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na.garcia\Documents\Documentos -ANA RUTVELY GARCIA\PROCESOS 2026\2. SUBASTAS\SA 023 MTO EQUIPOS BIOMEDICOS\"/>
    </mc:Choice>
  </mc:AlternateContent>
  <bookViews>
    <workbookView xWindow="0" yWindow="0" windowWidth="28800" windowHeight="12315" firstSheet="3" activeTab="7"/>
  </bookViews>
  <sheets>
    <sheet name="ESPECIFICACIONES TECNICAS" sheetId="1" r:id="rId1"/>
    <sheet name="HISTORICOS " sheetId="2" r:id="rId2"/>
    <sheet name="PRECIOS DE MERCADO" sheetId="3" r:id="rId3"/>
    <sheet name="ANALISIS DE PRECIOS " sheetId="4" r:id="rId4"/>
    <sheet name="FICHA TECNICA" sheetId="5" r:id="rId5"/>
    <sheet name="VALOR ESTIMADO" sheetId="6" r:id="rId6"/>
    <sheet name="FORMULARIO ESPECIFICACIONES TE " sheetId="7" r:id="rId7"/>
    <sheet name="FORMULARIOS % IVA" sheetId="8" r:id="rId8"/>
  </sheets>
  <definedNames>
    <definedName name="_xlnm.Print_Area" localSheetId="0">'ESPECIFICACIONES TECNICAS'!$A$1:$F$86</definedName>
    <definedName name="_xlnm.Print_Area" localSheetId="2">'PRECIOS DE MERCADO'!$A$1:$D$72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4" i="5" l="1"/>
  <c r="B15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32" i="5"/>
  <c r="B33" i="5"/>
  <c r="B34" i="5"/>
  <c r="B35" i="5"/>
  <c r="B36" i="5"/>
  <c r="B37" i="5"/>
  <c r="B38" i="5"/>
  <c r="B39" i="5"/>
  <c r="B40" i="5"/>
  <c r="B41" i="5"/>
  <c r="B42" i="5"/>
  <c r="B43" i="5"/>
  <c r="B44" i="5"/>
  <c r="B45" i="5"/>
  <c r="B46" i="5"/>
  <c r="B47" i="5"/>
  <c r="B48" i="5"/>
  <c r="B49" i="5"/>
  <c r="B50" i="5"/>
  <c r="B51" i="5"/>
  <c r="B52" i="5"/>
  <c r="B53" i="5"/>
  <c r="B54" i="5"/>
  <c r="B55" i="5"/>
  <c r="B56" i="5"/>
  <c r="B57" i="5"/>
  <c r="B58" i="5"/>
  <c r="B59" i="5"/>
  <c r="B60" i="5"/>
  <c r="B61" i="5"/>
  <c r="B62" i="5"/>
  <c r="B63" i="5"/>
  <c r="B64" i="5"/>
  <c r="B65" i="5"/>
  <c r="B66" i="5"/>
  <c r="B67" i="5"/>
  <c r="B68" i="5"/>
  <c r="B69" i="5"/>
  <c r="B70" i="5"/>
  <c r="B71" i="5"/>
  <c r="B72" i="5"/>
  <c r="B73" i="5"/>
  <c r="B74" i="5"/>
  <c r="B75" i="5"/>
  <c r="B76" i="5"/>
  <c r="B77" i="5"/>
  <c r="B78" i="5"/>
  <c r="B79" i="5"/>
  <c r="B13" i="5"/>
  <c r="B11" i="5"/>
  <c r="B12" i="5"/>
  <c r="B10" i="5"/>
  <c r="C11" i="5"/>
  <c r="C12" i="5"/>
  <c r="C10" i="5"/>
  <c r="A11" i="5"/>
  <c r="A12" i="5"/>
  <c r="A10" i="5"/>
  <c r="E5" i="2" l="1"/>
  <c r="F5" i="2"/>
  <c r="G5" i="2"/>
  <c r="E7" i="2"/>
  <c r="F7" i="2"/>
  <c r="G7" i="2"/>
  <c r="E8" i="2"/>
  <c r="F8" i="2" s="1"/>
  <c r="G8" i="2" s="1"/>
  <c r="E9" i="2"/>
  <c r="F9" i="2"/>
  <c r="G9" i="2"/>
  <c r="E10" i="2"/>
  <c r="F10" i="2" s="1"/>
  <c r="G10" i="2" s="1"/>
  <c r="E11" i="2"/>
  <c r="F11" i="2"/>
  <c r="G11" i="2"/>
  <c r="E12" i="2"/>
  <c r="F12" i="2" s="1"/>
  <c r="G12" i="2" s="1"/>
  <c r="E13" i="2"/>
  <c r="F13" i="2"/>
  <c r="G13" i="2"/>
  <c r="E14" i="2"/>
  <c r="F14" i="2" s="1"/>
  <c r="G14" i="2" s="1"/>
  <c r="E15" i="2"/>
  <c r="F15" i="2"/>
  <c r="G15" i="2"/>
  <c r="E16" i="2"/>
  <c r="F16" i="2" s="1"/>
  <c r="G16" i="2" s="1"/>
  <c r="E17" i="2"/>
  <c r="F17" i="2"/>
  <c r="G17" i="2"/>
  <c r="E18" i="2"/>
  <c r="F18" i="2" s="1"/>
  <c r="G18" i="2" s="1"/>
  <c r="E19" i="2"/>
  <c r="F19" i="2"/>
  <c r="G19" i="2"/>
  <c r="E24" i="2"/>
  <c r="F24" i="2" s="1"/>
  <c r="G24" i="2" s="1"/>
  <c r="E25" i="2"/>
  <c r="F25" i="2"/>
  <c r="G25" i="2"/>
  <c r="E26" i="2"/>
  <c r="F26" i="2" s="1"/>
  <c r="G26" i="2" s="1"/>
  <c r="E27" i="2"/>
  <c r="F27" i="2"/>
  <c r="G27" i="2"/>
  <c r="E28" i="2"/>
  <c r="F28" i="2" s="1"/>
  <c r="G28" i="2" s="1"/>
  <c r="E29" i="2"/>
  <c r="F29" i="2"/>
  <c r="G29" i="2"/>
  <c r="E30" i="2"/>
  <c r="F30" i="2" s="1"/>
  <c r="G30" i="2" s="1"/>
  <c r="E31" i="2"/>
  <c r="F31" i="2"/>
  <c r="G31" i="2"/>
  <c r="E32" i="2"/>
  <c r="F32" i="2" s="1"/>
  <c r="G32" i="2" s="1"/>
  <c r="E33" i="2"/>
  <c r="F33" i="2"/>
  <c r="G33" i="2"/>
  <c r="E34" i="2"/>
  <c r="F34" i="2" s="1"/>
  <c r="G34" i="2" s="1"/>
  <c r="E35" i="2"/>
  <c r="F35" i="2"/>
  <c r="G35" i="2"/>
  <c r="E36" i="2"/>
  <c r="F36" i="2" s="1"/>
  <c r="G36" i="2" s="1"/>
  <c r="E37" i="2"/>
  <c r="F37" i="2"/>
  <c r="G37" i="2"/>
  <c r="E38" i="2"/>
  <c r="F38" i="2" s="1"/>
  <c r="G38" i="2" s="1"/>
  <c r="E39" i="2"/>
  <c r="F39" i="2"/>
  <c r="G39" i="2"/>
  <c r="E40" i="2"/>
  <c r="F40" i="2" s="1"/>
  <c r="G40" i="2" s="1"/>
  <c r="E41" i="2"/>
  <c r="F41" i="2"/>
  <c r="G41" i="2"/>
  <c r="E42" i="2"/>
  <c r="F42" i="2" s="1"/>
  <c r="G42" i="2" s="1"/>
  <c r="E43" i="2"/>
  <c r="F43" i="2"/>
  <c r="G43" i="2"/>
  <c r="E44" i="2"/>
  <c r="F44" i="2" s="1"/>
  <c r="G44" i="2" s="1"/>
  <c r="E45" i="2"/>
  <c r="F45" i="2"/>
  <c r="G45" i="2"/>
  <c r="E46" i="2"/>
  <c r="F46" i="2" s="1"/>
  <c r="G46" i="2" s="1"/>
  <c r="E47" i="2"/>
  <c r="F47" i="2"/>
  <c r="G47" i="2"/>
  <c r="E48" i="2"/>
  <c r="F48" i="2" s="1"/>
  <c r="G48" i="2" s="1"/>
  <c r="E49" i="2"/>
  <c r="F49" i="2"/>
  <c r="G49" i="2"/>
  <c r="E50" i="2"/>
  <c r="F50" i="2" s="1"/>
  <c r="G50" i="2" s="1"/>
  <c r="E51" i="2"/>
  <c r="F51" i="2"/>
  <c r="G51" i="2"/>
  <c r="E52" i="2"/>
  <c r="F52" i="2" s="1"/>
  <c r="G52" i="2" s="1"/>
  <c r="E53" i="2"/>
  <c r="F53" i="2"/>
  <c r="G53" i="2"/>
  <c r="E54" i="2"/>
  <c r="F54" i="2" s="1"/>
  <c r="G54" i="2" s="1"/>
  <c r="E55" i="2"/>
  <c r="F55" i="2"/>
  <c r="G55" i="2"/>
  <c r="E56" i="2"/>
  <c r="F56" i="2" s="1"/>
  <c r="G56" i="2" s="1"/>
  <c r="E57" i="2"/>
  <c r="F57" i="2"/>
  <c r="G57" i="2"/>
  <c r="E60" i="2"/>
  <c r="F60" i="2" s="1"/>
  <c r="G60" i="2" s="1"/>
  <c r="E61" i="2"/>
  <c r="F61" i="2"/>
  <c r="G61" i="2"/>
  <c r="E62" i="2"/>
  <c r="F62" i="2" s="1"/>
  <c r="G62" i="2" s="1"/>
  <c r="E63" i="2"/>
  <c r="F63" i="2"/>
  <c r="G63" i="2"/>
  <c r="E64" i="2"/>
  <c r="F64" i="2" s="1"/>
  <c r="G64" i="2" s="1"/>
  <c r="E65" i="2"/>
  <c r="F65" i="2"/>
  <c r="G65" i="2"/>
  <c r="E66" i="2"/>
  <c r="F66" i="2" s="1"/>
  <c r="G66" i="2" s="1"/>
  <c r="E67" i="2"/>
  <c r="F67" i="2"/>
  <c r="G67" i="2"/>
  <c r="E68" i="2"/>
  <c r="F68" i="2" s="1"/>
  <c r="G68" i="2" s="1"/>
  <c r="E69" i="2"/>
  <c r="F69" i="2"/>
  <c r="G69" i="2"/>
  <c r="E70" i="2"/>
  <c r="F70" i="2" s="1"/>
  <c r="G70" i="2" s="1"/>
  <c r="E71" i="2"/>
  <c r="F71" i="2"/>
  <c r="G71" i="2"/>
  <c r="E72" i="2"/>
  <c r="F72" i="2" s="1"/>
  <c r="G72" i="2" s="1"/>
  <c r="G4" i="2"/>
  <c r="F4" i="2"/>
  <c r="E4" i="2"/>
  <c r="E67" i="6" l="1"/>
  <c r="C68" i="7" s="1"/>
  <c r="B67" i="8" s="1"/>
  <c r="E66" i="6"/>
  <c r="C67" i="7" s="1"/>
  <c r="B66" i="8" s="1"/>
  <c r="E65" i="6"/>
  <c r="C66" i="7" s="1"/>
  <c r="B65" i="8" s="1"/>
  <c r="E64" i="6"/>
  <c r="C65" i="7" s="1"/>
  <c r="B64" i="8" s="1"/>
  <c r="E63" i="6"/>
  <c r="C64" i="7" s="1"/>
  <c r="B63" i="8" s="1"/>
  <c r="E62" i="6"/>
  <c r="C63" i="7" s="1"/>
  <c r="B62" i="8" s="1"/>
  <c r="E61" i="6"/>
  <c r="C62" i="7" s="1"/>
  <c r="B61" i="8" s="1"/>
  <c r="E60" i="6"/>
  <c r="C61" i="7" s="1"/>
  <c r="B60" i="8" s="1"/>
  <c r="E59" i="6"/>
  <c r="C60" i="7" s="1"/>
  <c r="B59" i="8" s="1"/>
  <c r="E58" i="6"/>
  <c r="C59" i="7" s="1"/>
  <c r="B58" i="8" s="1"/>
  <c r="E57" i="6"/>
  <c r="C58" i="7" s="1"/>
  <c r="B57" i="8" s="1"/>
  <c r="E56" i="6"/>
  <c r="C57" i="7" s="1"/>
  <c r="B56" i="8" s="1"/>
  <c r="E55" i="6"/>
  <c r="C56" i="7" s="1"/>
  <c r="B55" i="8" s="1"/>
  <c r="E54" i="6"/>
  <c r="C55" i="7" s="1"/>
  <c r="B54" i="8" s="1"/>
  <c r="E53" i="6"/>
  <c r="C54" i="7" s="1"/>
  <c r="B53" i="8" s="1"/>
  <c r="E52" i="6"/>
  <c r="C53" i="7" s="1"/>
  <c r="B52" i="8" s="1"/>
  <c r="E51" i="6"/>
  <c r="C52" i="7" s="1"/>
  <c r="B51" i="8" s="1"/>
  <c r="E50" i="6"/>
  <c r="C51" i="7" s="1"/>
  <c r="B50" i="8" s="1"/>
  <c r="E49" i="6"/>
  <c r="C50" i="7" s="1"/>
  <c r="B49" i="8" s="1"/>
  <c r="E48" i="6"/>
  <c r="C49" i="7" s="1"/>
  <c r="B48" i="8" s="1"/>
  <c r="E47" i="6"/>
  <c r="C48" i="7" s="1"/>
  <c r="B47" i="8" s="1"/>
  <c r="E46" i="6"/>
  <c r="C47" i="7" s="1"/>
  <c r="B46" i="8" s="1"/>
  <c r="E45" i="6"/>
  <c r="C46" i="7" s="1"/>
  <c r="B45" i="8" s="1"/>
  <c r="E44" i="6"/>
  <c r="C45" i="7" s="1"/>
  <c r="B44" i="8" s="1"/>
  <c r="E43" i="6"/>
  <c r="C44" i="7" s="1"/>
  <c r="B43" i="8" s="1"/>
  <c r="E42" i="6"/>
  <c r="C43" i="7" s="1"/>
  <c r="B42" i="8" s="1"/>
  <c r="E41" i="6"/>
  <c r="C42" i="7" s="1"/>
  <c r="B41" i="8" s="1"/>
  <c r="E40" i="6"/>
  <c r="C41" i="7" s="1"/>
  <c r="B40" i="8" s="1"/>
  <c r="E39" i="6"/>
  <c r="C40" i="7" s="1"/>
  <c r="B39" i="8" s="1"/>
  <c r="E38" i="6"/>
  <c r="C39" i="7" s="1"/>
  <c r="B38" i="8" s="1"/>
  <c r="E37" i="6"/>
  <c r="C38" i="7" s="1"/>
  <c r="B37" i="8" s="1"/>
  <c r="E36" i="6"/>
  <c r="C37" i="7" s="1"/>
  <c r="B36" i="8" s="1"/>
  <c r="E35" i="6"/>
  <c r="C36" i="7" s="1"/>
  <c r="B35" i="8" s="1"/>
  <c r="E34" i="6"/>
  <c r="C35" i="7" s="1"/>
  <c r="B34" i="8" s="1"/>
  <c r="E33" i="6"/>
  <c r="C34" i="7" s="1"/>
  <c r="B33" i="8" s="1"/>
  <c r="E32" i="6"/>
  <c r="C33" i="7" s="1"/>
  <c r="B32" i="8" s="1"/>
  <c r="E31" i="6"/>
  <c r="C32" i="7" s="1"/>
  <c r="B31" i="8" s="1"/>
  <c r="E30" i="6"/>
  <c r="C31" i="7" s="1"/>
  <c r="B30" i="8" s="1"/>
  <c r="E29" i="6"/>
  <c r="C30" i="7" s="1"/>
  <c r="B29" i="8" s="1"/>
  <c r="E28" i="6"/>
  <c r="C29" i="7" s="1"/>
  <c r="B28" i="8" s="1"/>
  <c r="E27" i="6"/>
  <c r="C28" i="7" s="1"/>
  <c r="B27" i="8" s="1"/>
  <c r="E26" i="6"/>
  <c r="C27" i="7" s="1"/>
  <c r="B26" i="8" s="1"/>
  <c r="E25" i="6"/>
  <c r="C26" i="7" s="1"/>
  <c r="B25" i="8" s="1"/>
  <c r="E24" i="6"/>
  <c r="C25" i="7" s="1"/>
  <c r="B24" i="8" s="1"/>
  <c r="E23" i="6"/>
  <c r="C24" i="7" s="1"/>
  <c r="B23" i="8" s="1"/>
  <c r="E22" i="6"/>
  <c r="C23" i="7" s="1"/>
  <c r="B22" i="8" s="1"/>
  <c r="E21" i="6"/>
  <c r="C22" i="7" s="1"/>
  <c r="B21" i="8" s="1"/>
  <c r="E20" i="6"/>
  <c r="C21" i="7" s="1"/>
  <c r="B20" i="8" s="1"/>
  <c r="E19" i="6"/>
  <c r="C20" i="7" s="1"/>
  <c r="B19" i="8" s="1"/>
  <c r="E18" i="6"/>
  <c r="C19" i="7" s="1"/>
  <c r="B18" i="8" s="1"/>
  <c r="E17" i="6"/>
  <c r="C18" i="7" s="1"/>
  <c r="B17" i="8" s="1"/>
  <c r="E16" i="6"/>
  <c r="C17" i="7" s="1"/>
  <c r="B16" i="8" s="1"/>
  <c r="E15" i="6"/>
  <c r="C16" i="7" s="1"/>
  <c r="B15" i="8" s="1"/>
  <c r="E14" i="6"/>
  <c r="C15" i="7" s="1"/>
  <c r="B14" i="8" s="1"/>
  <c r="E13" i="6"/>
  <c r="C14" i="7" s="1"/>
  <c r="B13" i="8" s="1"/>
  <c r="E12" i="6"/>
  <c r="C13" i="7" s="1"/>
  <c r="B12" i="8" s="1"/>
  <c r="E11" i="6"/>
  <c r="C12" i="7" s="1"/>
  <c r="B11" i="8" s="1"/>
  <c r="E10" i="6"/>
  <c r="C11" i="7" s="1"/>
  <c r="B10" i="8" s="1"/>
  <c r="E9" i="6"/>
  <c r="C10" i="7" s="1"/>
  <c r="B9" i="8" s="1"/>
  <c r="E8" i="6"/>
  <c r="C9" i="7" s="1"/>
  <c r="B8" i="8" s="1"/>
  <c r="E7" i="6"/>
  <c r="C8" i="7" s="1"/>
  <c r="B7" i="8" s="1"/>
  <c r="E6" i="6"/>
  <c r="C7" i="7" s="1"/>
  <c r="B6" i="8" s="1"/>
  <c r="E5" i="6"/>
  <c r="B5" i="7" s="1"/>
  <c r="B5" i="8" s="1"/>
  <c r="E4" i="6"/>
  <c r="B4" i="7" s="1"/>
  <c r="B4" i="8" s="1"/>
  <c r="E3" i="6"/>
  <c r="B3" i="7" s="1"/>
  <c r="B3" i="8" s="1"/>
  <c r="G6" i="4"/>
  <c r="G73" i="4"/>
  <c r="G20" i="4"/>
  <c r="G21" i="4"/>
  <c r="G22" i="4"/>
  <c r="G23" i="4"/>
  <c r="G58" i="4"/>
  <c r="G59" i="4"/>
  <c r="J22" i="4" l="1"/>
  <c r="G21" i="6" s="1"/>
  <c r="H21" i="6" s="1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C63" i="4"/>
  <c r="C64" i="4"/>
  <c r="C65" i="4"/>
  <c r="C66" i="4"/>
  <c r="C67" i="4"/>
  <c r="C68" i="4"/>
  <c r="C7" i="4"/>
  <c r="C5" i="4"/>
  <c r="C6" i="4"/>
  <c r="C4" i="4"/>
  <c r="D6" i="3"/>
  <c r="H7" i="4" s="1"/>
  <c r="D7" i="3"/>
  <c r="H8" i="4" s="1"/>
  <c r="D8" i="3"/>
  <c r="H9" i="4" s="1"/>
  <c r="D9" i="3"/>
  <c r="H10" i="4" s="1"/>
  <c r="D10" i="3"/>
  <c r="H11" i="4" s="1"/>
  <c r="D11" i="3"/>
  <c r="H12" i="4" s="1"/>
  <c r="D12" i="3"/>
  <c r="H13" i="4" s="1"/>
  <c r="D13" i="3"/>
  <c r="H14" i="4" s="1"/>
  <c r="D14" i="3"/>
  <c r="H15" i="4" s="1"/>
  <c r="D15" i="3"/>
  <c r="H16" i="4" s="1"/>
  <c r="D16" i="3"/>
  <c r="H17" i="4" s="1"/>
  <c r="D68" i="3"/>
  <c r="H69" i="4" s="1"/>
  <c r="D17" i="3"/>
  <c r="H18" i="4" s="1"/>
  <c r="D69" i="3"/>
  <c r="H70" i="4" s="1"/>
  <c r="D70" i="3"/>
  <c r="H71" i="4" s="1"/>
  <c r="D71" i="3"/>
  <c r="H72" i="4" s="1"/>
  <c r="D18" i="3"/>
  <c r="H19" i="4" s="1"/>
  <c r="D72" i="3"/>
  <c r="H73" i="4" s="1"/>
  <c r="I73" i="4" s="1"/>
  <c r="D19" i="3"/>
  <c r="H20" i="4" s="1"/>
  <c r="I20" i="4" s="1"/>
  <c r="D20" i="3"/>
  <c r="H21" i="4" s="1"/>
  <c r="I21" i="4" s="1"/>
  <c r="D21" i="3"/>
  <c r="H22" i="4" s="1"/>
  <c r="I22" i="4" s="1"/>
  <c r="D22" i="3"/>
  <c r="H23" i="4" s="1"/>
  <c r="I23" i="4" s="1"/>
  <c r="D23" i="3"/>
  <c r="H24" i="4" s="1"/>
  <c r="D24" i="3"/>
  <c r="H25" i="4" s="1"/>
  <c r="D25" i="3"/>
  <c r="H26" i="4" s="1"/>
  <c r="D26" i="3"/>
  <c r="H27" i="4" s="1"/>
  <c r="D27" i="3"/>
  <c r="H28" i="4" s="1"/>
  <c r="D28" i="3"/>
  <c r="H29" i="4" s="1"/>
  <c r="D29" i="3"/>
  <c r="H30" i="4" s="1"/>
  <c r="D30" i="3"/>
  <c r="H31" i="4" s="1"/>
  <c r="D31" i="3"/>
  <c r="H32" i="4" s="1"/>
  <c r="D32" i="3"/>
  <c r="H33" i="4" s="1"/>
  <c r="D33" i="3"/>
  <c r="H34" i="4" s="1"/>
  <c r="D34" i="3"/>
  <c r="H35" i="4" s="1"/>
  <c r="D35" i="3"/>
  <c r="H36" i="4" s="1"/>
  <c r="D36" i="3"/>
  <c r="H37" i="4" s="1"/>
  <c r="D37" i="3"/>
  <c r="H38" i="4" s="1"/>
  <c r="D38" i="3"/>
  <c r="H39" i="4" s="1"/>
  <c r="D39" i="3"/>
  <c r="H40" i="4" s="1"/>
  <c r="D40" i="3"/>
  <c r="H41" i="4" s="1"/>
  <c r="D41" i="3"/>
  <c r="H42" i="4" s="1"/>
  <c r="D42" i="3"/>
  <c r="H43" i="4" s="1"/>
  <c r="D43" i="3"/>
  <c r="H44" i="4" s="1"/>
  <c r="D44" i="3"/>
  <c r="H45" i="4" s="1"/>
  <c r="D45" i="3"/>
  <c r="H46" i="4" s="1"/>
  <c r="D46" i="3"/>
  <c r="H47" i="4" s="1"/>
  <c r="D47" i="3"/>
  <c r="H48" i="4" s="1"/>
  <c r="D48" i="3"/>
  <c r="H49" i="4" s="1"/>
  <c r="D49" i="3"/>
  <c r="H50" i="4" s="1"/>
  <c r="D50" i="3"/>
  <c r="H51" i="4" s="1"/>
  <c r="D51" i="3"/>
  <c r="H52" i="4" s="1"/>
  <c r="D52" i="3"/>
  <c r="H53" i="4" s="1"/>
  <c r="D53" i="3"/>
  <c r="H54" i="4" s="1"/>
  <c r="D54" i="3"/>
  <c r="H55" i="4" s="1"/>
  <c r="D55" i="3"/>
  <c r="H56" i="4" s="1"/>
  <c r="D56" i="3"/>
  <c r="H57" i="4" s="1"/>
  <c r="D57" i="3"/>
  <c r="H58" i="4" s="1"/>
  <c r="I58" i="4" s="1"/>
  <c r="D58" i="3"/>
  <c r="H59" i="4" s="1"/>
  <c r="I59" i="4" s="1"/>
  <c r="D59" i="3"/>
  <c r="H60" i="4" s="1"/>
  <c r="D60" i="3"/>
  <c r="H61" i="4" s="1"/>
  <c r="D61" i="3"/>
  <c r="H62" i="4" s="1"/>
  <c r="D62" i="3"/>
  <c r="H63" i="4" s="1"/>
  <c r="D63" i="3"/>
  <c r="H64" i="4" s="1"/>
  <c r="D64" i="3"/>
  <c r="H65" i="4" s="1"/>
  <c r="D65" i="3"/>
  <c r="H66" i="4" s="1"/>
  <c r="D66" i="3"/>
  <c r="H67" i="4" s="1"/>
  <c r="D67" i="3"/>
  <c r="H68" i="4" s="1"/>
  <c r="C4" i="3"/>
  <c r="D4" i="3" s="1"/>
  <c r="H5" i="4" s="1"/>
  <c r="C5" i="3"/>
  <c r="D5" i="3" s="1"/>
  <c r="H6" i="4" s="1"/>
  <c r="I6" i="4" s="1"/>
  <c r="C3" i="3"/>
  <c r="D3" i="3" s="1"/>
  <c r="H4" i="4" s="1"/>
  <c r="J58" i="4" l="1"/>
  <c r="G57" i="6" s="1"/>
  <c r="H57" i="6" s="1"/>
  <c r="J23" i="4"/>
  <c r="G22" i="6" s="1"/>
  <c r="H22" i="6" s="1"/>
  <c r="J6" i="4"/>
  <c r="G5" i="6" s="1"/>
  <c r="H5" i="6" s="1"/>
  <c r="J73" i="4"/>
  <c r="G72" i="6" s="1"/>
  <c r="H72" i="6" s="1"/>
  <c r="J59" i="4"/>
  <c r="G58" i="6" s="1"/>
  <c r="H58" i="6" s="1"/>
  <c r="J20" i="4"/>
  <c r="G19" i="6" s="1"/>
  <c r="H19" i="6" s="1"/>
  <c r="J21" i="4"/>
  <c r="G20" i="6" s="1"/>
  <c r="H20" i="6" s="1"/>
  <c r="G60" i="4" l="1"/>
  <c r="G10" i="4"/>
  <c r="G11" i="4"/>
  <c r="G50" i="4"/>
  <c r="G15" i="4"/>
  <c r="G51" i="4"/>
  <c r="G16" i="4"/>
  <c r="G65" i="4"/>
  <c r="G17" i="4"/>
  <c r="G41" i="4"/>
  <c r="G66" i="4"/>
  <c r="G69" i="4"/>
  <c r="G42" i="4"/>
  <c r="G67" i="4"/>
  <c r="G18" i="4"/>
  <c r="G55" i="4"/>
  <c r="G70" i="4"/>
  <c r="G32" i="4"/>
  <c r="G44" i="4"/>
  <c r="G56" i="4"/>
  <c r="G34" i="4"/>
  <c r="G19" i="4"/>
  <c r="G14" i="4"/>
  <c r="G38" i="4"/>
  <c r="G27" i="4"/>
  <c r="G64" i="4"/>
  <c r="G28" i="4"/>
  <c r="G52" i="4"/>
  <c r="G5" i="4"/>
  <c r="G53" i="4"/>
  <c r="G7" i="4"/>
  <c r="G30" i="4"/>
  <c r="G54" i="4"/>
  <c r="G8" i="4"/>
  <c r="G43" i="4"/>
  <c r="G68" i="4"/>
  <c r="G9" i="4"/>
  <c r="G71" i="4"/>
  <c r="G33" i="4"/>
  <c r="G45" i="4"/>
  <c r="G57" i="4"/>
  <c r="G72" i="4"/>
  <c r="G35" i="4"/>
  <c r="G12" i="4"/>
  <c r="G24" i="4"/>
  <c r="G36" i="4"/>
  <c r="G48" i="4"/>
  <c r="G61" i="4"/>
  <c r="G13" i="4"/>
  <c r="G25" i="4"/>
  <c r="G37" i="4"/>
  <c r="G49" i="4"/>
  <c r="G62" i="4"/>
  <c r="G46" i="4"/>
  <c r="G47" i="4"/>
  <c r="G26" i="4"/>
  <c r="G63" i="4"/>
  <c r="G39" i="4"/>
  <c r="G4" i="4"/>
  <c r="G40" i="4"/>
  <c r="G29" i="4"/>
  <c r="G31" i="4"/>
  <c r="I8" i="4" l="1"/>
  <c r="J8" i="4"/>
  <c r="G7" i="6" s="1"/>
  <c r="H7" i="6" s="1"/>
  <c r="I15" i="4"/>
  <c r="J15" i="4"/>
  <c r="G14" i="6" s="1"/>
  <c r="H14" i="6" s="1"/>
  <c r="I35" i="4"/>
  <c r="J35" i="4"/>
  <c r="G34" i="6" s="1"/>
  <c r="H34" i="6" s="1"/>
  <c r="I50" i="4"/>
  <c r="J50" i="4"/>
  <c r="G49" i="6" s="1"/>
  <c r="H49" i="6" s="1"/>
  <c r="I30" i="4"/>
  <c r="J30" i="4"/>
  <c r="G29" i="6" s="1"/>
  <c r="H29" i="6" s="1"/>
  <c r="I42" i="4"/>
  <c r="J42" i="4"/>
  <c r="G41" i="6" s="1"/>
  <c r="H41" i="6" s="1"/>
  <c r="I31" i="4"/>
  <c r="J31" i="4"/>
  <c r="G30" i="6" s="1"/>
  <c r="H30" i="6" s="1"/>
  <c r="I7" i="4"/>
  <c r="J7" i="4"/>
  <c r="G6" i="6" s="1"/>
  <c r="H6" i="6" s="1"/>
  <c r="I10" i="4"/>
  <c r="J10" i="4"/>
  <c r="G9" i="6" s="1"/>
  <c r="H9" i="6" s="1"/>
  <c r="I37" i="4"/>
  <c r="J37" i="4"/>
  <c r="G36" i="6" s="1"/>
  <c r="H36" i="6" s="1"/>
  <c r="I45" i="4"/>
  <c r="J45" i="4"/>
  <c r="G44" i="6" s="1"/>
  <c r="H44" i="6" s="1"/>
  <c r="I46" i="4"/>
  <c r="J46" i="4"/>
  <c r="G45" i="6" s="1"/>
  <c r="H45" i="6" s="1"/>
  <c r="I12" i="4"/>
  <c r="J12" i="4"/>
  <c r="G11" i="6" s="1"/>
  <c r="H11" i="6" s="1"/>
  <c r="I18" i="4"/>
  <c r="J18" i="4"/>
  <c r="G17" i="6" s="1"/>
  <c r="H17" i="6" s="1"/>
  <c r="I54" i="4"/>
  <c r="J54" i="4"/>
  <c r="G53" i="6" s="1"/>
  <c r="H53" i="6" s="1"/>
  <c r="I67" i="4"/>
  <c r="J67" i="4"/>
  <c r="G66" i="6" s="1"/>
  <c r="H66" i="6" s="1"/>
  <c r="I72" i="4"/>
  <c r="J72" i="4"/>
  <c r="G71" i="6" s="1"/>
  <c r="H71" i="6" s="1"/>
  <c r="I19" i="4"/>
  <c r="J19" i="4"/>
  <c r="G18" i="6" s="1"/>
  <c r="H18" i="6" s="1"/>
  <c r="I11" i="4"/>
  <c r="J11" i="4"/>
  <c r="G10" i="6" s="1"/>
  <c r="H10" i="6" s="1"/>
  <c r="I49" i="4"/>
  <c r="J49" i="4"/>
  <c r="G48" i="6" s="1"/>
  <c r="H48" i="6" s="1"/>
  <c r="I34" i="4"/>
  <c r="J34" i="4"/>
  <c r="G33" i="6" s="1"/>
  <c r="H33" i="6" s="1"/>
  <c r="I29" i="4"/>
  <c r="J29" i="4"/>
  <c r="G28" i="6" s="1"/>
  <c r="H28" i="6" s="1"/>
  <c r="I53" i="4"/>
  <c r="J53" i="4"/>
  <c r="G52" i="6" s="1"/>
  <c r="H52" i="6" s="1"/>
  <c r="I56" i="4"/>
  <c r="J56" i="4"/>
  <c r="G55" i="6" s="1"/>
  <c r="H55" i="6" s="1"/>
  <c r="I60" i="4"/>
  <c r="J60" i="4"/>
  <c r="G59" i="6" s="1"/>
  <c r="H59" i="6" s="1"/>
  <c r="I40" i="4"/>
  <c r="J40" i="4"/>
  <c r="G39" i="6" s="1"/>
  <c r="H39" i="6" s="1"/>
  <c r="I25" i="4"/>
  <c r="J25" i="4"/>
  <c r="G24" i="6" s="1"/>
  <c r="H24" i="6" s="1"/>
  <c r="I44" i="4"/>
  <c r="J44" i="4"/>
  <c r="G43" i="6" s="1"/>
  <c r="H43" i="6" s="1"/>
  <c r="I66" i="4"/>
  <c r="J66" i="4"/>
  <c r="G65" i="6" s="1"/>
  <c r="H65" i="6" s="1"/>
  <c r="I13" i="4"/>
  <c r="J13" i="4"/>
  <c r="G12" i="6" s="1"/>
  <c r="H12" i="6" s="1"/>
  <c r="I33" i="4"/>
  <c r="J33" i="4"/>
  <c r="G32" i="6" s="1"/>
  <c r="H32" i="6" s="1"/>
  <c r="I32" i="4"/>
  <c r="J32" i="4"/>
  <c r="G31" i="6" s="1"/>
  <c r="H31" i="6" s="1"/>
  <c r="I41" i="4"/>
  <c r="J41" i="4"/>
  <c r="G40" i="6" s="1"/>
  <c r="H40" i="6" s="1"/>
  <c r="I61" i="4"/>
  <c r="J61" i="4"/>
  <c r="G60" i="6" s="1"/>
  <c r="H60" i="6" s="1"/>
  <c r="I71" i="4"/>
  <c r="J71" i="4"/>
  <c r="G70" i="6" s="1"/>
  <c r="H70" i="6" s="1"/>
  <c r="I52" i="4"/>
  <c r="J52" i="4"/>
  <c r="G51" i="6" s="1"/>
  <c r="H51" i="6" s="1"/>
  <c r="I17" i="4"/>
  <c r="J17" i="4"/>
  <c r="G16" i="6" s="1"/>
  <c r="H16" i="6" s="1"/>
  <c r="I39" i="4"/>
  <c r="J39" i="4"/>
  <c r="G38" i="6" s="1"/>
  <c r="H38" i="6" s="1"/>
  <c r="I9" i="4"/>
  <c r="J9" i="4"/>
  <c r="G8" i="6" s="1"/>
  <c r="H8" i="6" s="1"/>
  <c r="I28" i="4"/>
  <c r="J28" i="4"/>
  <c r="G27" i="6" s="1"/>
  <c r="H27" i="6" s="1"/>
  <c r="I65" i="4"/>
  <c r="J65" i="4"/>
  <c r="G64" i="6" s="1"/>
  <c r="H64" i="6" s="1"/>
  <c r="I63" i="4"/>
  <c r="J63" i="4"/>
  <c r="G62" i="6" s="1"/>
  <c r="H62" i="6" s="1"/>
  <c r="I68" i="4"/>
  <c r="J68" i="4"/>
  <c r="G67" i="6" s="1"/>
  <c r="H67" i="6" s="1"/>
  <c r="I64" i="4"/>
  <c r="J64" i="4"/>
  <c r="G63" i="6" s="1"/>
  <c r="H63" i="6" s="1"/>
  <c r="I16" i="4"/>
  <c r="J16" i="4"/>
  <c r="G15" i="6" s="1"/>
  <c r="H15" i="6" s="1"/>
  <c r="I26" i="4"/>
  <c r="J26" i="4"/>
  <c r="G25" i="6" s="1"/>
  <c r="H25" i="6" s="1"/>
  <c r="I36" i="4"/>
  <c r="J36" i="4"/>
  <c r="G35" i="6" s="1"/>
  <c r="H35" i="6" s="1"/>
  <c r="I27" i="4"/>
  <c r="J27" i="4"/>
  <c r="G26" i="6" s="1"/>
  <c r="H26" i="6" s="1"/>
  <c r="I47" i="4"/>
  <c r="J47" i="4"/>
  <c r="G46" i="6" s="1"/>
  <c r="H46" i="6" s="1"/>
  <c r="I24" i="4"/>
  <c r="J24" i="4"/>
  <c r="G23" i="6" s="1"/>
  <c r="H23" i="6" s="1"/>
  <c r="I38" i="4"/>
  <c r="J38" i="4"/>
  <c r="G37" i="6" s="1"/>
  <c r="H37" i="6" s="1"/>
  <c r="I55" i="4"/>
  <c r="J55" i="4"/>
  <c r="G54" i="6" s="1"/>
  <c r="H54" i="6" s="1"/>
  <c r="I4" i="4"/>
  <c r="J4" i="4"/>
  <c r="G3" i="6" s="1"/>
  <c r="H3" i="6" s="1"/>
  <c r="I62" i="4"/>
  <c r="J62" i="4"/>
  <c r="G61" i="6" s="1"/>
  <c r="H61" i="6" s="1"/>
  <c r="I48" i="4"/>
  <c r="J48" i="4"/>
  <c r="G47" i="6" s="1"/>
  <c r="H47" i="6" s="1"/>
  <c r="I57" i="4"/>
  <c r="J57" i="4"/>
  <c r="G56" i="6" s="1"/>
  <c r="H56" i="6" s="1"/>
  <c r="I43" i="4"/>
  <c r="J43" i="4"/>
  <c r="G42" i="6" s="1"/>
  <c r="H42" i="6" s="1"/>
  <c r="I5" i="4"/>
  <c r="J5" i="4"/>
  <c r="G4" i="6" s="1"/>
  <c r="H4" i="6" s="1"/>
  <c r="I14" i="4"/>
  <c r="J14" i="4"/>
  <c r="G13" i="6" s="1"/>
  <c r="H13" i="6" s="1"/>
  <c r="I70" i="4"/>
  <c r="J70" i="4"/>
  <c r="G69" i="6" s="1"/>
  <c r="H69" i="6" s="1"/>
  <c r="I69" i="4"/>
  <c r="J69" i="4"/>
  <c r="G68" i="6" s="1"/>
  <c r="H68" i="6" s="1"/>
  <c r="I51" i="4"/>
  <c r="J51" i="4"/>
  <c r="G50" i="6" s="1"/>
  <c r="H50" i="6" s="1"/>
</calcChain>
</file>

<file path=xl/sharedStrings.xml><?xml version="1.0" encoding="utf-8"?>
<sst xmlns="http://schemas.openxmlformats.org/spreadsheetml/2006/main" count="1364" uniqueCount="229">
  <si>
    <t>ITEM</t>
  </si>
  <si>
    <t>EQUIPO</t>
  </si>
  <si>
    <t>ACTIVIDADES DE MANTENIMIENTO PREVENTIVO</t>
  </si>
  <si>
    <t>1</t>
  </si>
  <si>
    <t>ACTIVIDADES DE MANTENIMIENTO CORRECTIVO (INCLUYE REPUESTOS E INSTALACION)</t>
  </si>
  <si>
    <t>ENTIDAD CONTRATANTE Y CONTRATISTA</t>
  </si>
  <si>
    <t>DESCRIPCION ACTIVIDAD DE MANTENIMIENTO PREVENTIVO</t>
  </si>
  <si>
    <t>UNIDAD DE MEDIDA</t>
  </si>
  <si>
    <t>VALOR CONTRATO 2023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</si>
  <si>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</si>
  <si>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</si>
  <si>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</si>
  <si>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</si>
  <si>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</si>
  <si>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</si>
  <si>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</si>
  <si>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</si>
  <si>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</si>
  <si>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</si>
  <si>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UNICO VALOR COTIZADO</t>
  </si>
  <si>
    <t>RUBRO Y DESAGREGACIÓN PRESUPUESTAL</t>
  </si>
  <si>
    <t>RECURSO</t>
  </si>
  <si>
    <t>UNIDAD DE DESTINO</t>
  </si>
  <si>
    <t>PRECIO SECOP</t>
  </si>
  <si>
    <t>PRECIOS DE CATÁLOGO</t>
  </si>
  <si>
    <t>PRECIOS HISTÓRICOS PROYECTADOS IVA INCLUIDO</t>
  </si>
  <si>
    <t>PRECIOS DE MERCADO IVA INCLUIDO</t>
  </si>
  <si>
    <t xml:space="preserve"> VALOR UNITARIO ESTIMADO, INCLUIDO IVA  </t>
  </si>
  <si>
    <t xml:space="preserve">VALOR TOTAL ESTIMADO 
</t>
  </si>
  <si>
    <t>CANTIDAD DE EQUIPOS</t>
  </si>
  <si>
    <t>MES / VISITA</t>
  </si>
  <si>
    <t>DESCRIPCIÓN</t>
  </si>
  <si>
    <t>CANTIDAD</t>
  </si>
  <si>
    <t>VALOR UNITARIO ESTIMADO</t>
  </si>
  <si>
    <t>VALOR VIGENCIA 2026</t>
  </si>
  <si>
    <t>SI OFRECE</t>
  </si>
  <si>
    <t>NO OFRECE</t>
  </si>
  <si>
    <t>% IVA</t>
  </si>
  <si>
    <t>EXENTO IVA</t>
  </si>
  <si>
    <t>EXCLUIDO IVA</t>
  </si>
  <si>
    <t xml:space="preserve">UNICA COTIZACIÓN  </t>
  </si>
  <si>
    <t>MANTENIMIENTO PREVENTIVO Y CORRECTIVO INCLUIDOS REPUESTOS GENUINOS DE EQUIPOS DE LA MARCA CADWELL</t>
  </si>
  <si>
    <t>MANTENIMIENTO PREVENTIVO EQUIPO ELECTROMIOGRAFO POTENCIALES EVOCADOS MODELO SIERRA II WEDGE</t>
  </si>
  <si>
    <t>Desarme, Limpieza interna y externa
Diagnóstico y verificación del estado físico y funcionamiento de cada una de las partes y el hardware
Verificación del funcionamiento de cada uno de los componentes
organización de la información en la basa de datos y el disco duro del pc
Comprobación de funcionamiento de estimulador eléctrico
Comprobación de impedancias de electrodos
Comprobación de registro en los diferentes protocolos
Revisión de la conexión de los pines a la tarjeta del amplificador
Documentación y elaboración de reportes de servicio técnico detallados de todos los mantenimientos.</t>
  </si>
  <si>
    <t xml:space="preserve">MANTENIMIENTO PREVENTIVO EQUIPO POLISOMNOGRAFO, ELECTROENCEFALOGRAFO Y VIDEO TELEMETRIA, MODELO EASY III SLEEP Q- VIDEO </t>
  </si>
  <si>
    <t>Desarme, limpieza interna y externa
Diagnóstico y verificación del estado físico y funcionamiento de cada una de las partes y el hardware
Verificación del funcionamiento de cada uno de los componentes
Organización de la información en la basa de datos y el disco duro del pc
Comprobación de funcionamiento de estimulador eléctrico 
Comprobación de impedancias de electrodos
Comprobación de registro en los diferentes protocolos
Revisión de la conexión de los pines a la tarjeta del amplificador</t>
  </si>
  <si>
    <t>MANTENIMIENTO PREVENTIVO PARA EQUIPO ELECTROMIOGRAFO POTENCIALES EVOCADOS   MODELO SIERRA</t>
  </si>
  <si>
    <t>Desarme, Limpieza interna y externa
Diagnóstico y verificación del estado físico y funcionamiento de cada una de las partes y el hardware
Verificación del funcionamiento de cada uno de los componentes
Organización de la información en la basa de datos y el disco duro del pc
Comprobación de impedancias de electrodos
Comprobación de registro en los diferentes protocolos
Revisión de la conexión de los pines a la tarjeta del amplificador
Documentación y elaboración de reportes de servicio técnico detallados de todos los mantenimientos.</t>
  </si>
  <si>
    <t>EQUIPO ELECTROMIOGRAFO POTENCIALES EVOCADOS MODELO SIERRA II WEDGE (INCLUYE CAMBIO E INSTALACIÓN)</t>
  </si>
  <si>
    <t>CAMBIO E INSTALACION DE AMPLIFICADOR CADWELL SIERRA</t>
  </si>
  <si>
    <t>CAMBIO E INSTALACION DE MODULO DE CAPTACION Y ALMACENAMIENTO SIERRA</t>
  </si>
  <si>
    <t>CAMBIO E INSTALACIÓN PUNTAS PARA ESTIMULADOR ELÉCTRICO CADWELL (PAR)</t>
  </si>
  <si>
    <t>CAMBIO E INSTALACIÓN DE REDUCTOR DE TRANSIENTES</t>
  </si>
  <si>
    <t>CAMBIO E INSTALACIÓN DE TARJETA DE PERILLAS PARA CONSOLA</t>
  </si>
  <si>
    <t>CAMBIO E INSTALACIÓN DE AMPLIFICADOR CADWELL SIERRA</t>
  </si>
  <si>
    <t>CAMBIO E INSTALACIÓN DE MODULO DE CAPTACIÓN Y ALMACENAMIENTO SIERRA</t>
  </si>
  <si>
    <t>CAMBIO E INSTALACIÓN DE SOPORTE PARA EQUIPO SIERRA</t>
  </si>
  <si>
    <t>CAMBIO E INSTALACIÓN CABLE PARA AMPLIFICADOR</t>
  </si>
  <si>
    <t>CAMBIO E INSTALACIÓN CARCASA PARA ESTIMULADOR ELÉCTRICO</t>
  </si>
  <si>
    <t>CAMBIO E INSTALACIÓN DE ESTIMULADOR ELÉCTRICO</t>
  </si>
  <si>
    <t>CAMBIO E INSTALACIÓN CABLE PARA PATRÓN REVERSIBLE</t>
  </si>
  <si>
    <t>CAMBIO E INSTALACIÓN PUNTAS PARA ESTIMULADOR ELÉCTRICO (PAR)</t>
  </si>
  <si>
    <t>CAMBIO E INSTALACIÓN TARJETA DATA PARA CONSOLA</t>
  </si>
  <si>
    <t>CAMBIO E INSTALACIÓN TARJETA PCB ASSY  ENCODER</t>
  </si>
  <si>
    <t>CAMBIO E INSTALACIÓN TARJETA REMOTE INPUT PARA AMPLIFICADOR</t>
  </si>
  <si>
    <t>CAMBIO E INSTALACIÓN TARJETA REMOTE ANÁLOGA PARA AMPLIFICADOR</t>
  </si>
  <si>
    <t>CAMBIO E INSTALACIÓN CABLE USB A a USB B PARA CONSOLA</t>
  </si>
  <si>
    <t>CAMBIO E INSTALACIÓN CABLE DE PODER GRADO HOSPITALARIO</t>
  </si>
  <si>
    <t>CAMBIO E INSTALACIÓN GAFAS DE LEDS</t>
  </si>
  <si>
    <t>CAMBIO E INSTALACIÓN CONECTOR USB PARA CONSOLA</t>
  </si>
  <si>
    <t xml:space="preserve">CAMBIO E INSTALACIÓN TARJETA DATA BASE </t>
  </si>
  <si>
    <t>EQUIPO POLISOMNOGRAFO, ELECTROENCEFALOGRAFO Y VIDEO TELEMETRIA, MODELO EASY III SLEEP Q- VIDEO  (INCLUYE CAMBIO E INSTALACIÓN)</t>
  </si>
  <si>
    <t>CAMBIO E INSTALACIÓN SOPORTE DE PARED PARA AMPLIFICADOR CADWELL EASY</t>
  </si>
  <si>
    <t>CAMBIO E INSTALACION DE SOPORTE DE PARED PARA ARC ESSENTIA</t>
  </si>
  <si>
    <t>CAMBIO E INSTALACIÓN MODULO AMBULATORIO AMPLIFIER</t>
  </si>
  <si>
    <t>CAMBIO E INSTALACIÓN DE MODULO DE ALMACENAMIENTO AMBULATORIO VERSION 2.0</t>
  </si>
  <si>
    <t>CAMBIO E INSTALACION EASY AMB EEG FLASH ARC</t>
  </si>
  <si>
    <t>CAMBIO E INSTLACION DE CABLE PARA AMPLIFICADOR LARGO</t>
  </si>
  <si>
    <t>CAMBIO E INSTLACION DE CABLE PARA FLASH LARGO</t>
  </si>
  <si>
    <t>CAMBIO E INSTALACION DE MULTIPUERTO PARA CONEXIÓN AMBULATORA</t>
  </si>
  <si>
    <t>CAMBIO E INSTALACION DE PAQUETE DE CABLES PARA CONEXION EEG ARC ESSENTIA X 40</t>
  </si>
  <si>
    <t>CAMBIO E INSTALACION DE MODULO ARC PARA IMPRESIÓN</t>
  </si>
  <si>
    <t>CAMBIO E INSTALACION DE PAQUETE DE CABLES PARA CONEXION EEG Y LTM EASY 3 X 40</t>
  </si>
  <si>
    <t>CAMBIO E INSTALACION CARCASA DE AMPLIFICADOR EASY 3</t>
  </si>
  <si>
    <t>CAMBIO E INSTALACION TARJETA PANEL DE IMPEDANCIAS EASY 3</t>
  </si>
  <si>
    <t>CAMBIO E INSTALACION TARJETA PCB CONTROLLER EASY 3</t>
  </si>
  <si>
    <t>CAMBIO E INSTALACION TARJETA IMPUT EASY 3</t>
  </si>
  <si>
    <t>CAMBIO E INSTALACION TARJETA CANALES DC EASY 3</t>
  </si>
  <si>
    <t>CAMBIO E INSTALACION TARJETA ANALOGA EASY 3</t>
  </si>
  <si>
    <t>CAMBIO E INSTALACION CARCASA DE FOTOESTIMULADOR EASY 3</t>
  </si>
  <si>
    <t>CAMBIO E INSTALACION TARJETA INTERNA DE FOTOESTIMULADOR EASY 3</t>
  </si>
  <si>
    <t>CAMBIO E INSTALACION BOMBILLA PARA FOTOESTIMULADOR EASY 3</t>
  </si>
  <si>
    <t>CAMBIO E INSTALACION CABLE DE PODER GRADO HOSPITALARIO EASY 3</t>
  </si>
  <si>
    <t>CAMBIO E INSTALACION TARJETA FUENTE DE PODER EASY 3</t>
  </si>
  <si>
    <t>CAMBIO E INSTALACION CABLE USB DE AMPLIFICADOR ARC E3</t>
  </si>
  <si>
    <t>CAMBIO E INSTALACION CARCASA DE AMPLIFICADOR ARC E3</t>
  </si>
  <si>
    <t>CAMBIO E INSTALACION TARJETA PANEL DE IMPEDANCIAS ARC E3</t>
  </si>
  <si>
    <t>CAMBIO E INSTALACION TARJETA PCB CONTROLLER ARC E3</t>
  </si>
  <si>
    <t>CAMBIO E INSTALACION TARJETA INPUT ARC E3</t>
  </si>
  <si>
    <t>CAMBIO E INSTALACION TARJETA ANALOGA ARC E3</t>
  </si>
  <si>
    <t>CAMBIO E INSTALACION CARCASA DE ESTIMULADOR ARC E3</t>
  </si>
  <si>
    <t>CAMBIO E INSTALACION TARJETA INTERNA DE ESTIMULADOR ARC E3</t>
  </si>
  <si>
    <t>CAMBIO E INSTALACION CABLE USB DE ESTIMULADOR ARC E3</t>
  </si>
  <si>
    <t>CAMBIO E INSTALACION BOMBILLA PARA FOTOESTIMULADOR UND ARC E3</t>
  </si>
  <si>
    <t>CAMBIO E INSTALACION CAMARA, PAN-TILT-ZOOM, FULL HD (PANASONIC) + POE SUPPLY, DUAL PORT, 60W</t>
  </si>
  <si>
    <t>EQUIPO ELECTROMIOGRAFO POTENCIALES EVOCADOS MODELO SIERRA (INCLUYE CAMBIO E INSTALACIÓN)</t>
  </si>
  <si>
    <t>CAMBIO E INSTALACIÓN DE TARJETA ANÁLOGA PARA AMPLIFICADOR</t>
  </si>
  <si>
    <t>CAMBIO E INSTALACIÓN DE TARJETA INPUT PARA AMPLIFICADOR</t>
  </si>
  <si>
    <t>CABLE PARA AMPLIFICADOR</t>
  </si>
  <si>
    <t>CAMBIO E INSTALACION CABLE USB A A USB B PARA CONSOLA</t>
  </si>
  <si>
    <t>CAMBIO E INSTALACION CABLE DE PODER GRADO HOSPITALARIO</t>
  </si>
  <si>
    <t>CAMBIO E INSTALACION CARCASA PARA ESTIMULADOR ELÉCTRICO</t>
  </si>
  <si>
    <t>CAMBIO E INSTALACION TARJETA DE POLARIDAD PARA ESTIMULADOR ELÉCTRICO</t>
  </si>
  <si>
    <t>CAMBIO E INSTALACION VARIADOR DE INTENSIDAD PARA ESTIMULADOR ELÉCTRICO</t>
  </si>
  <si>
    <t>CAMBIO E INSTALACION PUNTAS PARA ESTIMULADOR ELÉCTRICO (PAR)</t>
  </si>
  <si>
    <t>CAMBIO E INSTALACION AUDÍFONOS DE BAJO PESO</t>
  </si>
  <si>
    <t>1.904.000,00</t>
  </si>
  <si>
    <t>Valor por 2 visitas de mantenimiento al año</t>
  </si>
  <si>
    <t>Valor por dos visitas de mantenimiento al año.</t>
  </si>
  <si>
    <t>Valido para equipo Sierra Summit</t>
  </si>
  <si>
    <t>Solo para el equipo Sierra Summit</t>
  </si>
  <si>
    <t>Válido para equipo Sierra Summit</t>
  </si>
  <si>
    <t>Equipo Sierra Summit</t>
  </si>
  <si>
    <t>Tarjeta para amplificador Sierra Summit</t>
  </si>
  <si>
    <t>Proceso para sierra summit</t>
  </si>
  <si>
    <t>Tarjeta para equipo Sierra Summit</t>
  </si>
  <si>
    <t>Ref. 362039-000 con un largo de 4m</t>
  </si>
  <si>
    <t>Proceso se debe realizar por exportación temporal</t>
  </si>
  <si>
    <t>Ref. 362037-000 Por un largo de 4m</t>
  </si>
  <si>
    <t>Se realiza el cambio del variador y del eje</t>
  </si>
  <si>
    <t>ÍTEM</t>
  </si>
  <si>
    <t xml:space="preserve">PRECIO HISTORICO VALOR UNITARIO (IVA INCLUIDO) </t>
  </si>
  <si>
    <t xml:space="preserve">HOCEN - A&amp;B EQUIPOS </t>
  </si>
  <si>
    <t>NO SE CONTRATO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</si>
  <si>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</si>
  <si>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</si>
  <si>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</si>
  <si>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</si>
  <si>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</si>
  <si>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</si>
  <si>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</si>
  <si>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</si>
  <si>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</si>
  <si>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</si>
  <si>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</si>
  <si>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</si>
  <si>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</si>
  <si>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</si>
  <si>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CAMBIO E INSTALACIÓN CABLE USB A USB B PARA CONSOLA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</si>
  <si>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</si>
  <si>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</si>
  <si>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</si>
  <si>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</si>
  <si>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</si>
  <si>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</si>
  <si>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</si>
  <si>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</si>
  <si>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</si>
  <si>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</si>
  <si>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</si>
  <si>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</si>
  <si>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</si>
  <si>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</si>
  <si>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</si>
  <si>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</si>
  <si>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</si>
  <si>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</si>
  <si>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</si>
  <si>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</si>
  <si>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</si>
  <si>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</si>
  <si>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</si>
  <si>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</si>
  <si>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</si>
  <si>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</si>
  <si>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</si>
  <si>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</si>
  <si>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</si>
  <si>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</si>
  <si>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</si>
  <si>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</si>
  <si>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</si>
  <si>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</si>
  <si>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</si>
  <si>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</si>
  <si>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</si>
  <si>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</si>
  <si>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</si>
  <si>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</si>
  <si>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</si>
  <si>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</si>
  <si>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</si>
  <si>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</si>
  <si>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</si>
  <si>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HOCEN</t>
  </si>
  <si>
    <t xml:space="preserve">ACTIVIDAD </t>
  </si>
  <si>
    <t>N/A</t>
  </si>
  <si>
    <t xml:space="preserve">PRESTACIÓN DEL SERVICIO DE MANTENIMIENTO PREVENTIVO Y CORRECTIVO INCLUIDOS REPUESTOS GENUINOS DE EQUIPOS COMO  ELECTROENCEFALOGRAFO Y ELECTROMIOGRAFO DE LA MARCA CADWELL </t>
  </si>
  <si>
    <t>PRESTACIÓN DEL SERVICIO DE MANTENIMIENTO PREVENTIVO Y CORRECTIVO INCLUIDOS REPUESTOS GENUINOS DE EQUIPOS DE LA MARCA CADWELL</t>
  </si>
  <si>
    <t>ESPECIFICACION TECNICA PRESTACIÓN DEL SERVICIO DE MANTENIMIENTO PREVENTIVO Y CORRECTIVO INCLUIDOS REPUESTOS GENUINOS DE EQUIPOS DE LA MARCA CADWELL</t>
  </si>
  <si>
    <t>PORCENTAJE DE IVA  PRESTACIÓN DEL SERVICIO DE MANTENIMIENTO PREVENTIVO Y CORRECTIVO INCLUIDOS REPUESTOS GENUINOS DE EQUIPOS DE LA MARCA CADWELL</t>
  </si>
  <si>
    <t xml:space="preserve">CAMBIO E INSTALACION CABLE DE AMPLIFICADOR EASY 3 Ref. 362039-000 </t>
  </si>
  <si>
    <t xml:space="preserve">CAMBIO E INSTALACION CABLE FOTOESTIMULADOR EASY 3 Ref. 362037-000 </t>
  </si>
  <si>
    <t>CAMBIO E INSTALACION VARIADOR Y EJE  DE INTENSIDAD PARA ESTIMULADOR ELÉCTRICO</t>
  </si>
  <si>
    <t>VISITA</t>
  </si>
  <si>
    <t>PERIODICIDAD</t>
  </si>
  <si>
    <t>ACTIVIDAD</t>
  </si>
  <si>
    <t>_______ %</t>
  </si>
  <si>
    <t>VALOR CONTRATO 2024</t>
  </si>
  <si>
    <t>PRECIO HISTORICO VALOR UNITARIO PROYECTADO CON IPC 2023 (9.28%) + IPC 2024 (5,20%) + IPC 2025 (5,10%)</t>
  </si>
  <si>
    <t>VALOR CONTRATO 2025</t>
  </si>
  <si>
    <t>FICHA TÉCNICA DE PRODUCTO</t>
  </si>
  <si>
    <t>DENOMINACIÓN DE BIEN O SERVICIO</t>
  </si>
  <si>
    <t>equipo médico, accesorios y suministros</t>
  </si>
  <si>
    <t>DENOMINACIÓN TÉCNICA DEL BIEN O SERVICIO</t>
  </si>
  <si>
    <t xml:space="preserve">MANTENIMIENTO PREVENTIVO Y CORRECTIVO </t>
  </si>
  <si>
    <t xml:space="preserve">Equipo médico, accesorios y mantenimiento  </t>
  </si>
  <si>
    <t>DESCRIPCIÓN GENERAL</t>
  </si>
  <si>
    <t>DESCRIPCION</t>
  </si>
  <si>
    <t>CLASIFICACIÓN UNSPSC</t>
  </si>
  <si>
    <t xml:space="preserve">EQUIPO </t>
  </si>
  <si>
    <t xml:space="preserve">41103900
42201600
42201700
81101700
85161500
</t>
  </si>
  <si>
    <t xml:space="preserve">A SOLICITUD DEL SUPERVISOR </t>
  </si>
  <si>
    <t>SEGUNDO SEMESTRE DEL 2026</t>
  </si>
  <si>
    <t>A SOLICITUD DEL SUPERVISOR</t>
  </si>
  <si>
    <t xml:space="preserve">   GRPO 2    - 5.2 PRECIOS HISTORICOS</t>
  </si>
  <si>
    <t>5,4 PRECIOS DE MERCADO PRESTACIÓN DEL SERVICIO DE MANTENIMIENTO PREVENTIVO Y CORRECTIVO INCLUIDOS REPUESTOS GENUINOS DE EQUIPOS DE LA MARCA CADWELL- GRUPO 2</t>
  </si>
  <si>
    <t>5.5 ANALISIS DEL VALOR ESTIMADO - GRUPO 2</t>
  </si>
  <si>
    <t>5,6 VALOR ESTIMADO     - GRUPO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</si>
</sst>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.00"/>
    <numFmt numFmtId="165" formatCode="&quot;  &quot;#,##0.00&quot; &quot;;&quot;  (&quot;#,##0.00&quot;)&quot;;&quot; - &quot;;&quot; &quot;@&quot; &quot;"/>
    <numFmt numFmtId="166" formatCode="#,###.00&quot; &quot;&quot;COP&quot;"/>
  </numFmts>
  <fonts count="12" x14ac:knownFonts="1">
    <font>
      <sz val="11"/>
      <color theme="1"/>
      <name val="Calibri"/>
      <family val="2"/>
      <scheme val="minor"/>
    </font>
    <font>
      <b/>
      <sz val="14"/>
      <color theme="1"/>
      <name val="Verdana"/>
      <family val="2"/>
    </font>
    <font>
      <sz val="10"/>
      <color theme="1"/>
      <name val="Verdana"/>
      <family val="2"/>
    </font>
    <font>
      <sz val="7"/>
      <color theme="1"/>
      <name val="Arial"/>
      <family val="2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  <font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name val="Arial"/>
      <family val="2"/>
    </font>
    <font>
      <sz val="8"/>
      <color theme="1"/>
      <name val="Calibri"/>
      <family val="2"/>
      <scheme val="minor"/>
    </font>
    <font>
      <sz val="8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5">
    <xf numFmtId="0" fontId="0" fillId="0" borderId="0"/>
    <xf numFmtId="0" fontId="1" fillId="2" borderId="1" applyNumberFormat="0" applyProtection="0">
      <alignment horizontal="left" vertical="center"/>
    </xf>
    <xf numFmtId="49" fontId="2" fillId="0" borderId="0" applyFill="0" applyBorder="0" applyProtection="0">
      <alignment horizontal="left" vertical="center"/>
    </xf>
    <xf numFmtId="165" fontId="6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/>
  </cellStyleXfs>
  <cellXfs count="92">
    <xf numFmtId="0" fontId="0" fillId="0" borderId="0" xfId="0"/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 wrapText="1"/>
    </xf>
    <xf numFmtId="0" fontId="3" fillId="0" borderId="0" xfId="0" applyFont="1"/>
    <xf numFmtId="166" fontId="0" fillId="0" borderId="0" xfId="3" applyNumberFormat="1" applyFont="1">
      <alignment vertical="center"/>
    </xf>
    <xf numFmtId="49" fontId="2" fillId="0" borderId="0" xfId="2">
      <alignment horizontal="left" vertical="center"/>
    </xf>
    <xf numFmtId="44" fontId="0" fillId="0" borderId="0" xfId="4" applyFont="1" applyAlignment="1">
      <alignment horizontal="center"/>
    </xf>
    <xf numFmtId="0" fontId="0" fillId="0" borderId="0" xfId="0" applyAlignment="1">
      <alignment horizontal="center" vertical="center"/>
    </xf>
    <xf numFmtId="49" fontId="8" fillId="0" borderId="1" xfId="2" applyFont="1" applyBorder="1" applyAlignment="1">
      <alignment horizontal="center" vertical="center"/>
    </xf>
    <xf numFmtId="49" fontId="8" fillId="0" borderId="1" xfId="2" applyFont="1" applyBorder="1" applyAlignment="1">
      <alignment horizontal="center" vertical="center" wrapText="1"/>
    </xf>
    <xf numFmtId="0" fontId="9" fillId="5" borderId="1" xfId="0" applyFont="1" applyFill="1" applyBorder="1" applyAlignment="1">
      <alignment horizontal="left" wrapText="1"/>
    </xf>
    <xf numFmtId="16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5" borderId="1" xfId="0" applyFont="1" applyFill="1" applyBorder="1" applyAlignment="1">
      <alignment horizontal="left" vertical="center" wrapText="1"/>
    </xf>
    <xf numFmtId="0" fontId="8" fillId="5" borderId="1" xfId="0" applyFont="1" applyFill="1" applyBorder="1" applyAlignment="1">
      <alignment vertical="center" wrapText="1"/>
    </xf>
    <xf numFmtId="164" fontId="8" fillId="5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 wrapText="1"/>
    </xf>
    <xf numFmtId="164" fontId="8" fillId="6" borderId="1" xfId="0" applyNumberFormat="1" applyFont="1" applyFill="1" applyBorder="1" applyAlignment="1">
      <alignment horizontal="center" vertical="center"/>
    </xf>
    <xf numFmtId="0" fontId="8" fillId="0" borderId="0" xfId="0" applyFont="1"/>
    <xf numFmtId="164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44" fontId="5" fillId="4" borderId="1" xfId="4" applyFont="1" applyFill="1" applyBorder="1" applyAlignment="1">
      <alignment horizontal="center" vertical="center" wrapText="1"/>
    </xf>
    <xf numFmtId="44" fontId="5" fillId="4" borderId="1" xfId="4" applyFont="1" applyFill="1" applyBorder="1" applyAlignment="1">
      <alignment horizontal="center" wrapText="1"/>
    </xf>
    <xf numFmtId="44" fontId="8" fillId="0" borderId="1" xfId="4" applyFont="1" applyFill="1" applyBorder="1" applyAlignment="1">
      <alignment vertical="center"/>
    </xf>
    <xf numFmtId="44" fontId="11" fillId="0" borderId="1" xfId="4" applyFont="1" applyFill="1" applyBorder="1" applyAlignment="1">
      <alignment horizontal="center" vertical="center"/>
    </xf>
    <xf numFmtId="44" fontId="8" fillId="0" borderId="1" xfId="4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 vertical="center"/>
    </xf>
    <xf numFmtId="0" fontId="10" fillId="0" borderId="0" xfId="0" applyFont="1"/>
    <xf numFmtId="0" fontId="5" fillId="4" borderId="4" xfId="0" applyFont="1" applyFill="1" applyBorder="1" applyAlignment="1">
      <alignment horizontal="center" vertical="center" wrapText="1"/>
    </xf>
    <xf numFmtId="0" fontId="10" fillId="0" borderId="1" xfId="0" applyFont="1" applyBorder="1"/>
    <xf numFmtId="44" fontId="10" fillId="0" borderId="1" xfId="4" applyFont="1" applyBorder="1" applyAlignment="1">
      <alignment horizontal="center"/>
    </xf>
    <xf numFmtId="43" fontId="10" fillId="0" borderId="1" xfId="0" applyNumberFormat="1" applyFont="1" applyBorder="1" applyAlignment="1">
      <alignment horizontal="center"/>
    </xf>
    <xf numFmtId="44" fontId="10" fillId="0" borderId="1" xfId="0" applyNumberFormat="1" applyFont="1" applyBorder="1"/>
    <xf numFmtId="44" fontId="10" fillId="0" borderId="0" xfId="4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0" fontId="8" fillId="6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vertical="center" wrapText="1"/>
    </xf>
    <xf numFmtId="44" fontId="10" fillId="0" borderId="0" xfId="0" applyNumberFormat="1" applyFont="1"/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wrapText="1"/>
    </xf>
    <xf numFmtId="0" fontId="10" fillId="0" borderId="0" xfId="0" applyFont="1" applyAlignment="1">
      <alignment wrapText="1"/>
    </xf>
    <xf numFmtId="0" fontId="8" fillId="6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8" fillId="0" borderId="1" xfId="0" applyFont="1" applyBorder="1"/>
    <xf numFmtId="0" fontId="8" fillId="0" borderId="0" xfId="0" applyFont="1" applyFill="1"/>
    <xf numFmtId="0" fontId="10" fillId="0" borderId="1" xfId="0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4" fillId="7" borderId="10" xfId="0" applyFont="1" applyFill="1" applyBorder="1" applyAlignment="1">
      <alignment horizontal="center" vertical="center" wrapText="1"/>
    </xf>
    <xf numFmtId="0" fontId="4" fillId="7" borderId="1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/>
    </xf>
    <xf numFmtId="0" fontId="8" fillId="7" borderId="5" xfId="0" applyFont="1" applyFill="1" applyBorder="1" applyAlignment="1">
      <alignment horizontal="center" vertical="center"/>
    </xf>
    <xf numFmtId="0" fontId="8" fillId="7" borderId="6" xfId="0" applyFont="1" applyFill="1" applyBorder="1" applyAlignment="1">
      <alignment horizontal="center" vertical="center"/>
    </xf>
    <xf numFmtId="0" fontId="4" fillId="3" borderId="4" xfId="1" applyFont="1" applyFill="1" applyBorder="1" applyAlignment="1" applyProtection="1">
      <alignment horizontal="center" vertical="center" wrapText="1"/>
    </xf>
    <xf numFmtId="0" fontId="4" fillId="3" borderId="5" xfId="1" applyFont="1" applyFill="1" applyBorder="1" applyAlignment="1" applyProtection="1">
      <alignment horizontal="center" vertical="center" wrapText="1"/>
    </xf>
    <xf numFmtId="0" fontId="4" fillId="3" borderId="6" xfId="1" applyFont="1" applyFill="1" applyBorder="1" applyAlignment="1" applyProtection="1">
      <alignment horizontal="center" vertical="center" wrapText="1"/>
    </xf>
    <xf numFmtId="0" fontId="4" fillId="3" borderId="1" xfId="1" applyFont="1" applyFill="1" applyBorder="1" applyAlignment="1" applyProtection="1">
      <alignment horizontal="center" vertical="center" wrapText="1"/>
    </xf>
    <xf numFmtId="0" fontId="4" fillId="3" borderId="1" xfId="1" applyFont="1" applyFill="1" applyAlignment="1" applyProtection="1">
      <alignment horizontal="center" vertical="center" wrapText="1"/>
    </xf>
    <xf numFmtId="0" fontId="8" fillId="0" borderId="7" xfId="0" applyFont="1" applyBorder="1" applyAlignment="1">
      <alignment horizontal="center" vertical="top" wrapText="1"/>
    </xf>
    <xf numFmtId="0" fontId="8" fillId="0" borderId="8" xfId="0" applyFont="1" applyBorder="1" applyAlignment="1">
      <alignment horizontal="center" vertical="top"/>
    </xf>
    <xf numFmtId="0" fontId="8" fillId="0" borderId="9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</cellXfs>
  <cellStyles count="5">
    <cellStyle name="BodyStyle" xfId="2"/>
    <cellStyle name="Currency" xfId="3"/>
    <cellStyle name="MainTitle" xfId="1"/>
    <cellStyle name="Moneda" xfId="4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4"/>
  <sheetViews>
    <sheetView view="pageBreakPreview" zoomScaleNormal="58" zoomScaleSheetLayoutView="100" workbookViewId="0">
      <selection activeCell="C19" sqref="C19"/>
    </sheetView>
  </sheetViews>
  <sheetFormatPr baseColWidth="10" defaultColWidth="10.85546875" defaultRowHeight="11.25" x14ac:dyDescent="0.2"/>
  <cols>
    <col min="1" max="1" width="18" style="18" customWidth="1"/>
    <col min="2" max="2" width="37.85546875" style="18" bestFit="1" customWidth="1"/>
    <col min="3" max="3" width="88.7109375" style="18" customWidth="1"/>
    <col min="4" max="4" width="15.5703125" style="18" bestFit="1" customWidth="1"/>
    <col min="5" max="16384" width="10.85546875" style="18"/>
  </cols>
  <sheetData>
    <row r="1" spans="1:6" ht="9" customHeight="1" x14ac:dyDescent="0.2">
      <c r="A1" s="65" t="s">
        <v>41</v>
      </c>
      <c r="B1" s="66"/>
      <c r="C1" s="66"/>
      <c r="D1" s="66"/>
      <c r="E1" s="66"/>
      <c r="F1" s="66"/>
    </row>
    <row r="2" spans="1:6" ht="22.5" x14ac:dyDescent="0.2">
      <c r="A2" s="1" t="s">
        <v>0</v>
      </c>
      <c r="B2" s="1" t="s">
        <v>1</v>
      </c>
      <c r="C2" s="1" t="s">
        <v>2</v>
      </c>
      <c r="D2" s="1" t="s">
        <v>32</v>
      </c>
      <c r="E2" s="1" t="s">
        <v>7</v>
      </c>
      <c r="F2" s="1" t="s">
        <v>30</v>
      </c>
    </row>
    <row r="3" spans="1:6" ht="101.25" x14ac:dyDescent="0.2">
      <c r="A3" s="46">
        <v>1</v>
      </c>
      <c r="B3" s="40" t="s">
        <v>42</v>
      </c>
      <c r="C3" s="40" t="s">
        <v>43</v>
      </c>
      <c r="D3" s="12">
        <v>1</v>
      </c>
      <c r="E3" s="67" t="s">
        <v>204</v>
      </c>
      <c r="F3" s="61" t="s">
        <v>223</v>
      </c>
    </row>
    <row r="4" spans="1:6" ht="90" x14ac:dyDescent="0.2">
      <c r="A4" s="46">
        <v>2</v>
      </c>
      <c r="B4" s="40" t="s">
        <v>44</v>
      </c>
      <c r="C4" s="40" t="s">
        <v>45</v>
      </c>
      <c r="D4" s="12">
        <v>1</v>
      </c>
      <c r="E4" s="67"/>
      <c r="F4" s="61"/>
    </row>
    <row r="5" spans="1:6" ht="90" x14ac:dyDescent="0.2">
      <c r="A5" s="46">
        <v>3</v>
      </c>
      <c r="B5" s="40" t="s">
        <v>46</v>
      </c>
      <c r="C5" s="40" t="s">
        <v>47</v>
      </c>
      <c r="D5" s="12">
        <v>1</v>
      </c>
      <c r="E5" s="67"/>
      <c r="F5" s="61"/>
    </row>
    <row r="6" spans="1:6" x14ac:dyDescent="0.2">
      <c r="A6" s="47" t="s">
        <v>0</v>
      </c>
      <c r="B6" s="47" t="s">
        <v>1</v>
      </c>
      <c r="C6" s="1" t="s">
        <v>4</v>
      </c>
      <c r="D6" s="1" t="s">
        <v>7</v>
      </c>
      <c r="E6" s="68" t="s">
        <v>205</v>
      </c>
      <c r="F6" s="69"/>
    </row>
    <row r="7" spans="1:6" ht="9" customHeight="1" x14ac:dyDescent="0.2">
      <c r="A7" s="38">
        <v>4</v>
      </c>
      <c r="B7" s="62" t="s">
        <v>48</v>
      </c>
      <c r="C7" s="40" t="s">
        <v>49</v>
      </c>
      <c r="D7" s="48" t="s">
        <v>206</v>
      </c>
      <c r="E7" s="53" t="s">
        <v>222</v>
      </c>
      <c r="F7" s="54"/>
    </row>
    <row r="8" spans="1:6" x14ac:dyDescent="0.2">
      <c r="A8" s="38">
        <v>5</v>
      </c>
      <c r="B8" s="63"/>
      <c r="C8" s="16" t="s">
        <v>50</v>
      </c>
      <c r="D8" s="48" t="s">
        <v>206</v>
      </c>
      <c r="E8" s="55"/>
      <c r="F8" s="56"/>
    </row>
    <row r="9" spans="1:6" x14ac:dyDescent="0.2">
      <c r="A9" s="38">
        <v>6</v>
      </c>
      <c r="B9" s="63"/>
      <c r="C9" s="16" t="s">
        <v>51</v>
      </c>
      <c r="D9" s="48" t="s">
        <v>206</v>
      </c>
      <c r="E9" s="55"/>
      <c r="F9" s="56"/>
    </row>
    <row r="10" spans="1:6" x14ac:dyDescent="0.2">
      <c r="A10" s="38">
        <v>7</v>
      </c>
      <c r="B10" s="63"/>
      <c r="C10" s="16" t="s">
        <v>52</v>
      </c>
      <c r="D10" s="48" t="s">
        <v>206</v>
      </c>
      <c r="E10" s="55"/>
      <c r="F10" s="56"/>
    </row>
    <row r="11" spans="1:6" x14ac:dyDescent="0.2">
      <c r="A11" s="38">
        <v>8</v>
      </c>
      <c r="B11" s="63"/>
      <c r="C11" s="16" t="s">
        <v>53</v>
      </c>
      <c r="D11" s="48" t="s">
        <v>206</v>
      </c>
      <c r="E11" s="55"/>
      <c r="F11" s="56"/>
    </row>
    <row r="12" spans="1:6" x14ac:dyDescent="0.2">
      <c r="A12" s="38">
        <v>9</v>
      </c>
      <c r="B12" s="63"/>
      <c r="C12" s="16" t="s">
        <v>54</v>
      </c>
      <c r="D12" s="48" t="s">
        <v>206</v>
      </c>
      <c r="E12" s="55"/>
      <c r="F12" s="56"/>
    </row>
    <row r="13" spans="1:6" x14ac:dyDescent="0.2">
      <c r="A13" s="38">
        <v>10</v>
      </c>
      <c r="B13" s="63"/>
      <c r="C13" s="16" t="s">
        <v>55</v>
      </c>
      <c r="D13" s="48" t="s">
        <v>206</v>
      </c>
      <c r="E13" s="55"/>
      <c r="F13" s="56"/>
    </row>
    <row r="14" spans="1:6" x14ac:dyDescent="0.2">
      <c r="A14" s="38">
        <v>11</v>
      </c>
      <c r="B14" s="63"/>
      <c r="C14" s="16" t="s">
        <v>56</v>
      </c>
      <c r="D14" s="48" t="s">
        <v>206</v>
      </c>
      <c r="E14" s="55"/>
      <c r="F14" s="56"/>
    </row>
    <row r="15" spans="1:6" x14ac:dyDescent="0.2">
      <c r="A15" s="38">
        <v>12</v>
      </c>
      <c r="B15" s="63"/>
      <c r="C15" s="16" t="s">
        <v>57</v>
      </c>
      <c r="D15" s="48" t="s">
        <v>206</v>
      </c>
      <c r="E15" s="55"/>
      <c r="F15" s="56"/>
    </row>
    <row r="16" spans="1:6" x14ac:dyDescent="0.2">
      <c r="A16" s="38">
        <v>13</v>
      </c>
      <c r="B16" s="63"/>
      <c r="C16" s="16" t="s">
        <v>58</v>
      </c>
      <c r="D16" s="48" t="s">
        <v>206</v>
      </c>
      <c r="E16" s="55"/>
      <c r="F16" s="56"/>
    </row>
    <row r="17" spans="1:6" x14ac:dyDescent="0.2">
      <c r="A17" s="38">
        <v>14</v>
      </c>
      <c r="B17" s="63"/>
      <c r="C17" s="16" t="s">
        <v>59</v>
      </c>
      <c r="D17" s="48" t="s">
        <v>206</v>
      </c>
      <c r="E17" s="55"/>
      <c r="F17" s="56"/>
    </row>
    <row r="18" spans="1:6" x14ac:dyDescent="0.2">
      <c r="A18" s="38">
        <v>15</v>
      </c>
      <c r="B18" s="63"/>
      <c r="C18" s="16" t="s">
        <v>61</v>
      </c>
      <c r="D18" s="48" t="s">
        <v>206</v>
      </c>
      <c r="E18" s="55"/>
      <c r="F18" s="56"/>
    </row>
    <row r="19" spans="1:6" x14ac:dyDescent="0.2">
      <c r="A19" s="38">
        <v>16</v>
      </c>
      <c r="B19" s="63"/>
      <c r="C19" s="16" t="s">
        <v>65</v>
      </c>
      <c r="D19" s="48" t="s">
        <v>206</v>
      </c>
      <c r="E19" s="55"/>
      <c r="F19" s="56"/>
    </row>
    <row r="20" spans="1:6" x14ac:dyDescent="0.2">
      <c r="A20" s="38">
        <v>17</v>
      </c>
      <c r="B20" s="63"/>
      <c r="C20" s="16" t="s">
        <v>67</v>
      </c>
      <c r="D20" s="48" t="s">
        <v>206</v>
      </c>
      <c r="E20" s="55"/>
      <c r="F20" s="56"/>
    </row>
    <row r="21" spans="1:6" x14ac:dyDescent="0.2">
      <c r="A21" s="38">
        <v>18</v>
      </c>
      <c r="B21" s="63"/>
      <c r="C21" s="16" t="s">
        <v>68</v>
      </c>
      <c r="D21" s="48" t="s">
        <v>206</v>
      </c>
      <c r="E21" s="55"/>
      <c r="F21" s="56"/>
    </row>
    <row r="22" spans="1:6" x14ac:dyDescent="0.2">
      <c r="A22" s="38">
        <v>19</v>
      </c>
      <c r="B22" s="63"/>
      <c r="C22" s="16" t="s">
        <v>69</v>
      </c>
      <c r="D22" s="48" t="s">
        <v>206</v>
      </c>
      <c r="E22" s="55"/>
      <c r="F22" s="56"/>
    </row>
    <row r="23" spans="1:6" x14ac:dyDescent="0.2">
      <c r="A23" s="38">
        <v>20</v>
      </c>
      <c r="B23" s="64"/>
      <c r="C23" s="16" t="s">
        <v>70</v>
      </c>
      <c r="D23" s="48" t="s">
        <v>206</v>
      </c>
      <c r="E23" s="55"/>
      <c r="F23" s="56"/>
    </row>
    <row r="24" spans="1:6" x14ac:dyDescent="0.2">
      <c r="A24" s="38">
        <v>21</v>
      </c>
      <c r="B24" s="59" t="s">
        <v>71</v>
      </c>
      <c r="C24" s="16" t="s">
        <v>72</v>
      </c>
      <c r="D24" s="48" t="s">
        <v>206</v>
      </c>
      <c r="E24" s="55"/>
      <c r="F24" s="56"/>
    </row>
    <row r="25" spans="1:6" x14ac:dyDescent="0.2">
      <c r="A25" s="38">
        <v>22</v>
      </c>
      <c r="B25" s="60"/>
      <c r="C25" s="16" t="s">
        <v>73</v>
      </c>
      <c r="D25" s="48" t="s">
        <v>206</v>
      </c>
      <c r="E25" s="55"/>
      <c r="F25" s="56"/>
    </row>
    <row r="26" spans="1:6" x14ac:dyDescent="0.2">
      <c r="A26" s="38">
        <v>23</v>
      </c>
      <c r="B26" s="60"/>
      <c r="C26" s="16" t="s">
        <v>74</v>
      </c>
      <c r="D26" s="48" t="s">
        <v>206</v>
      </c>
      <c r="E26" s="55"/>
      <c r="F26" s="56"/>
    </row>
    <row r="27" spans="1:6" x14ac:dyDescent="0.2">
      <c r="A27" s="38">
        <v>24</v>
      </c>
      <c r="B27" s="60"/>
      <c r="C27" s="16" t="s">
        <v>75</v>
      </c>
      <c r="D27" s="48" t="s">
        <v>206</v>
      </c>
      <c r="E27" s="55"/>
      <c r="F27" s="56"/>
    </row>
    <row r="28" spans="1:6" x14ac:dyDescent="0.2">
      <c r="A28" s="38">
        <v>25</v>
      </c>
      <c r="B28" s="60"/>
      <c r="C28" s="16" t="s">
        <v>76</v>
      </c>
      <c r="D28" s="48" t="s">
        <v>206</v>
      </c>
      <c r="E28" s="55"/>
      <c r="F28" s="56"/>
    </row>
    <row r="29" spans="1:6" x14ac:dyDescent="0.2">
      <c r="A29" s="38">
        <v>26</v>
      </c>
      <c r="B29" s="60"/>
      <c r="C29" s="16" t="s">
        <v>77</v>
      </c>
      <c r="D29" s="48" t="s">
        <v>206</v>
      </c>
      <c r="E29" s="55"/>
      <c r="F29" s="56"/>
    </row>
    <row r="30" spans="1:6" x14ac:dyDescent="0.2">
      <c r="A30" s="38">
        <v>27</v>
      </c>
      <c r="B30" s="60"/>
      <c r="C30" s="16" t="s">
        <v>78</v>
      </c>
      <c r="D30" s="48" t="s">
        <v>206</v>
      </c>
      <c r="E30" s="55"/>
      <c r="F30" s="56"/>
    </row>
    <row r="31" spans="1:6" x14ac:dyDescent="0.2">
      <c r="A31" s="38">
        <v>28</v>
      </c>
      <c r="B31" s="60"/>
      <c r="C31" s="16" t="s">
        <v>79</v>
      </c>
      <c r="D31" s="48" t="s">
        <v>206</v>
      </c>
      <c r="E31" s="55"/>
      <c r="F31" s="56"/>
    </row>
    <row r="32" spans="1:6" x14ac:dyDescent="0.2">
      <c r="A32" s="38">
        <v>29</v>
      </c>
      <c r="B32" s="60"/>
      <c r="C32" s="16" t="s">
        <v>80</v>
      </c>
      <c r="D32" s="48" t="s">
        <v>206</v>
      </c>
      <c r="E32" s="55"/>
      <c r="F32" s="56"/>
    </row>
    <row r="33" spans="1:6" x14ac:dyDescent="0.2">
      <c r="A33" s="38">
        <v>30</v>
      </c>
      <c r="B33" s="60"/>
      <c r="C33" s="16" t="s">
        <v>81</v>
      </c>
      <c r="D33" s="48" t="s">
        <v>206</v>
      </c>
      <c r="E33" s="55"/>
      <c r="F33" s="56"/>
    </row>
    <row r="34" spans="1:6" x14ac:dyDescent="0.2">
      <c r="A34" s="38">
        <v>31</v>
      </c>
      <c r="B34" s="60"/>
      <c r="C34" s="16" t="s">
        <v>82</v>
      </c>
      <c r="D34" s="48" t="s">
        <v>206</v>
      </c>
      <c r="E34" s="55"/>
      <c r="F34" s="56"/>
    </row>
    <row r="35" spans="1:6" x14ac:dyDescent="0.2">
      <c r="A35" s="38">
        <v>32</v>
      </c>
      <c r="B35" s="60"/>
      <c r="C35" s="16" t="s">
        <v>201</v>
      </c>
      <c r="D35" s="48" t="s">
        <v>206</v>
      </c>
      <c r="E35" s="55"/>
      <c r="F35" s="56"/>
    </row>
    <row r="36" spans="1:6" x14ac:dyDescent="0.2">
      <c r="A36" s="38">
        <v>33</v>
      </c>
      <c r="B36" s="60"/>
      <c r="C36" s="16" t="s">
        <v>83</v>
      </c>
      <c r="D36" s="48" t="s">
        <v>206</v>
      </c>
      <c r="E36" s="55"/>
      <c r="F36" s="56"/>
    </row>
    <row r="37" spans="1:6" x14ac:dyDescent="0.2">
      <c r="A37" s="38">
        <v>34</v>
      </c>
      <c r="B37" s="60"/>
      <c r="C37" s="16" t="s">
        <v>84</v>
      </c>
      <c r="D37" s="48" t="s">
        <v>206</v>
      </c>
      <c r="E37" s="55"/>
      <c r="F37" s="56"/>
    </row>
    <row r="38" spans="1:6" x14ac:dyDescent="0.2">
      <c r="A38" s="38">
        <v>35</v>
      </c>
      <c r="B38" s="60"/>
      <c r="C38" s="16" t="s">
        <v>85</v>
      </c>
      <c r="D38" s="48" t="s">
        <v>206</v>
      </c>
      <c r="E38" s="55"/>
      <c r="F38" s="56"/>
    </row>
    <row r="39" spans="1:6" x14ac:dyDescent="0.2">
      <c r="A39" s="38">
        <v>36</v>
      </c>
      <c r="B39" s="60"/>
      <c r="C39" s="16" t="s">
        <v>86</v>
      </c>
      <c r="D39" s="48" t="s">
        <v>206</v>
      </c>
      <c r="E39" s="55"/>
      <c r="F39" s="56"/>
    </row>
    <row r="40" spans="1:6" x14ac:dyDescent="0.2">
      <c r="A40" s="38">
        <v>37</v>
      </c>
      <c r="B40" s="60"/>
      <c r="C40" s="16" t="s">
        <v>87</v>
      </c>
      <c r="D40" s="48" t="s">
        <v>206</v>
      </c>
      <c r="E40" s="55"/>
      <c r="F40" s="56"/>
    </row>
    <row r="41" spans="1:6" x14ac:dyDescent="0.2">
      <c r="A41" s="38">
        <v>38</v>
      </c>
      <c r="B41" s="60"/>
      <c r="C41" s="16" t="s">
        <v>88</v>
      </c>
      <c r="D41" s="48" t="s">
        <v>206</v>
      </c>
      <c r="E41" s="55"/>
      <c r="F41" s="56"/>
    </row>
    <row r="42" spans="1:6" x14ac:dyDescent="0.2">
      <c r="A42" s="38">
        <v>39</v>
      </c>
      <c r="B42" s="60"/>
      <c r="C42" s="16" t="s">
        <v>89</v>
      </c>
      <c r="D42" s="48" t="s">
        <v>206</v>
      </c>
      <c r="E42" s="55"/>
      <c r="F42" s="56"/>
    </row>
    <row r="43" spans="1:6" x14ac:dyDescent="0.2">
      <c r="A43" s="38">
        <v>40</v>
      </c>
      <c r="B43" s="60"/>
      <c r="C43" s="16" t="s">
        <v>90</v>
      </c>
      <c r="D43" s="48" t="s">
        <v>206</v>
      </c>
      <c r="E43" s="55"/>
      <c r="F43" s="56"/>
    </row>
    <row r="44" spans="1:6" x14ac:dyDescent="0.2">
      <c r="A44" s="38">
        <v>41</v>
      </c>
      <c r="B44" s="60"/>
      <c r="C44" s="16" t="s">
        <v>202</v>
      </c>
      <c r="D44" s="48" t="s">
        <v>206</v>
      </c>
      <c r="E44" s="55"/>
      <c r="F44" s="56"/>
    </row>
    <row r="45" spans="1:6" x14ac:dyDescent="0.2">
      <c r="A45" s="38">
        <v>42</v>
      </c>
      <c r="B45" s="60"/>
      <c r="C45" s="16" t="s">
        <v>91</v>
      </c>
      <c r="D45" s="48" t="s">
        <v>206</v>
      </c>
      <c r="E45" s="55"/>
      <c r="F45" s="56"/>
    </row>
    <row r="46" spans="1:6" x14ac:dyDescent="0.2">
      <c r="A46" s="38">
        <v>43</v>
      </c>
      <c r="B46" s="60"/>
      <c r="C46" s="16" t="s">
        <v>92</v>
      </c>
      <c r="D46" s="48" t="s">
        <v>206</v>
      </c>
      <c r="E46" s="55"/>
      <c r="F46" s="56"/>
    </row>
    <row r="47" spans="1:6" x14ac:dyDescent="0.2">
      <c r="A47" s="38">
        <v>44</v>
      </c>
      <c r="B47" s="60"/>
      <c r="C47" s="16" t="s">
        <v>93</v>
      </c>
      <c r="D47" s="48" t="s">
        <v>206</v>
      </c>
      <c r="E47" s="55"/>
      <c r="F47" s="56"/>
    </row>
    <row r="48" spans="1:6" x14ac:dyDescent="0.2">
      <c r="A48" s="38">
        <v>45</v>
      </c>
      <c r="B48" s="60"/>
      <c r="C48" s="16" t="s">
        <v>94</v>
      </c>
      <c r="D48" s="48" t="s">
        <v>206</v>
      </c>
      <c r="E48" s="55"/>
      <c r="F48" s="56"/>
    </row>
    <row r="49" spans="1:6" x14ac:dyDescent="0.2">
      <c r="A49" s="38">
        <v>46</v>
      </c>
      <c r="B49" s="60"/>
      <c r="C49" s="16" t="s">
        <v>95</v>
      </c>
      <c r="D49" s="48" t="s">
        <v>206</v>
      </c>
      <c r="E49" s="55"/>
      <c r="F49" s="56"/>
    </row>
    <row r="50" spans="1:6" x14ac:dyDescent="0.2">
      <c r="A50" s="38">
        <v>47</v>
      </c>
      <c r="B50" s="60"/>
      <c r="C50" s="16" t="s">
        <v>96</v>
      </c>
      <c r="D50" s="48" t="s">
        <v>206</v>
      </c>
      <c r="E50" s="55"/>
      <c r="F50" s="56"/>
    </row>
    <row r="51" spans="1:6" x14ac:dyDescent="0.2">
      <c r="A51" s="38">
        <v>48</v>
      </c>
      <c r="B51" s="60"/>
      <c r="C51" s="16" t="s">
        <v>97</v>
      </c>
      <c r="D51" s="48" t="s">
        <v>206</v>
      </c>
      <c r="E51" s="55"/>
      <c r="F51" s="56"/>
    </row>
    <row r="52" spans="1:6" x14ac:dyDescent="0.2">
      <c r="A52" s="38">
        <v>49</v>
      </c>
      <c r="B52" s="60"/>
      <c r="C52" s="16" t="s">
        <v>98</v>
      </c>
      <c r="D52" s="48" t="s">
        <v>206</v>
      </c>
      <c r="E52" s="55"/>
      <c r="F52" s="56"/>
    </row>
    <row r="53" spans="1:6" x14ac:dyDescent="0.2">
      <c r="A53" s="38">
        <v>50</v>
      </c>
      <c r="B53" s="60"/>
      <c r="C53" s="16" t="s">
        <v>99</v>
      </c>
      <c r="D53" s="48" t="s">
        <v>206</v>
      </c>
      <c r="E53" s="55"/>
      <c r="F53" s="56"/>
    </row>
    <row r="54" spans="1:6" x14ac:dyDescent="0.2">
      <c r="A54" s="38">
        <v>51</v>
      </c>
      <c r="B54" s="60"/>
      <c r="C54" s="16" t="s">
        <v>100</v>
      </c>
      <c r="D54" s="48" t="s">
        <v>206</v>
      </c>
      <c r="E54" s="55"/>
      <c r="F54" s="56"/>
    </row>
    <row r="55" spans="1:6" x14ac:dyDescent="0.2">
      <c r="A55" s="38">
        <v>52</v>
      </c>
      <c r="B55" s="60"/>
      <c r="C55" s="16" t="s">
        <v>101</v>
      </c>
      <c r="D55" s="48" t="s">
        <v>206</v>
      </c>
      <c r="E55" s="55"/>
      <c r="F55" s="56"/>
    </row>
    <row r="56" spans="1:6" x14ac:dyDescent="0.2">
      <c r="A56" s="38">
        <v>53</v>
      </c>
      <c r="B56" s="60"/>
      <c r="C56" s="16" t="s">
        <v>102</v>
      </c>
      <c r="D56" s="48" t="s">
        <v>206</v>
      </c>
      <c r="E56" s="55"/>
      <c r="F56" s="56"/>
    </row>
    <row r="57" spans="1:6" x14ac:dyDescent="0.2">
      <c r="A57" s="38">
        <v>54</v>
      </c>
      <c r="B57" s="60"/>
      <c r="C57" s="16" t="s">
        <v>103</v>
      </c>
      <c r="D57" s="48" t="s">
        <v>206</v>
      </c>
      <c r="E57" s="55"/>
      <c r="F57" s="56"/>
    </row>
    <row r="58" spans="1:6" x14ac:dyDescent="0.2">
      <c r="A58" s="38">
        <v>55</v>
      </c>
      <c r="B58" s="60"/>
      <c r="C58" s="16" t="s">
        <v>104</v>
      </c>
      <c r="D58" s="48" t="s">
        <v>206</v>
      </c>
      <c r="E58" s="55"/>
      <c r="F58" s="56"/>
    </row>
    <row r="59" spans="1:6" x14ac:dyDescent="0.2">
      <c r="A59" s="38">
        <v>56</v>
      </c>
      <c r="B59" s="61" t="s">
        <v>105</v>
      </c>
      <c r="C59" s="16" t="s">
        <v>106</v>
      </c>
      <c r="D59" s="48" t="s">
        <v>206</v>
      </c>
      <c r="E59" s="55"/>
      <c r="F59" s="56"/>
    </row>
    <row r="60" spans="1:6" x14ac:dyDescent="0.2">
      <c r="A60" s="38">
        <v>57</v>
      </c>
      <c r="B60" s="61"/>
      <c r="C60" s="16" t="s">
        <v>107</v>
      </c>
      <c r="D60" s="48" t="s">
        <v>206</v>
      </c>
      <c r="E60" s="55"/>
      <c r="F60" s="56"/>
    </row>
    <row r="61" spans="1:6" x14ac:dyDescent="0.2">
      <c r="A61" s="38">
        <v>58</v>
      </c>
      <c r="B61" s="61"/>
      <c r="C61" s="16" t="s">
        <v>108</v>
      </c>
      <c r="D61" s="48" t="s">
        <v>206</v>
      </c>
      <c r="E61" s="55"/>
      <c r="F61" s="56"/>
    </row>
    <row r="62" spans="1:6" x14ac:dyDescent="0.2">
      <c r="A62" s="38">
        <v>59</v>
      </c>
      <c r="B62" s="61"/>
      <c r="C62" s="16" t="s">
        <v>109</v>
      </c>
      <c r="D62" s="48" t="s">
        <v>206</v>
      </c>
      <c r="E62" s="55"/>
      <c r="F62" s="56"/>
    </row>
    <row r="63" spans="1:6" x14ac:dyDescent="0.2">
      <c r="A63" s="38">
        <v>60</v>
      </c>
      <c r="B63" s="61"/>
      <c r="C63" s="16" t="s">
        <v>110</v>
      </c>
      <c r="D63" s="48" t="s">
        <v>206</v>
      </c>
      <c r="E63" s="55"/>
      <c r="F63" s="56"/>
    </row>
    <row r="64" spans="1:6" x14ac:dyDescent="0.2">
      <c r="A64" s="38">
        <v>61</v>
      </c>
      <c r="B64" s="61"/>
      <c r="C64" s="16" t="s">
        <v>111</v>
      </c>
      <c r="D64" s="48" t="s">
        <v>206</v>
      </c>
      <c r="E64" s="55"/>
      <c r="F64" s="56"/>
    </row>
    <row r="65" spans="1:6" x14ac:dyDescent="0.2">
      <c r="A65" s="38">
        <v>62</v>
      </c>
      <c r="B65" s="61"/>
      <c r="C65" s="16" t="s">
        <v>112</v>
      </c>
      <c r="D65" s="48" t="s">
        <v>206</v>
      </c>
      <c r="E65" s="55"/>
      <c r="F65" s="56"/>
    </row>
    <row r="66" spans="1:6" x14ac:dyDescent="0.2">
      <c r="A66" s="38">
        <v>63</v>
      </c>
      <c r="B66" s="61"/>
      <c r="C66" s="16" t="s">
        <v>203</v>
      </c>
      <c r="D66" s="48" t="s">
        <v>206</v>
      </c>
      <c r="E66" s="55"/>
      <c r="F66" s="56"/>
    </row>
    <row r="67" spans="1:6" x14ac:dyDescent="0.2">
      <c r="A67" s="38">
        <v>64</v>
      </c>
      <c r="B67" s="61"/>
      <c r="C67" s="16" t="s">
        <v>114</v>
      </c>
      <c r="D67" s="48" t="s">
        <v>206</v>
      </c>
      <c r="E67" s="55"/>
      <c r="F67" s="56"/>
    </row>
    <row r="68" spans="1:6" x14ac:dyDescent="0.2">
      <c r="A68" s="38">
        <v>65</v>
      </c>
      <c r="B68" s="61"/>
      <c r="C68" s="16" t="s">
        <v>115</v>
      </c>
      <c r="D68" s="48" t="s">
        <v>206</v>
      </c>
      <c r="E68" s="55"/>
      <c r="F68" s="56"/>
    </row>
    <row r="69" spans="1:6" x14ac:dyDescent="0.2">
      <c r="A69" s="38">
        <v>66</v>
      </c>
      <c r="B69" s="61"/>
      <c r="C69" s="16" t="s">
        <v>60</v>
      </c>
      <c r="D69" s="48" t="s">
        <v>206</v>
      </c>
      <c r="E69" s="55"/>
      <c r="F69" s="56"/>
    </row>
    <row r="70" spans="1:6" x14ac:dyDescent="0.2">
      <c r="A70" s="38">
        <v>67</v>
      </c>
      <c r="B70" s="61"/>
      <c r="C70" s="16" t="s">
        <v>62</v>
      </c>
      <c r="D70" s="48" t="s">
        <v>206</v>
      </c>
      <c r="E70" s="55"/>
      <c r="F70" s="56"/>
    </row>
    <row r="71" spans="1:6" x14ac:dyDescent="0.2">
      <c r="A71" s="38">
        <v>68</v>
      </c>
      <c r="B71" s="61"/>
      <c r="C71" s="16" t="s">
        <v>63</v>
      </c>
      <c r="D71" s="48" t="s">
        <v>206</v>
      </c>
      <c r="E71" s="55"/>
      <c r="F71" s="56"/>
    </row>
    <row r="72" spans="1:6" x14ac:dyDescent="0.2">
      <c r="A72" s="38">
        <v>69</v>
      </c>
      <c r="B72" s="61"/>
      <c r="C72" s="16" t="s">
        <v>64</v>
      </c>
      <c r="D72" s="48" t="s">
        <v>206</v>
      </c>
      <c r="E72" s="55"/>
      <c r="F72" s="56"/>
    </row>
    <row r="73" spans="1:6" x14ac:dyDescent="0.2">
      <c r="A73" s="38">
        <v>70</v>
      </c>
      <c r="B73" s="61"/>
      <c r="C73" s="16" t="s">
        <v>66</v>
      </c>
      <c r="D73" s="48" t="s">
        <v>206</v>
      </c>
      <c r="E73" s="57"/>
      <c r="F73" s="58"/>
    </row>
    <row r="74" spans="1:6" x14ac:dyDescent="0.2">
      <c r="C74" s="49"/>
    </row>
  </sheetData>
  <mergeCells count="8">
    <mergeCell ref="E7:F73"/>
    <mergeCell ref="B24:B58"/>
    <mergeCell ref="B59:B73"/>
    <mergeCell ref="B7:B23"/>
    <mergeCell ref="A1:F1"/>
    <mergeCell ref="F3:F5"/>
    <mergeCell ref="E3:E5"/>
    <mergeCell ref="E6:F6"/>
  </mergeCells>
  <pageMargins left="0.7" right="0.7" top="0.75" bottom="0.75" header="0.3" footer="0.3"/>
  <pageSetup paperSize="9" scale="4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3"/>
  <sheetViews>
    <sheetView view="pageBreakPreview" topLeftCell="A7" zoomScale="70" zoomScaleNormal="100" zoomScaleSheetLayoutView="70" workbookViewId="0">
      <selection activeCell="I16" sqref="I16"/>
    </sheetView>
  </sheetViews>
  <sheetFormatPr baseColWidth="10" defaultColWidth="18" defaultRowHeight="11.25" x14ac:dyDescent="0.2"/>
  <cols>
    <col min="1" max="1" width="5.42578125" style="18" customWidth="1"/>
    <col min="2" max="2" width="13.28515625" style="18" customWidth="1"/>
    <col min="3" max="3" width="56.7109375" style="18" customWidth="1"/>
    <col min="4" max="4" width="17.85546875" style="19" customWidth="1"/>
    <col min="5" max="6" width="19.85546875" style="19" hidden="1" customWidth="1"/>
    <col min="7" max="7" width="18.140625" style="18" customWidth="1"/>
    <col min="8" max="9" width="16.42578125" style="18" customWidth="1"/>
    <col min="10" max="10" width="18.140625" style="20" bestFit="1" customWidth="1"/>
    <col min="11" max="16384" width="18" style="3"/>
  </cols>
  <sheetData>
    <row r="1" spans="1:10" x14ac:dyDescent="0.15">
      <c r="A1" s="70" t="s">
        <v>225</v>
      </c>
      <c r="B1" s="71"/>
      <c r="C1" s="71"/>
      <c r="D1" s="71"/>
      <c r="E1" s="71"/>
      <c r="F1" s="71"/>
      <c r="G1" s="71"/>
      <c r="H1" s="71"/>
      <c r="I1" s="71"/>
      <c r="J1" s="72"/>
    </row>
    <row r="2" spans="1:10" x14ac:dyDescent="0.15">
      <c r="A2" s="73" t="s">
        <v>197</v>
      </c>
      <c r="B2" s="74"/>
      <c r="C2" s="74"/>
      <c r="D2" s="74"/>
      <c r="E2" s="74"/>
      <c r="F2" s="74"/>
      <c r="G2" s="74"/>
      <c r="H2" s="74"/>
      <c r="I2" s="74"/>
      <c r="J2" s="75"/>
    </row>
    <row r="3" spans="1:10" ht="67.5" x14ac:dyDescent="0.15">
      <c r="A3" s="1" t="s">
        <v>130</v>
      </c>
      <c r="B3" s="1" t="s">
        <v>5</v>
      </c>
      <c r="C3" s="1" t="s">
        <v>31</v>
      </c>
      <c r="D3" s="1" t="s">
        <v>8</v>
      </c>
      <c r="E3" s="1"/>
      <c r="F3" s="1"/>
      <c r="G3" s="1" t="s">
        <v>209</v>
      </c>
      <c r="H3" s="1" t="s">
        <v>208</v>
      </c>
      <c r="I3" s="1" t="s">
        <v>210</v>
      </c>
      <c r="J3" s="1" t="s">
        <v>131</v>
      </c>
    </row>
    <row r="4" spans="1:10" ht="22.5" x14ac:dyDescent="0.2">
      <c r="A4" s="8" t="s">
        <v>3</v>
      </c>
      <c r="B4" s="9" t="s">
        <v>132</v>
      </c>
      <c r="C4" s="10" t="s">
        <v>42</v>
      </c>
      <c r="D4" s="11">
        <v>2805575.4746994241</v>
      </c>
      <c r="E4" s="11">
        <f>(D4*9.28%)+D4</f>
        <v>3065932.8787515308</v>
      </c>
      <c r="F4" s="11">
        <f>(E4*5.2%)+E4</f>
        <v>3225361.3884466104</v>
      </c>
      <c r="G4" s="11">
        <f>(F4*5.1%)+F4</f>
        <v>3389854.8192573874</v>
      </c>
      <c r="H4" s="12" t="s">
        <v>133</v>
      </c>
      <c r="I4" s="12" t="s">
        <v>133</v>
      </c>
      <c r="J4" s="11">
        <v>3389854.8192573874</v>
      </c>
    </row>
    <row r="5" spans="1:10" ht="33.75" x14ac:dyDescent="0.15">
      <c r="A5" s="8" t="s">
        <v>9</v>
      </c>
      <c r="B5" s="9" t="s">
        <v>132</v>
      </c>
      <c r="C5" s="13" t="s">
        <v>44</v>
      </c>
      <c r="D5" s="11">
        <v>2805575.4746994241</v>
      </c>
      <c r="E5" s="11">
        <f t="shared" ref="E5:E68" si="0">(D5*9.28%)+D5</f>
        <v>3065932.8787515308</v>
      </c>
      <c r="F5" s="11">
        <f t="shared" ref="F5:F68" si="1">(E5*5.2%)+E5</f>
        <v>3225361.3884466104</v>
      </c>
      <c r="G5" s="11">
        <f t="shared" ref="G5:G68" si="2">(F5*5.1%)+F5</f>
        <v>3389854.8192573874</v>
      </c>
      <c r="H5" s="12" t="s">
        <v>133</v>
      </c>
      <c r="I5" s="12" t="s">
        <v>133</v>
      </c>
      <c r="J5" s="11">
        <v>3389854.8192573874</v>
      </c>
    </row>
    <row r="6" spans="1:10" ht="22.5" x14ac:dyDescent="0.2">
      <c r="A6" s="8" t="s">
        <v>10</v>
      </c>
      <c r="B6" s="9" t="s">
        <v>132</v>
      </c>
      <c r="C6" s="10" t="s">
        <v>46</v>
      </c>
      <c r="D6" s="12" t="s">
        <v>133</v>
      </c>
      <c r="E6" s="12" t="s">
        <v>133</v>
      </c>
      <c r="F6" s="12" t="s">
        <v>133</v>
      </c>
      <c r="G6" s="12" t="s">
        <v>133</v>
      </c>
      <c r="H6" s="12" t="s">
        <v>133</v>
      </c>
      <c r="I6" s="12" t="s">
        <v>133</v>
      </c>
      <c r="J6" s="12" t="s">
        <v>133</v>
      </c>
    </row>
    <row r="7" spans="1:10" ht="22.5" x14ac:dyDescent="0.15">
      <c r="A7" s="8" t="s">
        <v>11</v>
      </c>
      <c r="B7" s="9" t="s">
        <v>132</v>
      </c>
      <c r="C7" s="14" t="s">
        <v>49</v>
      </c>
      <c r="D7" s="15">
        <v>38212304.596212447</v>
      </c>
      <c r="E7" s="11">
        <f t="shared" si="0"/>
        <v>41758406.462740958</v>
      </c>
      <c r="F7" s="11">
        <f t="shared" si="1"/>
        <v>43929843.59880349</v>
      </c>
      <c r="G7" s="11">
        <f t="shared" si="2"/>
        <v>46170265.622342467</v>
      </c>
      <c r="H7" s="12" t="s">
        <v>133</v>
      </c>
      <c r="I7" s="12" t="s">
        <v>133</v>
      </c>
      <c r="J7" s="11">
        <v>46170265.622342467</v>
      </c>
    </row>
    <row r="8" spans="1:10" ht="22.5" x14ac:dyDescent="0.15">
      <c r="A8" s="8" t="s">
        <v>12</v>
      </c>
      <c r="B8" s="9" t="s">
        <v>132</v>
      </c>
      <c r="C8" s="14" t="s">
        <v>50</v>
      </c>
      <c r="D8" s="15">
        <v>6826070.7487521367</v>
      </c>
      <c r="E8" s="11">
        <f t="shared" si="0"/>
        <v>7459530.1142363353</v>
      </c>
      <c r="F8" s="11">
        <f t="shared" si="1"/>
        <v>7847425.680176625</v>
      </c>
      <c r="G8" s="11">
        <f t="shared" si="2"/>
        <v>8247644.3898656331</v>
      </c>
      <c r="H8" s="12" t="s">
        <v>133</v>
      </c>
      <c r="I8" s="12" t="s">
        <v>133</v>
      </c>
      <c r="J8" s="11">
        <v>8247644.3898656331</v>
      </c>
    </row>
    <row r="9" spans="1:10" ht="22.5" x14ac:dyDescent="0.15">
      <c r="A9" s="8" t="s">
        <v>13</v>
      </c>
      <c r="B9" s="9" t="s">
        <v>132</v>
      </c>
      <c r="C9" s="14" t="s">
        <v>51</v>
      </c>
      <c r="D9" s="15">
        <v>303380.92216676159</v>
      </c>
      <c r="E9" s="11">
        <f t="shared" si="0"/>
        <v>331534.67174383707</v>
      </c>
      <c r="F9" s="11">
        <f t="shared" si="1"/>
        <v>348774.47467451659</v>
      </c>
      <c r="G9" s="11">
        <f t="shared" si="2"/>
        <v>366561.97288291692</v>
      </c>
      <c r="H9" s="12" t="s">
        <v>133</v>
      </c>
      <c r="I9" s="12" t="s">
        <v>133</v>
      </c>
      <c r="J9" s="11">
        <v>366561.97288291692</v>
      </c>
    </row>
    <row r="10" spans="1:10" ht="22.5" x14ac:dyDescent="0.15">
      <c r="A10" s="8" t="s">
        <v>14</v>
      </c>
      <c r="B10" s="9" t="s">
        <v>132</v>
      </c>
      <c r="C10" s="14" t="s">
        <v>52</v>
      </c>
      <c r="D10" s="15">
        <v>758452.30541690392</v>
      </c>
      <c r="E10" s="11">
        <f t="shared" si="0"/>
        <v>828836.67935959261</v>
      </c>
      <c r="F10" s="11">
        <f t="shared" si="1"/>
        <v>871936.18668629148</v>
      </c>
      <c r="G10" s="11">
        <f t="shared" si="2"/>
        <v>916404.9322072923</v>
      </c>
      <c r="H10" s="12" t="s">
        <v>133</v>
      </c>
      <c r="I10" s="12" t="s">
        <v>133</v>
      </c>
      <c r="J10" s="11">
        <v>916404.9322072923</v>
      </c>
    </row>
    <row r="11" spans="1:10" ht="22.5" x14ac:dyDescent="0.15">
      <c r="A11" s="8" t="s">
        <v>15</v>
      </c>
      <c r="B11" s="9" t="s">
        <v>132</v>
      </c>
      <c r="C11" s="14" t="s">
        <v>53</v>
      </c>
      <c r="D11" s="15">
        <v>3943951.9881679006</v>
      </c>
      <c r="E11" s="11">
        <f t="shared" si="0"/>
        <v>4309950.7326698815</v>
      </c>
      <c r="F11" s="11">
        <f t="shared" si="1"/>
        <v>4534068.1707687154</v>
      </c>
      <c r="G11" s="11">
        <f t="shared" si="2"/>
        <v>4765305.6474779202</v>
      </c>
      <c r="H11" s="12" t="s">
        <v>133</v>
      </c>
      <c r="I11" s="12" t="s">
        <v>133</v>
      </c>
      <c r="J11" s="11">
        <v>4765305.6474779202</v>
      </c>
    </row>
    <row r="12" spans="1:10" ht="22.5" x14ac:dyDescent="0.15">
      <c r="A12" s="8" t="s">
        <v>16</v>
      </c>
      <c r="B12" s="9" t="s">
        <v>132</v>
      </c>
      <c r="C12" s="14" t="s">
        <v>54</v>
      </c>
      <c r="D12" s="15">
        <v>38212304.596212447</v>
      </c>
      <c r="E12" s="11">
        <f t="shared" si="0"/>
        <v>41758406.462740958</v>
      </c>
      <c r="F12" s="11">
        <f t="shared" si="1"/>
        <v>43929843.59880349</v>
      </c>
      <c r="G12" s="11">
        <f t="shared" si="2"/>
        <v>46170265.622342467</v>
      </c>
      <c r="H12" s="12" t="s">
        <v>133</v>
      </c>
      <c r="I12" s="12" t="s">
        <v>133</v>
      </c>
      <c r="J12" s="11">
        <v>46170265.622342467</v>
      </c>
    </row>
    <row r="13" spans="1:10" ht="22.5" x14ac:dyDescent="0.15">
      <c r="A13" s="8" t="s">
        <v>17</v>
      </c>
      <c r="B13" s="9" t="s">
        <v>132</v>
      </c>
      <c r="C13" s="14" t="s">
        <v>55</v>
      </c>
      <c r="D13" s="15">
        <v>6826070.7487521367</v>
      </c>
      <c r="E13" s="11">
        <f t="shared" si="0"/>
        <v>7459530.1142363353</v>
      </c>
      <c r="F13" s="11">
        <f t="shared" si="1"/>
        <v>7847425.680176625</v>
      </c>
      <c r="G13" s="11">
        <f t="shared" si="2"/>
        <v>8247644.3898656331</v>
      </c>
      <c r="H13" s="12" t="s">
        <v>133</v>
      </c>
      <c r="I13" s="12" t="s">
        <v>133</v>
      </c>
      <c r="J13" s="11">
        <v>8247644.3898656331</v>
      </c>
    </row>
    <row r="14" spans="1:10" ht="22.5" x14ac:dyDescent="0.15">
      <c r="A14" s="8" t="s">
        <v>18</v>
      </c>
      <c r="B14" s="9" t="s">
        <v>132</v>
      </c>
      <c r="C14" s="14" t="s">
        <v>56</v>
      </c>
      <c r="D14" s="15">
        <v>2167006.5869054403</v>
      </c>
      <c r="E14" s="11">
        <f t="shared" si="0"/>
        <v>2368104.7981702653</v>
      </c>
      <c r="F14" s="11">
        <f t="shared" si="1"/>
        <v>2491246.247675119</v>
      </c>
      <c r="G14" s="11">
        <f t="shared" si="2"/>
        <v>2618299.8063065498</v>
      </c>
      <c r="H14" s="12" t="s">
        <v>133</v>
      </c>
      <c r="I14" s="12" t="s">
        <v>133</v>
      </c>
      <c r="J14" s="11">
        <v>2618299.8063065498</v>
      </c>
    </row>
    <row r="15" spans="1:10" ht="22.5" x14ac:dyDescent="0.15">
      <c r="A15" s="8" t="s">
        <v>134</v>
      </c>
      <c r="B15" s="9" t="s">
        <v>132</v>
      </c>
      <c r="C15" s="14" t="s">
        <v>57</v>
      </c>
      <c r="D15" s="15">
        <v>937447.04949529329</v>
      </c>
      <c r="E15" s="11">
        <f t="shared" si="0"/>
        <v>1024442.1356884565</v>
      </c>
      <c r="F15" s="11">
        <f t="shared" si="1"/>
        <v>1077713.1267442561</v>
      </c>
      <c r="G15" s="11">
        <f t="shared" si="2"/>
        <v>1132676.4962082133</v>
      </c>
      <c r="H15" s="12" t="s">
        <v>133</v>
      </c>
      <c r="I15" s="12" t="s">
        <v>133</v>
      </c>
      <c r="J15" s="11">
        <v>1132676.4962082133</v>
      </c>
    </row>
    <row r="16" spans="1:10" ht="22.5" x14ac:dyDescent="0.15">
      <c r="A16" s="8" t="s">
        <v>135</v>
      </c>
      <c r="B16" s="9" t="s">
        <v>132</v>
      </c>
      <c r="C16" s="14" t="s">
        <v>58</v>
      </c>
      <c r="D16" s="15">
        <v>703084.98361914698</v>
      </c>
      <c r="E16" s="11">
        <f t="shared" si="0"/>
        <v>768331.2700990038</v>
      </c>
      <c r="F16" s="11">
        <f t="shared" si="1"/>
        <v>808284.49614415201</v>
      </c>
      <c r="G16" s="11">
        <f t="shared" si="2"/>
        <v>849507.00544750376</v>
      </c>
      <c r="H16" s="12" t="s">
        <v>133</v>
      </c>
      <c r="I16" s="12" t="s">
        <v>133</v>
      </c>
      <c r="J16" s="11">
        <v>849507.00544750376</v>
      </c>
    </row>
    <row r="17" spans="1:10" ht="22.5" x14ac:dyDescent="0.15">
      <c r="A17" s="8" t="s">
        <v>136</v>
      </c>
      <c r="B17" s="9" t="s">
        <v>132</v>
      </c>
      <c r="C17" s="14" t="s">
        <v>59</v>
      </c>
      <c r="D17" s="15">
        <v>1015567.3334509113</v>
      </c>
      <c r="E17" s="11">
        <f t="shared" si="0"/>
        <v>1109811.9819951558</v>
      </c>
      <c r="F17" s="11">
        <f t="shared" si="1"/>
        <v>1167522.2050589039</v>
      </c>
      <c r="G17" s="11">
        <f t="shared" si="2"/>
        <v>1227065.8375169081</v>
      </c>
      <c r="H17" s="12" t="s">
        <v>133</v>
      </c>
      <c r="I17" s="12" t="s">
        <v>133</v>
      </c>
      <c r="J17" s="11">
        <v>1227065.8375169081</v>
      </c>
    </row>
    <row r="18" spans="1:10" ht="22.5" x14ac:dyDescent="0.15">
      <c r="A18" s="8" t="s">
        <v>137</v>
      </c>
      <c r="B18" s="9" t="s">
        <v>132</v>
      </c>
      <c r="C18" s="14" t="s">
        <v>61</v>
      </c>
      <c r="D18" s="15">
        <v>728114.21320022794</v>
      </c>
      <c r="E18" s="11">
        <f t="shared" si="0"/>
        <v>795683.21218520915</v>
      </c>
      <c r="F18" s="11">
        <f t="shared" si="1"/>
        <v>837058.73921884003</v>
      </c>
      <c r="G18" s="11">
        <f t="shared" si="2"/>
        <v>879748.73491900088</v>
      </c>
      <c r="H18" s="12" t="s">
        <v>133</v>
      </c>
      <c r="I18" s="12" t="s">
        <v>133</v>
      </c>
      <c r="J18" s="11">
        <v>879748.73491900088</v>
      </c>
    </row>
    <row r="19" spans="1:10" ht="22.5" x14ac:dyDescent="0.15">
      <c r="A19" s="8" t="s">
        <v>138</v>
      </c>
      <c r="B19" s="9" t="s">
        <v>132</v>
      </c>
      <c r="C19" s="14" t="s">
        <v>65</v>
      </c>
      <c r="D19" s="15">
        <v>3593547.6300699371</v>
      </c>
      <c r="E19" s="11">
        <f t="shared" si="0"/>
        <v>3927028.8501404272</v>
      </c>
      <c r="F19" s="11">
        <f t="shared" si="1"/>
        <v>4131234.3503477294</v>
      </c>
      <c r="G19" s="11">
        <f t="shared" si="2"/>
        <v>4341927.3022154635</v>
      </c>
      <c r="H19" s="12" t="s">
        <v>133</v>
      </c>
      <c r="I19" s="12" t="s">
        <v>133</v>
      </c>
      <c r="J19" s="11">
        <v>4341927.3022154635</v>
      </c>
    </row>
    <row r="20" spans="1:10" ht="22.5" x14ac:dyDescent="0.15">
      <c r="A20" s="8" t="s">
        <v>139</v>
      </c>
      <c r="B20" s="9" t="s">
        <v>132</v>
      </c>
      <c r="C20" s="14" t="s">
        <v>67</v>
      </c>
      <c r="D20" s="12" t="s">
        <v>133</v>
      </c>
      <c r="E20" s="12" t="s">
        <v>133</v>
      </c>
      <c r="F20" s="12" t="s">
        <v>133</v>
      </c>
      <c r="G20" s="12" t="s">
        <v>133</v>
      </c>
      <c r="H20" s="12" t="s">
        <v>133</v>
      </c>
      <c r="I20" s="12" t="s">
        <v>133</v>
      </c>
      <c r="J20" s="12" t="s">
        <v>133</v>
      </c>
    </row>
    <row r="21" spans="1:10" ht="22.5" x14ac:dyDescent="0.15">
      <c r="A21" s="8" t="s">
        <v>140</v>
      </c>
      <c r="B21" s="9" t="s">
        <v>132</v>
      </c>
      <c r="C21" s="14" t="s">
        <v>68</v>
      </c>
      <c r="D21" s="12" t="s">
        <v>133</v>
      </c>
      <c r="E21" s="12" t="s">
        <v>133</v>
      </c>
      <c r="F21" s="12" t="s">
        <v>133</v>
      </c>
      <c r="G21" s="12" t="s">
        <v>133</v>
      </c>
      <c r="H21" s="12" t="s">
        <v>133</v>
      </c>
      <c r="I21" s="12" t="s">
        <v>133</v>
      </c>
      <c r="J21" s="12" t="s">
        <v>133</v>
      </c>
    </row>
    <row r="22" spans="1:10" ht="22.5" x14ac:dyDescent="0.15">
      <c r="A22" s="8" t="s">
        <v>141</v>
      </c>
      <c r="B22" s="9" t="s">
        <v>132</v>
      </c>
      <c r="C22" s="14" t="s">
        <v>69</v>
      </c>
      <c r="D22" s="12" t="s">
        <v>133</v>
      </c>
      <c r="E22" s="12" t="s">
        <v>133</v>
      </c>
      <c r="F22" s="12" t="s">
        <v>133</v>
      </c>
      <c r="G22" s="12" t="s">
        <v>133</v>
      </c>
      <c r="H22" s="12" t="s">
        <v>133</v>
      </c>
      <c r="I22" s="12" t="s">
        <v>133</v>
      </c>
      <c r="J22" s="12" t="s">
        <v>133</v>
      </c>
    </row>
    <row r="23" spans="1:10" ht="22.5" x14ac:dyDescent="0.15">
      <c r="A23" s="8" t="s">
        <v>142</v>
      </c>
      <c r="B23" s="9" t="s">
        <v>132</v>
      </c>
      <c r="C23" s="14" t="s">
        <v>70</v>
      </c>
      <c r="D23" s="12" t="s">
        <v>133</v>
      </c>
      <c r="E23" s="12" t="s">
        <v>133</v>
      </c>
      <c r="F23" s="12" t="s">
        <v>133</v>
      </c>
      <c r="G23" s="12" t="s">
        <v>133</v>
      </c>
      <c r="H23" s="12" t="s">
        <v>133</v>
      </c>
      <c r="I23" s="12" t="s">
        <v>133</v>
      </c>
      <c r="J23" s="12" t="s">
        <v>133</v>
      </c>
    </row>
    <row r="24" spans="1:10" ht="22.5" x14ac:dyDescent="0.15">
      <c r="A24" s="8" t="s">
        <v>143</v>
      </c>
      <c r="B24" s="9" t="s">
        <v>132</v>
      </c>
      <c r="C24" s="14" t="s">
        <v>72</v>
      </c>
      <c r="D24" s="15">
        <v>3821701.252424832</v>
      </c>
      <c r="E24" s="11">
        <f t="shared" si="0"/>
        <v>4176355.1286498564</v>
      </c>
      <c r="F24" s="11">
        <f t="shared" si="1"/>
        <v>4393525.5953396494</v>
      </c>
      <c r="G24" s="11">
        <f t="shared" si="2"/>
        <v>4617595.4007019717</v>
      </c>
      <c r="H24" s="12" t="s">
        <v>133</v>
      </c>
      <c r="I24" s="12" t="s">
        <v>133</v>
      </c>
      <c r="J24" s="11">
        <v>4617595.4007019717</v>
      </c>
    </row>
    <row r="25" spans="1:10" ht="22.5" x14ac:dyDescent="0.15">
      <c r="A25" s="8" t="s">
        <v>144</v>
      </c>
      <c r="B25" s="9" t="s">
        <v>132</v>
      </c>
      <c r="C25" s="16" t="s">
        <v>73</v>
      </c>
      <c r="D25" s="15">
        <v>4269670.681314528</v>
      </c>
      <c r="E25" s="11">
        <f t="shared" si="0"/>
        <v>4665896.1205405165</v>
      </c>
      <c r="F25" s="11">
        <f t="shared" si="1"/>
        <v>4908522.718808623</v>
      </c>
      <c r="G25" s="11">
        <f t="shared" si="2"/>
        <v>5158857.3774678633</v>
      </c>
      <c r="H25" s="12" t="s">
        <v>133</v>
      </c>
      <c r="I25" s="12" t="s">
        <v>133</v>
      </c>
      <c r="J25" s="11">
        <v>5158857.3774678633</v>
      </c>
    </row>
    <row r="26" spans="1:10" ht="22.5" x14ac:dyDescent="0.15">
      <c r="A26" s="8" t="s">
        <v>145</v>
      </c>
      <c r="B26" s="9" t="s">
        <v>132</v>
      </c>
      <c r="C26" s="16" t="s">
        <v>74</v>
      </c>
      <c r="D26" s="15">
        <v>27322311.033000447</v>
      </c>
      <c r="E26" s="11">
        <f t="shared" si="0"/>
        <v>29857821.496862888</v>
      </c>
      <c r="F26" s="11">
        <f t="shared" si="1"/>
        <v>31410428.21469976</v>
      </c>
      <c r="G26" s="11">
        <f t="shared" si="2"/>
        <v>33012360.053649448</v>
      </c>
      <c r="H26" s="12" t="s">
        <v>133</v>
      </c>
      <c r="I26" s="12" t="s">
        <v>133</v>
      </c>
      <c r="J26" s="11">
        <v>33012360.053649448</v>
      </c>
    </row>
    <row r="27" spans="1:10" ht="22.5" x14ac:dyDescent="0.15">
      <c r="A27" s="8" t="s">
        <v>146</v>
      </c>
      <c r="B27" s="9" t="s">
        <v>132</v>
      </c>
      <c r="C27" s="16" t="s">
        <v>75</v>
      </c>
      <c r="D27" s="15">
        <v>8379092.1360343685</v>
      </c>
      <c r="E27" s="11">
        <f t="shared" si="0"/>
        <v>9156671.8862583581</v>
      </c>
      <c r="F27" s="11">
        <f t="shared" si="1"/>
        <v>9632818.8243437931</v>
      </c>
      <c r="G27" s="11">
        <f t="shared" si="2"/>
        <v>10124092.584385326</v>
      </c>
      <c r="H27" s="12" t="s">
        <v>133</v>
      </c>
      <c r="I27" s="12" t="s">
        <v>133</v>
      </c>
      <c r="J27" s="11">
        <v>10124092.584385326</v>
      </c>
    </row>
    <row r="28" spans="1:10" ht="22.5" x14ac:dyDescent="0.15">
      <c r="A28" s="8" t="s">
        <v>147</v>
      </c>
      <c r="B28" s="9" t="s">
        <v>132</v>
      </c>
      <c r="C28" s="16" t="s">
        <v>76</v>
      </c>
      <c r="D28" s="15">
        <v>24342707.326237775</v>
      </c>
      <c r="E28" s="11">
        <f t="shared" si="0"/>
        <v>26601710.566112641</v>
      </c>
      <c r="F28" s="11">
        <f t="shared" si="1"/>
        <v>27984999.515550498</v>
      </c>
      <c r="G28" s="11">
        <f t="shared" si="2"/>
        <v>29412234.490843572</v>
      </c>
      <c r="H28" s="12" t="s">
        <v>133</v>
      </c>
      <c r="I28" s="12" t="s">
        <v>133</v>
      </c>
      <c r="J28" s="11">
        <v>29412234.490843572</v>
      </c>
    </row>
    <row r="29" spans="1:10" ht="22.5" x14ac:dyDescent="0.15">
      <c r="A29" s="8" t="s">
        <v>149</v>
      </c>
      <c r="B29" s="9" t="s">
        <v>132</v>
      </c>
      <c r="C29" s="16" t="s">
        <v>77</v>
      </c>
      <c r="D29" s="15">
        <v>5308862.6355952322</v>
      </c>
      <c r="E29" s="11">
        <f t="shared" si="0"/>
        <v>5801525.0881784698</v>
      </c>
      <c r="F29" s="11">
        <f t="shared" si="1"/>
        <v>6103204.3927637506</v>
      </c>
      <c r="G29" s="11">
        <f t="shared" si="2"/>
        <v>6414467.8167947019</v>
      </c>
      <c r="H29" s="12" t="s">
        <v>133</v>
      </c>
      <c r="I29" s="12" t="s">
        <v>133</v>
      </c>
      <c r="J29" s="11">
        <v>6414467.8167947019</v>
      </c>
    </row>
    <row r="30" spans="1:10" ht="22.5" x14ac:dyDescent="0.15">
      <c r="A30" s="8" t="s">
        <v>150</v>
      </c>
      <c r="B30" s="9" t="s">
        <v>132</v>
      </c>
      <c r="C30" s="16" t="s">
        <v>78</v>
      </c>
      <c r="D30" s="15">
        <v>5839384.6963670403</v>
      </c>
      <c r="E30" s="11">
        <f t="shared" si="0"/>
        <v>6381279.5961899012</v>
      </c>
      <c r="F30" s="11">
        <f t="shared" si="1"/>
        <v>6713106.1351917759</v>
      </c>
      <c r="G30" s="11">
        <f t="shared" si="2"/>
        <v>7055474.5480865566</v>
      </c>
      <c r="H30" s="12" t="s">
        <v>133</v>
      </c>
      <c r="I30" s="12" t="s">
        <v>133</v>
      </c>
      <c r="J30" s="11">
        <v>7055474.5480865566</v>
      </c>
    </row>
    <row r="31" spans="1:10" ht="22.5" x14ac:dyDescent="0.15">
      <c r="A31" s="8" t="s">
        <v>151</v>
      </c>
      <c r="B31" s="9" t="s">
        <v>132</v>
      </c>
      <c r="C31" s="16" t="s">
        <v>79</v>
      </c>
      <c r="D31" s="15">
        <v>682273.22231980797</v>
      </c>
      <c r="E31" s="11">
        <f t="shared" si="0"/>
        <v>745588.17735108617</v>
      </c>
      <c r="F31" s="11">
        <f t="shared" si="1"/>
        <v>784358.76257334265</v>
      </c>
      <c r="G31" s="11">
        <f t="shared" si="2"/>
        <v>824361.05946458317</v>
      </c>
      <c r="H31" s="12" t="s">
        <v>133</v>
      </c>
      <c r="I31" s="12" t="s">
        <v>133</v>
      </c>
      <c r="J31" s="11">
        <v>824361.05946458317</v>
      </c>
    </row>
    <row r="32" spans="1:10" ht="22.5" x14ac:dyDescent="0.15">
      <c r="A32" s="8" t="s">
        <v>152</v>
      </c>
      <c r="B32" s="9" t="s">
        <v>132</v>
      </c>
      <c r="C32" s="16" t="s">
        <v>80</v>
      </c>
      <c r="D32" s="15">
        <v>4246604.5047592316</v>
      </c>
      <c r="E32" s="11">
        <f t="shared" si="0"/>
        <v>4640689.4028008878</v>
      </c>
      <c r="F32" s="11">
        <f t="shared" si="1"/>
        <v>4882005.2517465344</v>
      </c>
      <c r="G32" s="11">
        <f t="shared" si="2"/>
        <v>5130987.5195856076</v>
      </c>
      <c r="H32" s="12" t="s">
        <v>133</v>
      </c>
      <c r="I32" s="12" t="s">
        <v>133</v>
      </c>
      <c r="J32" s="11">
        <v>5130987.5195856076</v>
      </c>
    </row>
    <row r="33" spans="1:10" ht="22.5" x14ac:dyDescent="0.15">
      <c r="A33" s="8" t="s">
        <v>153</v>
      </c>
      <c r="B33" s="9" t="s">
        <v>132</v>
      </c>
      <c r="C33" s="16" t="s">
        <v>81</v>
      </c>
      <c r="D33" s="15">
        <v>1155736.8463495681</v>
      </c>
      <c r="E33" s="11">
        <f t="shared" si="0"/>
        <v>1262989.2256908079</v>
      </c>
      <c r="F33" s="11">
        <f t="shared" si="1"/>
        <v>1328664.6654267299</v>
      </c>
      <c r="G33" s="11">
        <f t="shared" si="2"/>
        <v>1396426.5633634932</v>
      </c>
      <c r="H33" s="12" t="s">
        <v>133</v>
      </c>
      <c r="I33" s="12" t="s">
        <v>133</v>
      </c>
      <c r="J33" s="11">
        <v>1396426.5633634932</v>
      </c>
    </row>
    <row r="34" spans="1:10" ht="22.5" x14ac:dyDescent="0.15">
      <c r="A34" s="8" t="s">
        <v>154</v>
      </c>
      <c r="B34" s="9" t="s">
        <v>132</v>
      </c>
      <c r="C34" s="16" t="s">
        <v>82</v>
      </c>
      <c r="D34" s="15">
        <v>4732208.2217128314</v>
      </c>
      <c r="E34" s="11">
        <f t="shared" si="0"/>
        <v>5171357.144687782</v>
      </c>
      <c r="F34" s="11">
        <f t="shared" si="1"/>
        <v>5440267.7162115471</v>
      </c>
      <c r="G34" s="11">
        <f t="shared" si="2"/>
        <v>5717721.3697383357</v>
      </c>
      <c r="H34" s="12" t="s">
        <v>133</v>
      </c>
      <c r="I34" s="12" t="s">
        <v>133</v>
      </c>
      <c r="J34" s="11">
        <v>5717721.3697383357</v>
      </c>
    </row>
    <row r="35" spans="1:10" ht="22.5" x14ac:dyDescent="0.15">
      <c r="A35" s="8" t="s">
        <v>155</v>
      </c>
      <c r="B35" s="9" t="s">
        <v>132</v>
      </c>
      <c r="C35" s="16" t="s">
        <v>201</v>
      </c>
      <c r="D35" s="15">
        <v>406674.90280925424</v>
      </c>
      <c r="E35" s="11">
        <f t="shared" si="0"/>
        <v>444414.33378995303</v>
      </c>
      <c r="F35" s="11">
        <f t="shared" si="1"/>
        <v>467523.87914703059</v>
      </c>
      <c r="G35" s="11">
        <f t="shared" si="2"/>
        <v>491367.59698352916</v>
      </c>
      <c r="H35" s="12" t="s">
        <v>133</v>
      </c>
      <c r="I35" s="12" t="s">
        <v>133</v>
      </c>
      <c r="J35" s="11">
        <v>491367.59698352916</v>
      </c>
    </row>
    <row r="36" spans="1:10" ht="22.5" x14ac:dyDescent="0.15">
      <c r="A36" s="8" t="s">
        <v>156</v>
      </c>
      <c r="B36" s="9" t="s">
        <v>132</v>
      </c>
      <c r="C36" s="16" t="s">
        <v>83</v>
      </c>
      <c r="D36" s="15">
        <v>2714312.3261444573</v>
      </c>
      <c r="E36" s="11">
        <f t="shared" si="0"/>
        <v>2966200.510010663</v>
      </c>
      <c r="F36" s="11">
        <f t="shared" si="1"/>
        <v>3120442.9365312173</v>
      </c>
      <c r="G36" s="11">
        <f t="shared" si="2"/>
        <v>3279585.5262943092</v>
      </c>
      <c r="H36" s="12" t="s">
        <v>133</v>
      </c>
      <c r="I36" s="12" t="s">
        <v>133</v>
      </c>
      <c r="J36" s="11">
        <v>3279585.5262943092</v>
      </c>
    </row>
    <row r="37" spans="1:10" ht="22.5" x14ac:dyDescent="0.15">
      <c r="A37" s="8" t="s">
        <v>157</v>
      </c>
      <c r="B37" s="9" t="s">
        <v>132</v>
      </c>
      <c r="C37" s="16" t="s">
        <v>84</v>
      </c>
      <c r="D37" s="15">
        <v>1358101.2693063493</v>
      </c>
      <c r="E37" s="11">
        <f t="shared" si="0"/>
        <v>1484133.0670979787</v>
      </c>
      <c r="F37" s="11">
        <f t="shared" si="1"/>
        <v>1561307.9865870737</v>
      </c>
      <c r="G37" s="11">
        <f t="shared" si="2"/>
        <v>1640934.6939030143</v>
      </c>
      <c r="H37" s="12" t="s">
        <v>133</v>
      </c>
      <c r="I37" s="12" t="s">
        <v>133</v>
      </c>
      <c r="J37" s="11">
        <v>1640934.6939030143</v>
      </c>
    </row>
    <row r="38" spans="1:10" ht="22.5" x14ac:dyDescent="0.15">
      <c r="A38" s="8" t="s">
        <v>158</v>
      </c>
      <c r="B38" s="9" t="s">
        <v>132</v>
      </c>
      <c r="C38" s="16" t="s">
        <v>85</v>
      </c>
      <c r="D38" s="15">
        <v>20200241.752588533</v>
      </c>
      <c r="E38" s="11">
        <f t="shared" si="0"/>
        <v>22074824.187228747</v>
      </c>
      <c r="F38" s="11">
        <f t="shared" si="1"/>
        <v>23222715.044964641</v>
      </c>
      <c r="G38" s="11">
        <f t="shared" si="2"/>
        <v>24407073.512257837</v>
      </c>
      <c r="H38" s="12" t="s">
        <v>133</v>
      </c>
      <c r="I38" s="12" t="s">
        <v>133</v>
      </c>
      <c r="J38" s="11">
        <v>24407073.512257837</v>
      </c>
    </row>
    <row r="39" spans="1:10" ht="22.5" x14ac:dyDescent="0.15">
      <c r="A39" s="8" t="s">
        <v>159</v>
      </c>
      <c r="B39" s="9" t="s">
        <v>132</v>
      </c>
      <c r="C39" s="16" t="s">
        <v>86</v>
      </c>
      <c r="D39" s="15">
        <v>6143898.2892035954</v>
      </c>
      <c r="E39" s="11">
        <f t="shared" si="0"/>
        <v>6714052.0504416889</v>
      </c>
      <c r="F39" s="11">
        <f t="shared" si="1"/>
        <v>7063182.7570646564</v>
      </c>
      <c r="G39" s="11">
        <f t="shared" si="2"/>
        <v>7423405.0776749542</v>
      </c>
      <c r="H39" s="12" t="s">
        <v>133</v>
      </c>
      <c r="I39" s="12" t="s">
        <v>133</v>
      </c>
      <c r="J39" s="11">
        <v>7423405.0776749542</v>
      </c>
    </row>
    <row r="40" spans="1:10" ht="22.5" x14ac:dyDescent="0.15">
      <c r="A40" s="8" t="s">
        <v>160</v>
      </c>
      <c r="B40" s="9" t="s">
        <v>132</v>
      </c>
      <c r="C40" s="16" t="s">
        <v>87</v>
      </c>
      <c r="D40" s="15">
        <v>13459837.569553476</v>
      </c>
      <c r="E40" s="11">
        <f t="shared" si="0"/>
        <v>14708910.496008039</v>
      </c>
      <c r="F40" s="11">
        <f t="shared" si="1"/>
        <v>15473773.841800457</v>
      </c>
      <c r="G40" s="11">
        <f t="shared" si="2"/>
        <v>16262936.30773228</v>
      </c>
      <c r="H40" s="12" t="s">
        <v>133</v>
      </c>
      <c r="I40" s="12" t="s">
        <v>133</v>
      </c>
      <c r="J40" s="11">
        <v>16262936.30773228</v>
      </c>
    </row>
    <row r="41" spans="1:10" ht="22.5" x14ac:dyDescent="0.15">
      <c r="A41" s="8" t="s">
        <v>161</v>
      </c>
      <c r="B41" s="9" t="s">
        <v>132</v>
      </c>
      <c r="C41" s="16" t="s">
        <v>88</v>
      </c>
      <c r="D41" s="15">
        <v>37167463.856694289</v>
      </c>
      <c r="E41" s="11">
        <f t="shared" si="0"/>
        <v>40616604.502595522</v>
      </c>
      <c r="F41" s="11">
        <f t="shared" si="1"/>
        <v>42728667.936730489</v>
      </c>
      <c r="G41" s="11">
        <f t="shared" si="2"/>
        <v>44907830.001503743</v>
      </c>
      <c r="H41" s="12" t="s">
        <v>133</v>
      </c>
      <c r="I41" s="12" t="s">
        <v>133</v>
      </c>
      <c r="J41" s="11">
        <v>44907830.001503743</v>
      </c>
    </row>
    <row r="42" spans="1:10" ht="22.5" x14ac:dyDescent="0.15">
      <c r="A42" s="8" t="s">
        <v>162</v>
      </c>
      <c r="B42" s="9" t="s">
        <v>132</v>
      </c>
      <c r="C42" s="16" t="s">
        <v>89</v>
      </c>
      <c r="D42" s="15">
        <v>1832668.4277828864</v>
      </c>
      <c r="E42" s="11">
        <f t="shared" si="0"/>
        <v>2002740.0578811383</v>
      </c>
      <c r="F42" s="11">
        <f t="shared" si="1"/>
        <v>2106882.5408909577</v>
      </c>
      <c r="G42" s="11">
        <f t="shared" si="2"/>
        <v>2214333.5504763965</v>
      </c>
      <c r="H42" s="12" t="s">
        <v>133</v>
      </c>
      <c r="I42" s="12" t="s">
        <v>133</v>
      </c>
      <c r="J42" s="11">
        <v>2214333.5504763965</v>
      </c>
    </row>
    <row r="43" spans="1:10" ht="22.5" x14ac:dyDescent="0.15">
      <c r="A43" s="8" t="s">
        <v>163</v>
      </c>
      <c r="B43" s="9" t="s">
        <v>132</v>
      </c>
      <c r="C43" s="16" t="s">
        <v>90</v>
      </c>
      <c r="D43" s="15">
        <v>9674586.9461324736</v>
      </c>
      <c r="E43" s="11">
        <f t="shared" si="0"/>
        <v>10572388.614733567</v>
      </c>
      <c r="F43" s="11">
        <f t="shared" si="1"/>
        <v>11122152.822699713</v>
      </c>
      <c r="G43" s="11">
        <f t="shared" si="2"/>
        <v>11689382.616657399</v>
      </c>
      <c r="H43" s="12" t="s">
        <v>133</v>
      </c>
      <c r="I43" s="12" t="s">
        <v>133</v>
      </c>
      <c r="J43" s="11">
        <v>11689382.616657399</v>
      </c>
    </row>
    <row r="44" spans="1:10" ht="22.5" x14ac:dyDescent="0.15">
      <c r="A44" s="8" t="s">
        <v>164</v>
      </c>
      <c r="B44" s="9" t="s">
        <v>132</v>
      </c>
      <c r="C44" s="16" t="s">
        <v>202</v>
      </c>
      <c r="D44" s="15">
        <v>551142.00860295026</v>
      </c>
      <c r="E44" s="11">
        <f t="shared" si="0"/>
        <v>602287.98700130405</v>
      </c>
      <c r="F44" s="11">
        <f t="shared" si="1"/>
        <v>633606.96232537192</v>
      </c>
      <c r="G44" s="11">
        <f t="shared" si="2"/>
        <v>665920.91740396584</v>
      </c>
      <c r="H44" s="12" t="s">
        <v>133</v>
      </c>
      <c r="I44" s="12" t="s">
        <v>133</v>
      </c>
      <c r="J44" s="11">
        <v>665920.91740396584</v>
      </c>
    </row>
    <row r="45" spans="1:10" ht="22.5" x14ac:dyDescent="0.15">
      <c r="A45" s="8" t="s">
        <v>165</v>
      </c>
      <c r="B45" s="9" t="s">
        <v>132</v>
      </c>
      <c r="C45" s="16" t="s">
        <v>91</v>
      </c>
      <c r="D45" s="15">
        <v>1007910.5768438454</v>
      </c>
      <c r="E45" s="11">
        <f t="shared" si="0"/>
        <v>1101444.6783749543</v>
      </c>
      <c r="F45" s="11">
        <f t="shared" si="1"/>
        <v>1158719.801650452</v>
      </c>
      <c r="G45" s="11">
        <f t="shared" si="2"/>
        <v>1217814.511534625</v>
      </c>
      <c r="H45" s="12" t="s">
        <v>133</v>
      </c>
      <c r="I45" s="12" t="s">
        <v>133</v>
      </c>
      <c r="J45" s="11">
        <v>1217814.511534625</v>
      </c>
    </row>
    <row r="46" spans="1:10" ht="22.5" x14ac:dyDescent="0.15">
      <c r="A46" s="8" t="s">
        <v>166</v>
      </c>
      <c r="B46" s="9" t="s">
        <v>132</v>
      </c>
      <c r="C46" s="16" t="s">
        <v>92</v>
      </c>
      <c r="D46" s="15">
        <v>511413.55450968386</v>
      </c>
      <c r="E46" s="11">
        <f t="shared" si="0"/>
        <v>558872.73236818251</v>
      </c>
      <c r="F46" s="11">
        <f t="shared" si="1"/>
        <v>587934.11445132806</v>
      </c>
      <c r="G46" s="11">
        <f t="shared" si="2"/>
        <v>617918.75428834581</v>
      </c>
      <c r="H46" s="12" t="s">
        <v>133</v>
      </c>
      <c r="I46" s="12" t="s">
        <v>133</v>
      </c>
      <c r="J46" s="11">
        <v>617918.75428834581</v>
      </c>
    </row>
    <row r="47" spans="1:10" ht="22.5" x14ac:dyDescent="0.15">
      <c r="A47" s="8" t="s">
        <v>167</v>
      </c>
      <c r="B47" s="9" t="s">
        <v>132</v>
      </c>
      <c r="C47" s="16" t="s">
        <v>93</v>
      </c>
      <c r="D47" s="15">
        <v>2200007.0015003141</v>
      </c>
      <c r="E47" s="11">
        <f t="shared" si="0"/>
        <v>2404167.6512395432</v>
      </c>
      <c r="F47" s="11">
        <f t="shared" si="1"/>
        <v>2529184.3691039993</v>
      </c>
      <c r="G47" s="11">
        <f t="shared" si="2"/>
        <v>2658172.7719283034</v>
      </c>
      <c r="H47" s="12" t="s">
        <v>133</v>
      </c>
      <c r="I47" s="12" t="s">
        <v>133</v>
      </c>
      <c r="J47" s="11">
        <v>2658172.7719283034</v>
      </c>
    </row>
    <row r="48" spans="1:10" ht="22.5" x14ac:dyDescent="0.15">
      <c r="A48" s="8" t="s">
        <v>168</v>
      </c>
      <c r="B48" s="9" t="s">
        <v>132</v>
      </c>
      <c r="C48" s="16" t="s">
        <v>94</v>
      </c>
      <c r="D48" s="15">
        <v>300581.41673852404</v>
      </c>
      <c r="E48" s="11">
        <f t="shared" si="0"/>
        <v>328475.3722118591</v>
      </c>
      <c r="F48" s="11">
        <f t="shared" si="1"/>
        <v>345556.09156687575</v>
      </c>
      <c r="G48" s="11">
        <f t="shared" si="2"/>
        <v>363179.45223678643</v>
      </c>
      <c r="H48" s="12" t="s">
        <v>133</v>
      </c>
      <c r="I48" s="12" t="s">
        <v>133</v>
      </c>
      <c r="J48" s="11">
        <v>363179.45223678643</v>
      </c>
    </row>
    <row r="49" spans="1:10" ht="22.5" x14ac:dyDescent="0.15">
      <c r="A49" s="8" t="s">
        <v>169</v>
      </c>
      <c r="B49" s="9" t="s">
        <v>132</v>
      </c>
      <c r="C49" s="16" t="s">
        <v>95</v>
      </c>
      <c r="D49" s="15">
        <v>2667900.7508966168</v>
      </c>
      <c r="E49" s="11">
        <f t="shared" si="0"/>
        <v>2915481.9405798228</v>
      </c>
      <c r="F49" s="11">
        <f t="shared" si="1"/>
        <v>3067087.0014899736</v>
      </c>
      <c r="G49" s="11">
        <f t="shared" si="2"/>
        <v>3223508.4385659625</v>
      </c>
      <c r="H49" s="12" t="s">
        <v>133</v>
      </c>
      <c r="I49" s="12" t="s">
        <v>133</v>
      </c>
      <c r="J49" s="11">
        <v>3223508.4385659625</v>
      </c>
    </row>
    <row r="50" spans="1:10" ht="22.5" x14ac:dyDescent="0.15">
      <c r="A50" s="8" t="s">
        <v>170</v>
      </c>
      <c r="B50" s="9" t="s">
        <v>132</v>
      </c>
      <c r="C50" s="16" t="s">
        <v>96</v>
      </c>
      <c r="D50" s="15">
        <v>1284304.0724409106</v>
      </c>
      <c r="E50" s="11">
        <f t="shared" si="0"/>
        <v>1403487.4903634272</v>
      </c>
      <c r="F50" s="11">
        <f t="shared" si="1"/>
        <v>1476468.8398623255</v>
      </c>
      <c r="G50" s="11">
        <f t="shared" si="2"/>
        <v>1551768.750695304</v>
      </c>
      <c r="H50" s="12" t="s">
        <v>133</v>
      </c>
      <c r="I50" s="12" t="s">
        <v>133</v>
      </c>
      <c r="J50" s="11">
        <v>1551768.750695304</v>
      </c>
    </row>
    <row r="51" spans="1:10" ht="22.5" x14ac:dyDescent="0.15">
      <c r="A51" s="8" t="s">
        <v>171</v>
      </c>
      <c r="B51" s="9" t="s">
        <v>132</v>
      </c>
      <c r="C51" s="16" t="s">
        <v>97</v>
      </c>
      <c r="D51" s="15">
        <v>21903790.580052044</v>
      </c>
      <c r="E51" s="11">
        <f t="shared" si="0"/>
        <v>23936462.345880874</v>
      </c>
      <c r="F51" s="11">
        <f t="shared" si="1"/>
        <v>25181158.38786668</v>
      </c>
      <c r="G51" s="11">
        <f t="shared" si="2"/>
        <v>26465397.46564788</v>
      </c>
      <c r="H51" s="12" t="s">
        <v>133</v>
      </c>
      <c r="I51" s="12" t="s">
        <v>133</v>
      </c>
      <c r="J51" s="11">
        <v>26465397.46564788</v>
      </c>
    </row>
    <row r="52" spans="1:10" ht="22.5" x14ac:dyDescent="0.15">
      <c r="A52" s="8" t="s">
        <v>172</v>
      </c>
      <c r="B52" s="9" t="s">
        <v>132</v>
      </c>
      <c r="C52" s="16" t="s">
        <v>98</v>
      </c>
      <c r="D52" s="15">
        <v>6444519.7682487685</v>
      </c>
      <c r="E52" s="11">
        <f t="shared" si="0"/>
        <v>7042571.2027422544</v>
      </c>
      <c r="F52" s="11">
        <f t="shared" si="1"/>
        <v>7408784.9052848518</v>
      </c>
      <c r="G52" s="11">
        <f t="shared" si="2"/>
        <v>7786632.9354543788</v>
      </c>
      <c r="H52" s="12" t="s">
        <v>133</v>
      </c>
      <c r="I52" s="12" t="s">
        <v>133</v>
      </c>
      <c r="J52" s="11">
        <v>7786632.9354543788</v>
      </c>
    </row>
    <row r="53" spans="1:10" ht="22.5" x14ac:dyDescent="0.15">
      <c r="A53" s="8" t="s">
        <v>173</v>
      </c>
      <c r="B53" s="9" t="s">
        <v>132</v>
      </c>
      <c r="C53" s="16" t="s">
        <v>99</v>
      </c>
      <c r="D53" s="15">
        <v>40571793.57043466</v>
      </c>
      <c r="E53" s="11">
        <f t="shared" si="0"/>
        <v>44336856.013770998</v>
      </c>
      <c r="F53" s="11">
        <f t="shared" si="1"/>
        <v>46642372.52648709</v>
      </c>
      <c r="G53" s="11">
        <f t="shared" si="2"/>
        <v>49021133.525337934</v>
      </c>
      <c r="H53" s="12" t="s">
        <v>133</v>
      </c>
      <c r="I53" s="12" t="s">
        <v>133</v>
      </c>
      <c r="J53" s="11">
        <v>49021133.525337934</v>
      </c>
    </row>
    <row r="54" spans="1:10" ht="22.5" x14ac:dyDescent="0.15">
      <c r="A54" s="8" t="s">
        <v>174</v>
      </c>
      <c r="B54" s="9" t="s">
        <v>132</v>
      </c>
      <c r="C54" s="16" t="s">
        <v>100</v>
      </c>
      <c r="D54" s="15">
        <v>1623305.2412555113</v>
      </c>
      <c r="E54" s="11">
        <f t="shared" si="0"/>
        <v>1773947.9676440228</v>
      </c>
      <c r="F54" s="11">
        <f t="shared" si="1"/>
        <v>1866193.261961512</v>
      </c>
      <c r="G54" s="11">
        <f t="shared" si="2"/>
        <v>1961369.1183215491</v>
      </c>
      <c r="H54" s="12" t="s">
        <v>133</v>
      </c>
      <c r="I54" s="12" t="s">
        <v>133</v>
      </c>
      <c r="J54" s="11">
        <v>1961369.1183215491</v>
      </c>
    </row>
    <row r="55" spans="1:10" ht="22.5" x14ac:dyDescent="0.15">
      <c r="A55" s="8" t="s">
        <v>175</v>
      </c>
      <c r="B55" s="9" t="s">
        <v>132</v>
      </c>
      <c r="C55" s="16" t="s">
        <v>101</v>
      </c>
      <c r="D55" s="15">
        <v>10324217.886598662</v>
      </c>
      <c r="E55" s="11">
        <f t="shared" si="0"/>
        <v>11282305.306475017</v>
      </c>
      <c r="F55" s="11">
        <f t="shared" si="1"/>
        <v>11868985.182411719</v>
      </c>
      <c r="G55" s="11">
        <f t="shared" si="2"/>
        <v>12474303.426714716</v>
      </c>
      <c r="H55" s="12" t="s">
        <v>133</v>
      </c>
      <c r="I55" s="12" t="s">
        <v>133</v>
      </c>
      <c r="J55" s="11">
        <v>12474303.426714716</v>
      </c>
    </row>
    <row r="56" spans="1:10" ht="22.5" x14ac:dyDescent="0.15">
      <c r="A56" s="8" t="s">
        <v>176</v>
      </c>
      <c r="B56" s="9" t="s">
        <v>132</v>
      </c>
      <c r="C56" s="16" t="s">
        <v>102</v>
      </c>
      <c r="D56" s="15">
        <v>459935.91848472506</v>
      </c>
      <c r="E56" s="11">
        <f t="shared" si="0"/>
        <v>502617.97172010754</v>
      </c>
      <c r="F56" s="11">
        <f t="shared" si="1"/>
        <v>528754.10624955315</v>
      </c>
      <c r="G56" s="11">
        <f t="shared" si="2"/>
        <v>555720.56566828035</v>
      </c>
      <c r="H56" s="12" t="s">
        <v>133</v>
      </c>
      <c r="I56" s="12" t="s">
        <v>133</v>
      </c>
      <c r="J56" s="11">
        <v>555720.56566828035</v>
      </c>
    </row>
    <row r="57" spans="1:10" ht="22.5" x14ac:dyDescent="0.15">
      <c r="A57" s="8" t="s">
        <v>177</v>
      </c>
      <c r="B57" s="9" t="s">
        <v>132</v>
      </c>
      <c r="C57" s="16" t="s">
        <v>103</v>
      </c>
      <c r="D57" s="15">
        <v>800829.72778615227</v>
      </c>
      <c r="E57" s="11">
        <f t="shared" si="0"/>
        <v>875146.72652470716</v>
      </c>
      <c r="F57" s="11">
        <f t="shared" si="1"/>
        <v>920654.35630399198</v>
      </c>
      <c r="G57" s="11">
        <f t="shared" si="2"/>
        <v>967607.72847549559</v>
      </c>
      <c r="H57" s="12" t="s">
        <v>133</v>
      </c>
      <c r="I57" s="12" t="s">
        <v>133</v>
      </c>
      <c r="J57" s="11">
        <v>967607.72847549559</v>
      </c>
    </row>
    <row r="58" spans="1:10" ht="22.5" x14ac:dyDescent="0.15">
      <c r="A58" s="8" t="s">
        <v>178</v>
      </c>
      <c r="B58" s="9" t="s">
        <v>132</v>
      </c>
      <c r="C58" s="16" t="s">
        <v>104</v>
      </c>
      <c r="D58" s="12" t="s">
        <v>133</v>
      </c>
      <c r="E58" s="12" t="s">
        <v>133</v>
      </c>
      <c r="F58" s="12" t="s">
        <v>133</v>
      </c>
      <c r="G58" s="12" t="s">
        <v>133</v>
      </c>
      <c r="H58" s="12" t="s">
        <v>133</v>
      </c>
      <c r="I58" s="12" t="s">
        <v>133</v>
      </c>
      <c r="J58" s="12" t="s">
        <v>133</v>
      </c>
    </row>
    <row r="59" spans="1:10" ht="22.5" x14ac:dyDescent="0.15">
      <c r="A59" s="8" t="s">
        <v>179</v>
      </c>
      <c r="B59" s="9" t="s">
        <v>132</v>
      </c>
      <c r="C59" s="16" t="s">
        <v>106</v>
      </c>
      <c r="D59" s="12" t="s">
        <v>133</v>
      </c>
      <c r="E59" s="12" t="s">
        <v>133</v>
      </c>
      <c r="F59" s="12" t="s">
        <v>133</v>
      </c>
      <c r="G59" s="12" t="s">
        <v>133</v>
      </c>
      <c r="H59" s="12" t="s">
        <v>133</v>
      </c>
      <c r="I59" s="12" t="s">
        <v>133</v>
      </c>
      <c r="J59" s="12" t="s">
        <v>133</v>
      </c>
    </row>
    <row r="60" spans="1:10" ht="22.5" x14ac:dyDescent="0.15">
      <c r="A60" s="8" t="s">
        <v>180</v>
      </c>
      <c r="B60" s="9" t="s">
        <v>132</v>
      </c>
      <c r="C60" s="16" t="s">
        <v>107</v>
      </c>
      <c r="D60" s="17">
        <v>16000000</v>
      </c>
      <c r="E60" s="11">
        <f t="shared" si="0"/>
        <v>17484800</v>
      </c>
      <c r="F60" s="11">
        <f t="shared" si="1"/>
        <v>18394009.600000001</v>
      </c>
      <c r="G60" s="11">
        <f t="shared" si="2"/>
        <v>19332104.089600001</v>
      </c>
      <c r="H60" s="12" t="s">
        <v>133</v>
      </c>
      <c r="I60" s="12" t="s">
        <v>133</v>
      </c>
      <c r="J60" s="11">
        <v>19332104.089600001</v>
      </c>
    </row>
    <row r="61" spans="1:10" ht="22.5" x14ac:dyDescent="0.15">
      <c r="A61" s="8" t="s">
        <v>181</v>
      </c>
      <c r="B61" s="9" t="s">
        <v>132</v>
      </c>
      <c r="C61" s="16" t="s">
        <v>108</v>
      </c>
      <c r="D61" s="17">
        <v>1428000</v>
      </c>
      <c r="E61" s="11">
        <f t="shared" si="0"/>
        <v>1560518.4</v>
      </c>
      <c r="F61" s="11">
        <f t="shared" si="1"/>
        <v>1641665.3568</v>
      </c>
      <c r="G61" s="11">
        <f t="shared" si="2"/>
        <v>1725390.2899968</v>
      </c>
      <c r="H61" s="12" t="s">
        <v>133</v>
      </c>
      <c r="I61" s="12" t="s">
        <v>133</v>
      </c>
      <c r="J61" s="11">
        <v>1725390.2899968</v>
      </c>
    </row>
    <row r="62" spans="1:10" ht="22.5" x14ac:dyDescent="0.15">
      <c r="A62" s="8" t="s">
        <v>182</v>
      </c>
      <c r="B62" s="9" t="s">
        <v>132</v>
      </c>
      <c r="C62" s="16" t="s">
        <v>109</v>
      </c>
      <c r="D62" s="17">
        <v>87000</v>
      </c>
      <c r="E62" s="11">
        <f t="shared" si="0"/>
        <v>95073.600000000006</v>
      </c>
      <c r="F62" s="11">
        <f t="shared" si="1"/>
        <v>100017.42720000001</v>
      </c>
      <c r="G62" s="11">
        <f t="shared" si="2"/>
        <v>105118.31598720001</v>
      </c>
      <c r="H62" s="12" t="s">
        <v>133</v>
      </c>
      <c r="I62" s="12" t="s">
        <v>133</v>
      </c>
      <c r="J62" s="11">
        <v>105118.31598720001</v>
      </c>
    </row>
    <row r="63" spans="1:10" ht="22.5" x14ac:dyDescent="0.15">
      <c r="A63" s="8" t="s">
        <v>183</v>
      </c>
      <c r="B63" s="9" t="s">
        <v>132</v>
      </c>
      <c r="C63" s="16" t="s">
        <v>110</v>
      </c>
      <c r="D63" s="17">
        <v>470000</v>
      </c>
      <c r="E63" s="11">
        <f t="shared" si="0"/>
        <v>513616</v>
      </c>
      <c r="F63" s="11">
        <f t="shared" si="1"/>
        <v>540324.03200000001</v>
      </c>
      <c r="G63" s="11">
        <f t="shared" si="2"/>
        <v>567880.55763199995</v>
      </c>
      <c r="H63" s="12" t="s">
        <v>133</v>
      </c>
      <c r="I63" s="12" t="s">
        <v>133</v>
      </c>
      <c r="J63" s="11">
        <v>567880.55763199995</v>
      </c>
    </row>
    <row r="64" spans="1:10" ht="22.5" x14ac:dyDescent="0.15">
      <c r="A64" s="8" t="s">
        <v>184</v>
      </c>
      <c r="B64" s="9" t="s">
        <v>132</v>
      </c>
      <c r="C64" s="16" t="s">
        <v>111</v>
      </c>
      <c r="D64" s="17">
        <v>1844500</v>
      </c>
      <c r="E64" s="11">
        <f t="shared" si="0"/>
        <v>2015669.6</v>
      </c>
      <c r="F64" s="11">
        <f t="shared" si="1"/>
        <v>2120484.4191999999</v>
      </c>
      <c r="G64" s="11">
        <f t="shared" si="2"/>
        <v>2228629.1245792001</v>
      </c>
      <c r="H64" s="12" t="s">
        <v>133</v>
      </c>
      <c r="I64" s="12" t="s">
        <v>133</v>
      </c>
      <c r="J64" s="11">
        <v>2228629.1245792001</v>
      </c>
    </row>
    <row r="65" spans="1:10" ht="22.5" x14ac:dyDescent="0.15">
      <c r="A65" s="8" t="s">
        <v>185</v>
      </c>
      <c r="B65" s="9" t="s">
        <v>132</v>
      </c>
      <c r="C65" s="16" t="s">
        <v>112</v>
      </c>
      <c r="D65" s="17">
        <v>380000</v>
      </c>
      <c r="E65" s="11">
        <f t="shared" si="0"/>
        <v>415264</v>
      </c>
      <c r="F65" s="11">
        <f t="shared" si="1"/>
        <v>436857.728</v>
      </c>
      <c r="G65" s="11">
        <f t="shared" si="2"/>
        <v>459137.47212799999</v>
      </c>
      <c r="H65" s="12" t="s">
        <v>133</v>
      </c>
      <c r="I65" s="12" t="s">
        <v>133</v>
      </c>
      <c r="J65" s="11">
        <v>459137.47212799999</v>
      </c>
    </row>
    <row r="66" spans="1:10" ht="22.5" x14ac:dyDescent="0.15">
      <c r="A66" s="8" t="s">
        <v>186</v>
      </c>
      <c r="B66" s="9" t="s">
        <v>132</v>
      </c>
      <c r="C66" s="16" t="s">
        <v>113</v>
      </c>
      <c r="D66" s="17">
        <v>282000</v>
      </c>
      <c r="E66" s="11">
        <f t="shared" si="0"/>
        <v>308169.59999999998</v>
      </c>
      <c r="F66" s="11">
        <f t="shared" si="1"/>
        <v>324194.4192</v>
      </c>
      <c r="G66" s="11">
        <f t="shared" si="2"/>
        <v>340728.33457920002</v>
      </c>
      <c r="H66" s="12" t="s">
        <v>133</v>
      </c>
      <c r="I66" s="12" t="s">
        <v>133</v>
      </c>
      <c r="J66" s="11">
        <v>340728.33457920002</v>
      </c>
    </row>
    <row r="67" spans="1:10" ht="22.5" x14ac:dyDescent="0.15">
      <c r="A67" s="8" t="s">
        <v>187</v>
      </c>
      <c r="B67" s="9" t="s">
        <v>132</v>
      </c>
      <c r="C67" s="16" t="s">
        <v>114</v>
      </c>
      <c r="D67" s="17">
        <v>365000</v>
      </c>
      <c r="E67" s="11">
        <f t="shared" si="0"/>
        <v>398872</v>
      </c>
      <c r="F67" s="11">
        <f t="shared" si="1"/>
        <v>419613.34399999998</v>
      </c>
      <c r="G67" s="11">
        <f t="shared" si="2"/>
        <v>441013.62454399996</v>
      </c>
      <c r="H67" s="12" t="s">
        <v>133</v>
      </c>
      <c r="I67" s="12" t="s">
        <v>133</v>
      </c>
      <c r="J67" s="11">
        <v>441013.62454399996</v>
      </c>
    </row>
    <row r="68" spans="1:10" ht="22.5" x14ac:dyDescent="0.15">
      <c r="A68" s="8" t="s">
        <v>188</v>
      </c>
      <c r="B68" s="9" t="s">
        <v>132</v>
      </c>
      <c r="C68" s="16" t="s">
        <v>115</v>
      </c>
      <c r="D68" s="17">
        <v>4400000</v>
      </c>
      <c r="E68" s="11">
        <f t="shared" si="0"/>
        <v>4808320</v>
      </c>
      <c r="F68" s="11">
        <f t="shared" si="1"/>
        <v>5058352.6399999997</v>
      </c>
      <c r="G68" s="11">
        <f t="shared" si="2"/>
        <v>5316328.6246400001</v>
      </c>
      <c r="H68" s="12" t="s">
        <v>133</v>
      </c>
      <c r="I68" s="12" t="s">
        <v>133</v>
      </c>
      <c r="J68" s="11">
        <v>5316328.6246400001</v>
      </c>
    </row>
    <row r="69" spans="1:10" ht="22.5" x14ac:dyDescent="0.15">
      <c r="A69" s="8" t="s">
        <v>189</v>
      </c>
      <c r="B69" s="9" t="s">
        <v>132</v>
      </c>
      <c r="C69" s="16" t="s">
        <v>60</v>
      </c>
      <c r="D69" s="15">
        <v>1300203.952143264</v>
      </c>
      <c r="E69" s="11">
        <f t="shared" ref="E69:E72" si="3">(D69*9.28%)+D69</f>
        <v>1420862.8789021589</v>
      </c>
      <c r="F69" s="11">
        <f t="shared" ref="F69:F72" si="4">(E69*5.2%)+E69</f>
        <v>1494747.7486050711</v>
      </c>
      <c r="G69" s="11">
        <f t="shared" ref="G69:G72" si="5">(F69*5.1%)+F69</f>
        <v>1570979.8837839297</v>
      </c>
      <c r="H69" s="12" t="s">
        <v>133</v>
      </c>
      <c r="I69" s="12" t="s">
        <v>133</v>
      </c>
      <c r="J69" s="11">
        <v>1570979.8837839297</v>
      </c>
    </row>
    <row r="70" spans="1:10" ht="22.5" x14ac:dyDescent="0.15">
      <c r="A70" s="8" t="s">
        <v>190</v>
      </c>
      <c r="B70" s="9" t="s">
        <v>132</v>
      </c>
      <c r="C70" s="16" t="s">
        <v>62</v>
      </c>
      <c r="D70" s="15">
        <v>303380.92216676159</v>
      </c>
      <c r="E70" s="11">
        <f t="shared" si="3"/>
        <v>331534.67174383707</v>
      </c>
      <c r="F70" s="11">
        <f t="shared" si="4"/>
        <v>348774.47467451659</v>
      </c>
      <c r="G70" s="11">
        <f t="shared" si="5"/>
        <v>366561.97288291692</v>
      </c>
      <c r="H70" s="12" t="s">
        <v>133</v>
      </c>
      <c r="I70" s="12" t="s">
        <v>133</v>
      </c>
      <c r="J70" s="11">
        <v>366561.97288291692</v>
      </c>
    </row>
    <row r="71" spans="1:10" ht="22.5" x14ac:dyDescent="0.15">
      <c r="A71" s="8" t="s">
        <v>191</v>
      </c>
      <c r="B71" s="9" t="s">
        <v>132</v>
      </c>
      <c r="C71" s="14" t="s">
        <v>63</v>
      </c>
      <c r="D71" s="15">
        <v>3943951.9881679006</v>
      </c>
      <c r="E71" s="11">
        <f t="shared" si="3"/>
        <v>4309950.7326698815</v>
      </c>
      <c r="F71" s="11">
        <f t="shared" si="4"/>
        <v>4534068.1707687154</v>
      </c>
      <c r="G71" s="11">
        <f t="shared" si="5"/>
        <v>4765305.6474779202</v>
      </c>
      <c r="H71" s="12" t="s">
        <v>133</v>
      </c>
      <c r="I71" s="12" t="s">
        <v>133</v>
      </c>
      <c r="J71" s="11">
        <v>4765305.6474779202</v>
      </c>
    </row>
    <row r="72" spans="1:10" ht="22.5" x14ac:dyDescent="0.15">
      <c r="A72" s="8" t="s">
        <v>192</v>
      </c>
      <c r="B72" s="9" t="s">
        <v>132</v>
      </c>
      <c r="C72" s="14" t="s">
        <v>64</v>
      </c>
      <c r="D72" s="15">
        <v>2275356.9162507122</v>
      </c>
      <c r="E72" s="11">
        <f t="shared" si="3"/>
        <v>2486510.0380787784</v>
      </c>
      <c r="F72" s="11">
        <f t="shared" si="4"/>
        <v>2615808.560058875</v>
      </c>
      <c r="G72" s="11">
        <f t="shared" si="5"/>
        <v>2749214.7966218777</v>
      </c>
      <c r="H72" s="12" t="s">
        <v>133</v>
      </c>
      <c r="I72" s="12" t="s">
        <v>133</v>
      </c>
      <c r="J72" s="11">
        <v>2749214.7966218777</v>
      </c>
    </row>
    <row r="73" spans="1:10" ht="22.5" x14ac:dyDescent="0.15">
      <c r="A73" s="8" t="s">
        <v>193</v>
      </c>
      <c r="B73" s="9" t="s">
        <v>132</v>
      </c>
      <c r="C73" s="14" t="s">
        <v>148</v>
      </c>
      <c r="D73" s="12" t="s">
        <v>133</v>
      </c>
      <c r="E73" s="12" t="s">
        <v>133</v>
      </c>
      <c r="F73" s="12" t="s">
        <v>133</v>
      </c>
      <c r="G73" s="12" t="s">
        <v>133</v>
      </c>
      <c r="H73" s="12" t="s">
        <v>133</v>
      </c>
      <c r="I73" s="12" t="s">
        <v>133</v>
      </c>
      <c r="J73" s="12" t="s">
        <v>133</v>
      </c>
    </row>
  </sheetData>
  <mergeCells count="2">
    <mergeCell ref="A1:J1"/>
    <mergeCell ref="A2:J2"/>
  </mergeCells>
  <pageMargins left="0.7" right="0.7" top="0.75" bottom="0.75" header="0.3" footer="0.3"/>
  <pageSetup scale="4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2"/>
  <sheetViews>
    <sheetView view="pageBreakPreview" topLeftCell="A40" zoomScale="106" zoomScaleNormal="100" zoomScaleSheetLayoutView="106" workbookViewId="0">
      <selection activeCell="C10" sqref="C10"/>
    </sheetView>
  </sheetViews>
  <sheetFormatPr baseColWidth="10" defaultRowHeight="15" x14ac:dyDescent="0.25"/>
  <cols>
    <col min="1" max="1" width="5.140625" style="7" bestFit="1" customWidth="1"/>
    <col min="2" max="2" width="76" bestFit="1" customWidth="1"/>
    <col min="3" max="3" width="16.28515625" style="6" bestFit="1" customWidth="1"/>
    <col min="4" max="4" width="21" style="6" bestFit="1" customWidth="1"/>
    <col min="5" max="5" width="11.7109375" bestFit="1" customWidth="1"/>
    <col min="6" max="6" width="49.28515625" bestFit="1" customWidth="1"/>
  </cols>
  <sheetData>
    <row r="1" spans="1:6" ht="28.5" customHeight="1" x14ac:dyDescent="0.25">
      <c r="A1" s="76" t="s">
        <v>226</v>
      </c>
      <c r="B1" s="76"/>
      <c r="C1" s="76"/>
      <c r="D1" s="76"/>
    </row>
    <row r="2" spans="1:6" x14ac:dyDescent="0.25">
      <c r="A2" s="1" t="s">
        <v>0</v>
      </c>
      <c r="B2" s="2" t="s">
        <v>6</v>
      </c>
      <c r="C2" s="21" t="s">
        <v>40</v>
      </c>
      <c r="D2" s="22" t="s">
        <v>19</v>
      </c>
    </row>
    <row r="3" spans="1:6" ht="22.5" x14ac:dyDescent="0.25">
      <c r="A3" s="26">
        <v>1</v>
      </c>
      <c r="B3" s="16" t="s">
        <v>42</v>
      </c>
      <c r="C3" s="23">
        <f>+E3/2</f>
        <v>952000</v>
      </c>
      <c r="D3" s="23">
        <f>+C3</f>
        <v>952000</v>
      </c>
      <c r="E3" s="4" t="s">
        <v>116</v>
      </c>
      <c r="F3" s="5" t="s">
        <v>117</v>
      </c>
    </row>
    <row r="4" spans="1:6" ht="22.5" x14ac:dyDescent="0.25">
      <c r="A4" s="26">
        <v>2</v>
      </c>
      <c r="B4" s="16" t="s">
        <v>44</v>
      </c>
      <c r="C4" s="23">
        <f>+E4/2</f>
        <v>952000</v>
      </c>
      <c r="D4" s="23">
        <f t="shared" ref="D4:D57" si="0">+C4</f>
        <v>952000</v>
      </c>
      <c r="E4" s="4" t="s">
        <v>116</v>
      </c>
      <c r="F4" s="5" t="s">
        <v>118</v>
      </c>
    </row>
    <row r="5" spans="1:6" ht="22.5" x14ac:dyDescent="0.25">
      <c r="A5" s="26">
        <v>3</v>
      </c>
      <c r="B5" s="16" t="s">
        <v>46</v>
      </c>
      <c r="C5" s="23">
        <f>+E5/2</f>
        <v>952000</v>
      </c>
      <c r="D5" s="23">
        <f t="shared" si="0"/>
        <v>952000</v>
      </c>
      <c r="E5" s="4" t="s">
        <v>116</v>
      </c>
      <c r="F5" s="5" t="s">
        <v>118</v>
      </c>
    </row>
    <row r="6" spans="1:6" x14ac:dyDescent="0.25">
      <c r="A6" s="26">
        <v>4</v>
      </c>
      <c r="B6" s="16" t="s">
        <v>49</v>
      </c>
      <c r="C6" s="24">
        <v>1064920</v>
      </c>
      <c r="D6" s="25">
        <f t="shared" si="0"/>
        <v>1064920</v>
      </c>
      <c r="F6" s="5"/>
    </row>
    <row r="7" spans="1:6" x14ac:dyDescent="0.25">
      <c r="A7" s="26">
        <v>5</v>
      </c>
      <c r="B7" s="16" t="s">
        <v>50</v>
      </c>
      <c r="C7" s="24">
        <v>11067000</v>
      </c>
      <c r="D7" s="25">
        <f t="shared" si="0"/>
        <v>11067000</v>
      </c>
      <c r="F7" s="5"/>
    </row>
    <row r="8" spans="1:6" x14ac:dyDescent="0.25">
      <c r="A8" s="26">
        <v>6</v>
      </c>
      <c r="B8" s="16" t="s">
        <v>51</v>
      </c>
      <c r="C8" s="24">
        <v>330946</v>
      </c>
      <c r="D8" s="25">
        <f t="shared" si="0"/>
        <v>330946</v>
      </c>
      <c r="F8" s="5"/>
    </row>
    <row r="9" spans="1:6" x14ac:dyDescent="0.25">
      <c r="A9" s="26">
        <v>7</v>
      </c>
      <c r="B9" s="16" t="s">
        <v>52</v>
      </c>
      <c r="C9" s="24">
        <v>1570800</v>
      </c>
      <c r="D9" s="25">
        <f t="shared" si="0"/>
        <v>1570800</v>
      </c>
      <c r="F9" s="5"/>
    </row>
    <row r="10" spans="1:6" x14ac:dyDescent="0.25">
      <c r="A10" s="26">
        <v>8</v>
      </c>
      <c r="B10" s="16" t="s">
        <v>53</v>
      </c>
      <c r="C10" s="24">
        <v>3335570</v>
      </c>
      <c r="D10" s="25">
        <f t="shared" si="0"/>
        <v>3335570</v>
      </c>
      <c r="F10" s="5"/>
    </row>
    <row r="11" spans="1:6" x14ac:dyDescent="0.25">
      <c r="A11" s="26">
        <v>9</v>
      </c>
      <c r="B11" s="16" t="s">
        <v>54</v>
      </c>
      <c r="C11" s="24">
        <v>19807633</v>
      </c>
      <c r="D11" s="25">
        <f t="shared" si="0"/>
        <v>19807633</v>
      </c>
      <c r="F11" s="5"/>
    </row>
    <row r="12" spans="1:6" x14ac:dyDescent="0.25">
      <c r="A12" s="26">
        <v>10</v>
      </c>
      <c r="B12" s="16" t="s">
        <v>55</v>
      </c>
      <c r="C12" s="24">
        <v>11067000</v>
      </c>
      <c r="D12" s="25">
        <f t="shared" si="0"/>
        <v>11067000</v>
      </c>
      <c r="F12" s="5"/>
    </row>
    <row r="13" spans="1:6" x14ac:dyDescent="0.25">
      <c r="A13" s="26">
        <v>11</v>
      </c>
      <c r="B13" s="16" t="s">
        <v>56</v>
      </c>
      <c r="C13" s="24">
        <v>5393544</v>
      </c>
      <c r="D13" s="25">
        <f t="shared" si="0"/>
        <v>5393544</v>
      </c>
      <c r="F13" s="5"/>
    </row>
    <row r="14" spans="1:6" x14ac:dyDescent="0.25">
      <c r="A14" s="26">
        <v>12</v>
      </c>
      <c r="B14" s="16" t="s">
        <v>57</v>
      </c>
      <c r="C14" s="24">
        <v>1111609</v>
      </c>
      <c r="D14" s="25">
        <f t="shared" si="0"/>
        <v>1111609</v>
      </c>
      <c r="F14" s="5"/>
    </row>
    <row r="15" spans="1:6" x14ac:dyDescent="0.25">
      <c r="A15" s="26">
        <v>13</v>
      </c>
      <c r="B15" s="16" t="s">
        <v>58</v>
      </c>
      <c r="C15" s="24">
        <v>2879688</v>
      </c>
      <c r="D15" s="25">
        <f t="shared" si="0"/>
        <v>2879688</v>
      </c>
      <c r="F15" s="5"/>
    </row>
    <row r="16" spans="1:6" x14ac:dyDescent="0.25">
      <c r="A16" s="26">
        <v>14</v>
      </c>
      <c r="B16" s="16" t="s">
        <v>59</v>
      </c>
      <c r="C16" s="24">
        <v>5245679</v>
      </c>
      <c r="D16" s="25">
        <f t="shared" si="0"/>
        <v>5245679</v>
      </c>
      <c r="F16" s="5"/>
    </row>
    <row r="17" spans="1:6" x14ac:dyDescent="0.25">
      <c r="A17" s="26">
        <v>15</v>
      </c>
      <c r="B17" s="16" t="s">
        <v>61</v>
      </c>
      <c r="C17" s="24">
        <v>330946</v>
      </c>
      <c r="D17" s="25">
        <f t="shared" si="0"/>
        <v>330946</v>
      </c>
      <c r="F17" s="5"/>
    </row>
    <row r="18" spans="1:6" x14ac:dyDescent="0.25">
      <c r="A18" s="26">
        <v>16</v>
      </c>
      <c r="B18" s="16" t="s">
        <v>65</v>
      </c>
      <c r="C18" s="24">
        <v>5863000</v>
      </c>
      <c r="D18" s="25">
        <f t="shared" si="0"/>
        <v>5863000</v>
      </c>
      <c r="F18" s="5" t="s">
        <v>123</v>
      </c>
    </row>
    <row r="19" spans="1:6" x14ac:dyDescent="0.25">
      <c r="A19" s="26">
        <v>17</v>
      </c>
      <c r="B19" s="16" t="s">
        <v>67</v>
      </c>
      <c r="C19" s="24">
        <v>357000</v>
      </c>
      <c r="D19" s="25">
        <f t="shared" si="0"/>
        <v>357000</v>
      </c>
      <c r="F19" s="5"/>
    </row>
    <row r="20" spans="1:6" x14ac:dyDescent="0.25">
      <c r="A20" s="26">
        <v>18</v>
      </c>
      <c r="B20" s="16" t="s">
        <v>68</v>
      </c>
      <c r="C20" s="24">
        <v>2156152</v>
      </c>
      <c r="D20" s="25">
        <f t="shared" si="0"/>
        <v>2156152</v>
      </c>
      <c r="F20" s="5"/>
    </row>
    <row r="21" spans="1:6" x14ac:dyDescent="0.25">
      <c r="A21" s="26">
        <v>19</v>
      </c>
      <c r="B21" s="16" t="s">
        <v>69</v>
      </c>
      <c r="C21" s="24">
        <v>131500</v>
      </c>
      <c r="D21" s="25">
        <f t="shared" si="0"/>
        <v>131500</v>
      </c>
      <c r="F21" s="5"/>
    </row>
    <row r="22" spans="1:6" x14ac:dyDescent="0.25">
      <c r="A22" s="26">
        <v>20</v>
      </c>
      <c r="B22" s="16" t="s">
        <v>70</v>
      </c>
      <c r="C22" s="24">
        <v>4137618</v>
      </c>
      <c r="D22" s="25">
        <f t="shared" si="0"/>
        <v>4137618</v>
      </c>
      <c r="F22" s="5" t="s">
        <v>125</v>
      </c>
    </row>
    <row r="23" spans="1:6" x14ac:dyDescent="0.25">
      <c r="A23" s="26">
        <v>21</v>
      </c>
      <c r="B23" s="16" t="s">
        <v>72</v>
      </c>
      <c r="C23" s="24">
        <v>357314</v>
      </c>
      <c r="D23" s="25">
        <f t="shared" si="0"/>
        <v>357314</v>
      </c>
      <c r="F23" s="5"/>
    </row>
    <row r="24" spans="1:6" x14ac:dyDescent="0.25">
      <c r="A24" s="26">
        <v>22</v>
      </c>
      <c r="B24" s="16" t="s">
        <v>73</v>
      </c>
      <c r="C24" s="24">
        <v>4550454</v>
      </c>
      <c r="D24" s="25">
        <f t="shared" si="0"/>
        <v>4550454</v>
      </c>
      <c r="F24" s="5"/>
    </row>
    <row r="25" spans="1:6" x14ac:dyDescent="0.25">
      <c r="A25" s="26">
        <v>23</v>
      </c>
      <c r="B25" s="16" t="s">
        <v>74</v>
      </c>
      <c r="C25" s="24">
        <v>33477237</v>
      </c>
      <c r="D25" s="25">
        <f t="shared" si="0"/>
        <v>33477237</v>
      </c>
      <c r="F25" s="5"/>
    </row>
    <row r="26" spans="1:6" x14ac:dyDescent="0.25">
      <c r="A26" s="26">
        <v>24</v>
      </c>
      <c r="B26" s="16" t="s">
        <v>75</v>
      </c>
      <c r="C26" s="24">
        <v>14895994</v>
      </c>
      <c r="D26" s="25">
        <f t="shared" si="0"/>
        <v>14895994</v>
      </c>
      <c r="F26" s="5"/>
    </row>
    <row r="27" spans="1:6" x14ac:dyDescent="0.25">
      <c r="A27" s="26">
        <v>25</v>
      </c>
      <c r="B27" s="16" t="s">
        <v>76</v>
      </c>
      <c r="C27" s="24">
        <v>28251009</v>
      </c>
      <c r="D27" s="25">
        <f t="shared" si="0"/>
        <v>28251009</v>
      </c>
      <c r="F27" s="5"/>
    </row>
    <row r="28" spans="1:6" x14ac:dyDescent="0.25">
      <c r="A28" s="26">
        <v>26</v>
      </c>
      <c r="B28" s="16" t="s">
        <v>77</v>
      </c>
      <c r="C28" s="24">
        <v>6279454</v>
      </c>
      <c r="D28" s="25">
        <f t="shared" si="0"/>
        <v>6279454</v>
      </c>
      <c r="F28" s="5"/>
    </row>
    <row r="29" spans="1:6" x14ac:dyDescent="0.25">
      <c r="A29" s="26">
        <v>27</v>
      </c>
      <c r="B29" s="16" t="s">
        <v>78</v>
      </c>
      <c r="C29" s="24">
        <v>6411194</v>
      </c>
      <c r="D29" s="25">
        <f t="shared" si="0"/>
        <v>6411194</v>
      </c>
      <c r="F29" s="5"/>
    </row>
    <row r="30" spans="1:6" x14ac:dyDescent="0.25">
      <c r="A30" s="26">
        <v>28</v>
      </c>
      <c r="B30" s="16" t="s">
        <v>79</v>
      </c>
      <c r="C30" s="24">
        <v>907613</v>
      </c>
      <c r="D30" s="25">
        <f t="shared" si="0"/>
        <v>907613</v>
      </c>
      <c r="F30" s="5"/>
    </row>
    <row r="31" spans="1:6" x14ac:dyDescent="0.25">
      <c r="A31" s="26">
        <v>29</v>
      </c>
      <c r="B31" s="16" t="s">
        <v>80</v>
      </c>
      <c r="C31" s="24">
        <v>5110840</v>
      </c>
      <c r="D31" s="25">
        <f t="shared" si="0"/>
        <v>5110840</v>
      </c>
      <c r="F31" s="5"/>
    </row>
    <row r="32" spans="1:6" x14ac:dyDescent="0.25">
      <c r="A32" s="26">
        <v>30</v>
      </c>
      <c r="B32" s="16" t="s">
        <v>81</v>
      </c>
      <c r="C32" s="24">
        <v>1387979</v>
      </c>
      <c r="D32" s="25">
        <f t="shared" si="0"/>
        <v>1387979</v>
      </c>
      <c r="F32" s="5"/>
    </row>
    <row r="33" spans="1:6" x14ac:dyDescent="0.25">
      <c r="A33" s="26">
        <v>31</v>
      </c>
      <c r="B33" s="16" t="s">
        <v>82</v>
      </c>
      <c r="C33" s="24">
        <v>5110840</v>
      </c>
      <c r="D33" s="25">
        <f t="shared" si="0"/>
        <v>5110840</v>
      </c>
      <c r="F33" s="5"/>
    </row>
    <row r="34" spans="1:6" x14ac:dyDescent="0.25">
      <c r="A34" s="26">
        <v>32</v>
      </c>
      <c r="B34" s="16" t="s">
        <v>201</v>
      </c>
      <c r="C34" s="24">
        <v>364916</v>
      </c>
      <c r="D34" s="25">
        <f t="shared" si="0"/>
        <v>364916</v>
      </c>
      <c r="F34" s="5" t="s">
        <v>126</v>
      </c>
    </row>
    <row r="35" spans="1:6" x14ac:dyDescent="0.25">
      <c r="A35" s="26">
        <v>33</v>
      </c>
      <c r="B35" s="16" t="s">
        <v>83</v>
      </c>
      <c r="C35" s="24">
        <v>14256000</v>
      </c>
      <c r="D35" s="25">
        <f t="shared" si="0"/>
        <v>14256000</v>
      </c>
      <c r="F35" s="5" t="s">
        <v>127</v>
      </c>
    </row>
    <row r="36" spans="1:6" x14ac:dyDescent="0.25">
      <c r="A36" s="26">
        <v>34</v>
      </c>
      <c r="B36" s="16" t="s">
        <v>84</v>
      </c>
      <c r="C36" s="24">
        <v>1606255</v>
      </c>
      <c r="D36" s="25">
        <f t="shared" si="0"/>
        <v>1606255</v>
      </c>
      <c r="F36" s="5"/>
    </row>
    <row r="37" spans="1:6" x14ac:dyDescent="0.25">
      <c r="A37" s="26">
        <v>35</v>
      </c>
      <c r="B37" s="16" t="s">
        <v>85</v>
      </c>
      <c r="C37" s="24">
        <v>23891408</v>
      </c>
      <c r="D37" s="25">
        <f t="shared" si="0"/>
        <v>23891408</v>
      </c>
      <c r="F37" s="5"/>
    </row>
    <row r="38" spans="1:6" x14ac:dyDescent="0.25">
      <c r="A38" s="26">
        <v>36</v>
      </c>
      <c r="B38" s="16" t="s">
        <v>86</v>
      </c>
      <c r="C38" s="24">
        <v>7266626</v>
      </c>
      <c r="D38" s="25">
        <f t="shared" si="0"/>
        <v>7266626</v>
      </c>
      <c r="F38" s="5"/>
    </row>
    <row r="39" spans="1:6" x14ac:dyDescent="0.25">
      <c r="A39" s="26">
        <v>37</v>
      </c>
      <c r="B39" s="16" t="s">
        <v>87</v>
      </c>
      <c r="C39" s="24">
        <v>18804950</v>
      </c>
      <c r="D39" s="25">
        <f t="shared" si="0"/>
        <v>18804950</v>
      </c>
      <c r="F39" s="5"/>
    </row>
    <row r="40" spans="1:6" x14ac:dyDescent="0.25">
      <c r="A40" s="26">
        <v>38</v>
      </c>
      <c r="B40" s="16" t="s">
        <v>88</v>
      </c>
      <c r="C40" s="24">
        <v>42915759</v>
      </c>
      <c r="D40" s="25">
        <f t="shared" si="0"/>
        <v>42915759</v>
      </c>
      <c r="F40" s="5"/>
    </row>
    <row r="41" spans="1:6" x14ac:dyDescent="0.25">
      <c r="A41" s="26">
        <v>39</v>
      </c>
      <c r="B41" s="16" t="s">
        <v>89</v>
      </c>
      <c r="C41" s="24">
        <v>1821811</v>
      </c>
      <c r="D41" s="25">
        <f t="shared" si="0"/>
        <v>1821811</v>
      </c>
      <c r="F41" s="5"/>
    </row>
    <row r="42" spans="1:6" x14ac:dyDescent="0.25">
      <c r="A42" s="26">
        <v>40</v>
      </c>
      <c r="B42" s="16" t="s">
        <v>90</v>
      </c>
      <c r="C42" s="24">
        <v>11442413</v>
      </c>
      <c r="D42" s="25">
        <f t="shared" si="0"/>
        <v>11442413</v>
      </c>
      <c r="F42" s="5"/>
    </row>
    <row r="43" spans="1:6" x14ac:dyDescent="0.25">
      <c r="A43" s="26">
        <v>41</v>
      </c>
      <c r="B43" s="16" t="s">
        <v>202</v>
      </c>
      <c r="C43" s="24">
        <v>357314</v>
      </c>
      <c r="D43" s="25">
        <f t="shared" si="0"/>
        <v>357314</v>
      </c>
      <c r="F43" s="5" t="s">
        <v>128</v>
      </c>
    </row>
    <row r="44" spans="1:6" x14ac:dyDescent="0.25">
      <c r="A44" s="26">
        <v>42</v>
      </c>
      <c r="B44" s="16" t="s">
        <v>91</v>
      </c>
      <c r="C44" s="24">
        <v>1192116</v>
      </c>
      <c r="D44" s="25">
        <f t="shared" si="0"/>
        <v>1192116</v>
      </c>
      <c r="F44" s="5"/>
    </row>
    <row r="45" spans="1:6" x14ac:dyDescent="0.25">
      <c r="A45" s="26">
        <v>43</v>
      </c>
      <c r="B45" s="16" t="s">
        <v>92</v>
      </c>
      <c r="C45" s="24">
        <v>357000</v>
      </c>
      <c r="D45" s="25">
        <f t="shared" si="0"/>
        <v>357000</v>
      </c>
      <c r="F45" s="5"/>
    </row>
    <row r="46" spans="1:6" x14ac:dyDescent="0.25">
      <c r="A46" s="26">
        <v>44</v>
      </c>
      <c r="B46" s="16" t="s">
        <v>93</v>
      </c>
      <c r="C46" s="24">
        <v>2602012</v>
      </c>
      <c r="D46" s="25">
        <f t="shared" si="0"/>
        <v>2602012</v>
      </c>
      <c r="F46" s="5"/>
    </row>
    <row r="47" spans="1:6" x14ac:dyDescent="0.25">
      <c r="A47" s="26">
        <v>45</v>
      </c>
      <c r="B47" s="16" t="s">
        <v>94</v>
      </c>
      <c r="C47" s="24">
        <v>740315</v>
      </c>
      <c r="D47" s="25">
        <f t="shared" si="0"/>
        <v>740315</v>
      </c>
      <c r="F47" s="5"/>
    </row>
    <row r="48" spans="1:6" x14ac:dyDescent="0.25">
      <c r="A48" s="26">
        <v>46</v>
      </c>
      <c r="B48" s="16" t="s">
        <v>95</v>
      </c>
      <c r="C48" s="24">
        <v>3155243</v>
      </c>
      <c r="D48" s="25">
        <f t="shared" si="0"/>
        <v>3155243</v>
      </c>
      <c r="F48" s="5"/>
    </row>
    <row r="49" spans="1:6" x14ac:dyDescent="0.25">
      <c r="A49" s="26">
        <v>47</v>
      </c>
      <c r="B49" s="16" t="s">
        <v>96</v>
      </c>
      <c r="C49" s="24">
        <v>1517171</v>
      </c>
      <c r="D49" s="25">
        <f t="shared" si="0"/>
        <v>1517171</v>
      </c>
      <c r="F49" s="5"/>
    </row>
    <row r="50" spans="1:6" x14ac:dyDescent="0.25">
      <c r="A50" s="26">
        <v>48</v>
      </c>
      <c r="B50" s="16" t="s">
        <v>97</v>
      </c>
      <c r="C50" s="24">
        <v>29906244</v>
      </c>
      <c r="D50" s="25">
        <f t="shared" si="0"/>
        <v>29906244</v>
      </c>
      <c r="F50" s="5"/>
    </row>
    <row r="51" spans="1:6" x14ac:dyDescent="0.25">
      <c r="A51" s="26">
        <v>49</v>
      </c>
      <c r="B51" s="16" t="s">
        <v>98</v>
      </c>
      <c r="C51" s="24">
        <v>7692199</v>
      </c>
      <c r="D51" s="25">
        <f t="shared" si="0"/>
        <v>7692199</v>
      </c>
      <c r="F51" s="5"/>
    </row>
    <row r="52" spans="1:6" x14ac:dyDescent="0.25">
      <c r="A52" s="26">
        <v>50</v>
      </c>
      <c r="B52" s="16" t="s">
        <v>99</v>
      </c>
      <c r="C52" s="24">
        <v>49079061</v>
      </c>
      <c r="D52" s="25">
        <f t="shared" si="0"/>
        <v>49079061</v>
      </c>
      <c r="F52" s="5"/>
    </row>
    <row r="53" spans="1:6" x14ac:dyDescent="0.25">
      <c r="A53" s="26">
        <v>51</v>
      </c>
      <c r="B53" s="16" t="s">
        <v>100</v>
      </c>
      <c r="C53" s="24">
        <v>1919226</v>
      </c>
      <c r="D53" s="25">
        <f t="shared" si="0"/>
        <v>1919226</v>
      </c>
      <c r="F53" s="5"/>
    </row>
    <row r="54" spans="1:6" x14ac:dyDescent="0.25">
      <c r="A54" s="26">
        <v>52</v>
      </c>
      <c r="B54" s="16" t="s">
        <v>101</v>
      </c>
      <c r="C54" s="24">
        <v>12210799</v>
      </c>
      <c r="D54" s="25">
        <f t="shared" si="0"/>
        <v>12210799</v>
      </c>
      <c r="F54" s="5"/>
    </row>
    <row r="55" spans="1:6" x14ac:dyDescent="0.25">
      <c r="A55" s="26">
        <v>53</v>
      </c>
      <c r="B55" s="16" t="s">
        <v>102</v>
      </c>
      <c r="C55" s="24">
        <v>653219</v>
      </c>
      <c r="D55" s="25">
        <f t="shared" si="0"/>
        <v>653219</v>
      </c>
      <c r="F55" s="5"/>
    </row>
    <row r="56" spans="1:6" x14ac:dyDescent="0.25">
      <c r="A56" s="26">
        <v>54</v>
      </c>
      <c r="B56" s="16" t="s">
        <v>103</v>
      </c>
      <c r="C56" s="24">
        <v>917613</v>
      </c>
      <c r="D56" s="25">
        <f t="shared" si="0"/>
        <v>917613</v>
      </c>
      <c r="F56" s="5"/>
    </row>
    <row r="57" spans="1:6" ht="22.5" x14ac:dyDescent="0.25">
      <c r="A57" s="26">
        <v>55</v>
      </c>
      <c r="B57" s="16" t="s">
        <v>104</v>
      </c>
      <c r="C57" s="24">
        <v>19386884</v>
      </c>
      <c r="D57" s="25">
        <f t="shared" si="0"/>
        <v>19386884</v>
      </c>
      <c r="F57" s="5"/>
    </row>
    <row r="58" spans="1:6" x14ac:dyDescent="0.25">
      <c r="A58" s="26">
        <v>56</v>
      </c>
      <c r="B58" s="16" t="s">
        <v>106</v>
      </c>
      <c r="C58" s="24">
        <v>23504176</v>
      </c>
      <c r="D58" s="25">
        <f t="shared" ref="D58:D67" si="1">+C58</f>
        <v>23504176</v>
      </c>
      <c r="F58" s="5"/>
    </row>
    <row r="59" spans="1:6" x14ac:dyDescent="0.25">
      <c r="A59" s="26">
        <v>57</v>
      </c>
      <c r="B59" s="16" t="s">
        <v>107</v>
      </c>
      <c r="C59" s="24">
        <v>20330531</v>
      </c>
      <c r="D59" s="25">
        <f t="shared" si="1"/>
        <v>20330531</v>
      </c>
      <c r="F59" s="5"/>
    </row>
    <row r="60" spans="1:6" x14ac:dyDescent="0.25">
      <c r="A60" s="26">
        <v>58</v>
      </c>
      <c r="B60" s="16" t="s">
        <v>108</v>
      </c>
      <c r="C60" s="24">
        <v>1814899</v>
      </c>
      <c r="D60" s="25">
        <f t="shared" si="1"/>
        <v>1814899</v>
      </c>
      <c r="F60" s="5"/>
    </row>
    <row r="61" spans="1:6" x14ac:dyDescent="0.25">
      <c r="A61" s="26">
        <v>59</v>
      </c>
      <c r="B61" s="16" t="s">
        <v>109</v>
      </c>
      <c r="C61" s="24">
        <v>110547</v>
      </c>
      <c r="D61" s="25">
        <f t="shared" si="1"/>
        <v>110547</v>
      </c>
      <c r="F61" s="5"/>
    </row>
    <row r="62" spans="1:6" x14ac:dyDescent="0.25">
      <c r="A62" s="26">
        <v>60</v>
      </c>
      <c r="B62" s="16" t="s">
        <v>110</v>
      </c>
      <c r="C62" s="24">
        <v>357000</v>
      </c>
      <c r="D62" s="25">
        <f t="shared" si="1"/>
        <v>357000</v>
      </c>
      <c r="F62" s="5"/>
    </row>
    <row r="63" spans="1:6" x14ac:dyDescent="0.25">
      <c r="A63" s="26">
        <v>61</v>
      </c>
      <c r="B63" s="16" t="s">
        <v>111</v>
      </c>
      <c r="C63" s="24">
        <v>439036</v>
      </c>
      <c r="D63" s="25">
        <f t="shared" si="1"/>
        <v>439036</v>
      </c>
      <c r="F63" s="5"/>
    </row>
    <row r="64" spans="1:6" x14ac:dyDescent="0.25">
      <c r="A64" s="26">
        <v>62</v>
      </c>
      <c r="B64" s="16" t="s">
        <v>112</v>
      </c>
      <c r="C64" s="24">
        <v>425989</v>
      </c>
      <c r="D64" s="25">
        <f t="shared" si="1"/>
        <v>425989</v>
      </c>
      <c r="F64" s="5"/>
    </row>
    <row r="65" spans="1:6" x14ac:dyDescent="0.25">
      <c r="A65" s="26">
        <v>63</v>
      </c>
      <c r="B65" s="16" t="s">
        <v>203</v>
      </c>
      <c r="C65" s="24">
        <v>99960</v>
      </c>
      <c r="D65" s="25">
        <f t="shared" si="1"/>
        <v>99960</v>
      </c>
      <c r="F65" s="5" t="s">
        <v>129</v>
      </c>
    </row>
    <row r="66" spans="1:6" x14ac:dyDescent="0.25">
      <c r="A66" s="26">
        <v>64</v>
      </c>
      <c r="B66" s="16" t="s">
        <v>114</v>
      </c>
      <c r="C66" s="24">
        <v>330946</v>
      </c>
      <c r="D66" s="25">
        <f t="shared" si="1"/>
        <v>330946</v>
      </c>
      <c r="F66" s="5"/>
    </row>
    <row r="67" spans="1:6" x14ac:dyDescent="0.25">
      <c r="A67" s="26">
        <v>65</v>
      </c>
      <c r="B67" s="16" t="s">
        <v>115</v>
      </c>
      <c r="C67" s="24">
        <v>4749285</v>
      </c>
      <c r="D67" s="25">
        <f t="shared" si="1"/>
        <v>4749285</v>
      </c>
      <c r="F67" s="5"/>
    </row>
    <row r="68" spans="1:6" x14ac:dyDescent="0.25">
      <c r="A68" s="26">
        <v>66</v>
      </c>
      <c r="B68" s="16" t="s">
        <v>60</v>
      </c>
      <c r="C68" s="24">
        <v>1634523</v>
      </c>
      <c r="D68" s="25">
        <f>+C68</f>
        <v>1634523</v>
      </c>
      <c r="F68" s="5" t="s">
        <v>119</v>
      </c>
    </row>
    <row r="69" spans="1:6" x14ac:dyDescent="0.25">
      <c r="A69" s="26">
        <v>67</v>
      </c>
      <c r="B69" s="16" t="s">
        <v>62</v>
      </c>
      <c r="C69" s="24">
        <v>4711875</v>
      </c>
      <c r="D69" s="25">
        <f>+C69</f>
        <v>4711875</v>
      </c>
      <c r="F69" s="5" t="s">
        <v>120</v>
      </c>
    </row>
    <row r="70" spans="1:6" x14ac:dyDescent="0.25">
      <c r="A70" s="26">
        <v>68</v>
      </c>
      <c r="B70" s="16" t="s">
        <v>63</v>
      </c>
      <c r="C70" s="24">
        <v>743404</v>
      </c>
      <c r="D70" s="25">
        <f>+C70</f>
        <v>743404</v>
      </c>
      <c r="F70" s="5" t="s">
        <v>121</v>
      </c>
    </row>
    <row r="71" spans="1:6" x14ac:dyDescent="0.25">
      <c r="A71" s="26">
        <v>69</v>
      </c>
      <c r="B71" s="16" t="s">
        <v>64</v>
      </c>
      <c r="C71" s="24">
        <v>2279096</v>
      </c>
      <c r="D71" s="25">
        <f>+C71</f>
        <v>2279096</v>
      </c>
      <c r="F71" s="5" t="s">
        <v>122</v>
      </c>
    </row>
    <row r="72" spans="1:6" x14ac:dyDescent="0.25">
      <c r="A72" s="26">
        <v>70</v>
      </c>
      <c r="B72" s="16" t="s">
        <v>66</v>
      </c>
      <c r="C72" s="24">
        <v>68421</v>
      </c>
      <c r="D72" s="25">
        <f>+C72</f>
        <v>68421</v>
      </c>
      <c r="F72" s="5" t="s">
        <v>124</v>
      </c>
    </row>
  </sheetData>
  <mergeCells count="1">
    <mergeCell ref="A1:D1"/>
  </mergeCells>
  <pageMargins left="0.7" right="0.7" top="0.75" bottom="0.75" header="0.3" footer="0.3"/>
  <pageSetup scale="62" orientation="portrait" r:id="rId1"/>
  <colBreaks count="1" manualBreakCount="1">
    <brk id="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3"/>
  <sheetViews>
    <sheetView view="pageBreakPreview" zoomScale="96" zoomScaleNormal="70" zoomScaleSheetLayoutView="96" workbookViewId="0">
      <selection activeCell="B3" sqref="B3:C3"/>
    </sheetView>
  </sheetViews>
  <sheetFormatPr baseColWidth="10" defaultRowHeight="11.25" x14ac:dyDescent="0.2"/>
  <cols>
    <col min="1" max="1" width="5.28515625" style="36" bestFit="1" customWidth="1"/>
    <col min="2" max="2" width="9.85546875" style="27" customWidth="1"/>
    <col min="3" max="3" width="105.28515625" style="27" customWidth="1"/>
    <col min="4" max="4" width="10" style="27" customWidth="1"/>
    <col min="5" max="5" width="8.28515625" style="27" customWidth="1"/>
    <col min="6" max="6" width="9" style="27" customWidth="1"/>
    <col min="7" max="7" width="21.5703125" style="33" bestFit="1" customWidth="1"/>
    <col min="8" max="8" width="18.42578125" style="34" customWidth="1"/>
    <col min="9" max="9" width="19.7109375" style="27" customWidth="1"/>
    <col min="10" max="10" width="19.85546875" style="27" customWidth="1"/>
    <col min="11" max="16384" width="11.42578125" style="27"/>
  </cols>
  <sheetData>
    <row r="1" spans="1:10" x14ac:dyDescent="0.2">
      <c r="A1" s="77" t="s">
        <v>227</v>
      </c>
      <c r="B1" s="77"/>
      <c r="C1" s="77"/>
      <c r="D1" s="77"/>
      <c r="E1" s="77"/>
      <c r="F1" s="77"/>
      <c r="G1" s="77"/>
      <c r="H1" s="77"/>
      <c r="I1" s="77"/>
      <c r="J1" s="77"/>
    </row>
    <row r="2" spans="1:10" x14ac:dyDescent="0.2">
      <c r="A2" s="77" t="s">
        <v>198</v>
      </c>
      <c r="B2" s="77"/>
      <c r="C2" s="77"/>
      <c r="D2" s="77"/>
      <c r="E2" s="77"/>
      <c r="F2" s="77"/>
      <c r="G2" s="77"/>
      <c r="H2" s="77"/>
      <c r="I2" s="77"/>
      <c r="J2" s="77"/>
    </row>
    <row r="3" spans="1:10" ht="45" x14ac:dyDescent="0.2">
      <c r="A3" s="28" t="s">
        <v>0</v>
      </c>
      <c r="B3" s="2" t="s">
        <v>22</v>
      </c>
      <c r="C3" s="2" t="s">
        <v>6</v>
      </c>
      <c r="D3" s="2" t="s">
        <v>7</v>
      </c>
      <c r="E3" s="2" t="s">
        <v>23</v>
      </c>
      <c r="F3" s="2" t="s">
        <v>24</v>
      </c>
      <c r="G3" s="21" t="s">
        <v>25</v>
      </c>
      <c r="H3" s="1" t="s">
        <v>26</v>
      </c>
      <c r="I3" s="2" t="s">
        <v>27</v>
      </c>
      <c r="J3" s="2" t="s">
        <v>28</v>
      </c>
    </row>
    <row r="4" spans="1:10" x14ac:dyDescent="0.2">
      <c r="A4" s="35">
        <v>1</v>
      </c>
      <c r="B4" s="29" t="s">
        <v>194</v>
      </c>
      <c r="C4" s="29" t="str">
        <f>+'ESPECIFICACIONES TECNICAS'!B3</f>
        <v>MANTENIMIENTO PREVENTIVO EQUIPO ELECTROMIOGRAFO POTENCIALES EVOCADOS MODELO SIERRA II WEDGE</v>
      </c>
      <c r="D4" s="29" t="s">
        <v>204</v>
      </c>
      <c r="E4" s="29" t="s">
        <v>196</v>
      </c>
      <c r="F4" s="29" t="s">
        <v>196</v>
      </c>
      <c r="G4" s="30">
        <f>+'HISTORICOS '!J4</f>
        <v>3389854.8192573874</v>
      </c>
      <c r="H4" s="31">
        <f>+'PRECIOS DE MERCADO'!D3</f>
        <v>952000</v>
      </c>
      <c r="I4" s="32">
        <f>+MIN(G4:H4)</f>
        <v>952000</v>
      </c>
      <c r="J4" s="32">
        <f>+MIN(G4:H4)</f>
        <v>952000</v>
      </c>
    </row>
    <row r="5" spans="1:10" x14ac:dyDescent="0.2">
      <c r="A5" s="35">
        <v>2</v>
      </c>
      <c r="B5" s="29" t="s">
        <v>194</v>
      </c>
      <c r="C5" s="29" t="str">
        <f>+'ESPECIFICACIONES TECNICAS'!B4</f>
        <v xml:space="preserve">MANTENIMIENTO PREVENTIVO EQUIPO POLISOMNOGRAFO, ELECTROENCEFALOGRAFO Y VIDEO TELEMETRIA, MODELO EASY III SLEEP Q- VIDEO </v>
      </c>
      <c r="D5" s="29" t="s">
        <v>204</v>
      </c>
      <c r="E5" s="29" t="s">
        <v>196</v>
      </c>
      <c r="F5" s="29" t="s">
        <v>196</v>
      </c>
      <c r="G5" s="30">
        <f>+'HISTORICOS '!J5</f>
        <v>3389854.8192573874</v>
      </c>
      <c r="H5" s="31">
        <f>+'PRECIOS DE MERCADO'!D4</f>
        <v>952000</v>
      </c>
      <c r="I5" s="32">
        <f t="shared" ref="I5:I58" si="0">+MIN(G5:H5)</f>
        <v>952000</v>
      </c>
      <c r="J5" s="32">
        <f t="shared" ref="J5:J67" si="1">+MIN(G5:H5)</f>
        <v>952000</v>
      </c>
    </row>
    <row r="6" spans="1:10" x14ac:dyDescent="0.2">
      <c r="A6" s="35">
        <v>3</v>
      </c>
      <c r="B6" s="29" t="s">
        <v>194</v>
      </c>
      <c r="C6" s="29" t="str">
        <f>+'ESPECIFICACIONES TECNICAS'!B5</f>
        <v>MANTENIMIENTO PREVENTIVO PARA EQUIPO ELECTROMIOGRAFO POTENCIALES EVOCADOS   MODELO SIERRA</v>
      </c>
      <c r="D6" s="29" t="s">
        <v>204</v>
      </c>
      <c r="E6" s="29" t="s">
        <v>196</v>
      </c>
      <c r="F6" s="29" t="s">
        <v>196</v>
      </c>
      <c r="G6" s="30" t="str">
        <f>+'HISTORICOS '!J6</f>
        <v>NO SE CONTRATO</v>
      </c>
      <c r="H6" s="31">
        <f>+'PRECIOS DE MERCADO'!D5</f>
        <v>952000</v>
      </c>
      <c r="I6" s="32">
        <f t="shared" si="0"/>
        <v>952000</v>
      </c>
      <c r="J6" s="32">
        <f t="shared" si="1"/>
        <v>952000</v>
      </c>
    </row>
    <row r="7" spans="1:10" x14ac:dyDescent="0.2">
      <c r="A7" s="35">
        <v>4</v>
      </c>
      <c r="B7" s="29" t="s">
        <v>194</v>
      </c>
      <c r="C7" s="29" t="str">
        <f>+'ESPECIFICACIONES TECNICAS'!C7</f>
        <v>CAMBIO E INSTALACION DE AMPLIFICADOR CADWELL SIERRA</v>
      </c>
      <c r="D7" s="29" t="s">
        <v>195</v>
      </c>
      <c r="E7" s="29" t="s">
        <v>196</v>
      </c>
      <c r="F7" s="29" t="s">
        <v>196</v>
      </c>
      <c r="G7" s="30">
        <f>+'HISTORICOS '!J7</f>
        <v>46170265.622342467</v>
      </c>
      <c r="H7" s="31">
        <f>+'PRECIOS DE MERCADO'!D6</f>
        <v>1064920</v>
      </c>
      <c r="I7" s="32">
        <f t="shared" si="0"/>
        <v>1064920</v>
      </c>
      <c r="J7" s="32">
        <f t="shared" si="1"/>
        <v>1064920</v>
      </c>
    </row>
    <row r="8" spans="1:10" x14ac:dyDescent="0.2">
      <c r="A8" s="35">
        <v>5</v>
      </c>
      <c r="B8" s="29" t="s">
        <v>194</v>
      </c>
      <c r="C8" s="29" t="str">
        <f>+'ESPECIFICACIONES TECNICAS'!C8</f>
        <v>CAMBIO E INSTALACION DE MODULO DE CAPTACION Y ALMACENAMIENTO SIERRA</v>
      </c>
      <c r="D8" s="29" t="s">
        <v>195</v>
      </c>
      <c r="E8" s="29" t="s">
        <v>196</v>
      </c>
      <c r="F8" s="29" t="s">
        <v>196</v>
      </c>
      <c r="G8" s="30">
        <f>+'HISTORICOS '!J8</f>
        <v>8247644.3898656331</v>
      </c>
      <c r="H8" s="31">
        <f>+'PRECIOS DE MERCADO'!D7</f>
        <v>11067000</v>
      </c>
      <c r="I8" s="32">
        <f t="shared" si="0"/>
        <v>8247644.3898656331</v>
      </c>
      <c r="J8" s="32">
        <f t="shared" si="1"/>
        <v>8247644.3898656331</v>
      </c>
    </row>
    <row r="9" spans="1:10" x14ac:dyDescent="0.2">
      <c r="A9" s="35">
        <v>6</v>
      </c>
      <c r="B9" s="29" t="s">
        <v>194</v>
      </c>
      <c r="C9" s="29" t="str">
        <f>+'ESPECIFICACIONES TECNICAS'!C9</f>
        <v>CAMBIO E INSTALACIÓN PUNTAS PARA ESTIMULADOR ELÉCTRICO CADWELL (PAR)</v>
      </c>
      <c r="D9" s="29" t="s">
        <v>195</v>
      </c>
      <c r="E9" s="29" t="s">
        <v>196</v>
      </c>
      <c r="F9" s="29" t="s">
        <v>196</v>
      </c>
      <c r="G9" s="30">
        <f>+'HISTORICOS '!J9</f>
        <v>366561.97288291692</v>
      </c>
      <c r="H9" s="31">
        <f>+'PRECIOS DE MERCADO'!D8</f>
        <v>330946</v>
      </c>
      <c r="I9" s="32">
        <f t="shared" si="0"/>
        <v>330946</v>
      </c>
      <c r="J9" s="32">
        <f t="shared" si="1"/>
        <v>330946</v>
      </c>
    </row>
    <row r="10" spans="1:10" x14ac:dyDescent="0.2">
      <c r="A10" s="35">
        <v>7</v>
      </c>
      <c r="B10" s="29" t="s">
        <v>194</v>
      </c>
      <c r="C10" s="29" t="str">
        <f>+'ESPECIFICACIONES TECNICAS'!C10</f>
        <v>CAMBIO E INSTALACIÓN DE REDUCTOR DE TRANSIENTES</v>
      </c>
      <c r="D10" s="29" t="s">
        <v>195</v>
      </c>
      <c r="E10" s="29" t="s">
        <v>196</v>
      </c>
      <c r="F10" s="29" t="s">
        <v>196</v>
      </c>
      <c r="G10" s="30">
        <f>+'HISTORICOS '!J10</f>
        <v>916404.9322072923</v>
      </c>
      <c r="H10" s="31">
        <f>+'PRECIOS DE MERCADO'!D9</f>
        <v>1570800</v>
      </c>
      <c r="I10" s="32">
        <f t="shared" si="0"/>
        <v>916404.9322072923</v>
      </c>
      <c r="J10" s="32">
        <f t="shared" si="1"/>
        <v>916404.9322072923</v>
      </c>
    </row>
    <row r="11" spans="1:10" x14ac:dyDescent="0.2">
      <c r="A11" s="35">
        <v>8</v>
      </c>
      <c r="B11" s="29" t="s">
        <v>194</v>
      </c>
      <c r="C11" s="29" t="str">
        <f>+'ESPECIFICACIONES TECNICAS'!C11</f>
        <v>CAMBIO E INSTALACIÓN DE TARJETA DE PERILLAS PARA CONSOLA</v>
      </c>
      <c r="D11" s="29" t="s">
        <v>195</v>
      </c>
      <c r="E11" s="29" t="s">
        <v>196</v>
      </c>
      <c r="F11" s="29" t="s">
        <v>196</v>
      </c>
      <c r="G11" s="30">
        <f>+'HISTORICOS '!J11</f>
        <v>4765305.6474779202</v>
      </c>
      <c r="H11" s="31">
        <f>+'PRECIOS DE MERCADO'!D10</f>
        <v>3335570</v>
      </c>
      <c r="I11" s="32">
        <f t="shared" si="0"/>
        <v>3335570</v>
      </c>
      <c r="J11" s="32">
        <f t="shared" si="1"/>
        <v>3335570</v>
      </c>
    </row>
    <row r="12" spans="1:10" x14ac:dyDescent="0.2">
      <c r="A12" s="35">
        <v>9</v>
      </c>
      <c r="B12" s="29" t="s">
        <v>194</v>
      </c>
      <c r="C12" s="29" t="str">
        <f>+'ESPECIFICACIONES TECNICAS'!C12</f>
        <v>CAMBIO E INSTALACIÓN DE AMPLIFICADOR CADWELL SIERRA</v>
      </c>
      <c r="D12" s="29" t="s">
        <v>195</v>
      </c>
      <c r="E12" s="29" t="s">
        <v>196</v>
      </c>
      <c r="F12" s="29" t="s">
        <v>196</v>
      </c>
      <c r="G12" s="30">
        <f>+'HISTORICOS '!J12</f>
        <v>46170265.622342467</v>
      </c>
      <c r="H12" s="31">
        <f>+'PRECIOS DE MERCADO'!D11</f>
        <v>19807633</v>
      </c>
      <c r="I12" s="32">
        <f t="shared" si="0"/>
        <v>19807633</v>
      </c>
      <c r="J12" s="32">
        <f t="shared" si="1"/>
        <v>19807633</v>
      </c>
    </row>
    <row r="13" spans="1:10" x14ac:dyDescent="0.2">
      <c r="A13" s="35">
        <v>10</v>
      </c>
      <c r="B13" s="29" t="s">
        <v>194</v>
      </c>
      <c r="C13" s="29" t="str">
        <f>+'ESPECIFICACIONES TECNICAS'!C13</f>
        <v>CAMBIO E INSTALACIÓN DE MODULO DE CAPTACIÓN Y ALMACENAMIENTO SIERRA</v>
      </c>
      <c r="D13" s="29" t="s">
        <v>195</v>
      </c>
      <c r="E13" s="29" t="s">
        <v>196</v>
      </c>
      <c r="F13" s="29" t="s">
        <v>196</v>
      </c>
      <c r="G13" s="30">
        <f>+'HISTORICOS '!J13</f>
        <v>8247644.3898656331</v>
      </c>
      <c r="H13" s="31">
        <f>+'PRECIOS DE MERCADO'!D12</f>
        <v>11067000</v>
      </c>
      <c r="I13" s="32">
        <f t="shared" si="0"/>
        <v>8247644.3898656331</v>
      </c>
      <c r="J13" s="32">
        <f t="shared" si="1"/>
        <v>8247644.3898656331</v>
      </c>
    </row>
    <row r="14" spans="1:10" x14ac:dyDescent="0.2">
      <c r="A14" s="35">
        <v>11</v>
      </c>
      <c r="B14" s="29" t="s">
        <v>194</v>
      </c>
      <c r="C14" s="29" t="str">
        <f>+'ESPECIFICACIONES TECNICAS'!C14</f>
        <v>CAMBIO E INSTALACIÓN DE SOPORTE PARA EQUIPO SIERRA</v>
      </c>
      <c r="D14" s="29" t="s">
        <v>195</v>
      </c>
      <c r="E14" s="29" t="s">
        <v>196</v>
      </c>
      <c r="F14" s="29" t="s">
        <v>196</v>
      </c>
      <c r="G14" s="30">
        <f>+'HISTORICOS '!J14</f>
        <v>2618299.8063065498</v>
      </c>
      <c r="H14" s="31">
        <f>+'PRECIOS DE MERCADO'!D13</f>
        <v>5393544</v>
      </c>
      <c r="I14" s="32">
        <f t="shared" si="0"/>
        <v>2618299.8063065498</v>
      </c>
      <c r="J14" s="32">
        <f t="shared" si="1"/>
        <v>2618299.8063065498</v>
      </c>
    </row>
    <row r="15" spans="1:10" x14ac:dyDescent="0.2">
      <c r="A15" s="35">
        <v>12</v>
      </c>
      <c r="B15" s="29" t="s">
        <v>194</v>
      </c>
      <c r="C15" s="29" t="str">
        <f>+'ESPECIFICACIONES TECNICAS'!C15</f>
        <v>CAMBIO E INSTALACIÓN CABLE PARA AMPLIFICADOR</v>
      </c>
      <c r="D15" s="29" t="s">
        <v>195</v>
      </c>
      <c r="E15" s="29" t="s">
        <v>196</v>
      </c>
      <c r="F15" s="29" t="s">
        <v>196</v>
      </c>
      <c r="G15" s="30">
        <f>+'HISTORICOS '!J15</f>
        <v>1132676.4962082133</v>
      </c>
      <c r="H15" s="31">
        <f>+'PRECIOS DE MERCADO'!D14</f>
        <v>1111609</v>
      </c>
      <c r="I15" s="32">
        <f t="shared" si="0"/>
        <v>1111609</v>
      </c>
      <c r="J15" s="32">
        <f t="shared" si="1"/>
        <v>1111609</v>
      </c>
    </row>
    <row r="16" spans="1:10" x14ac:dyDescent="0.2">
      <c r="A16" s="35">
        <v>13</v>
      </c>
      <c r="B16" s="29" t="s">
        <v>194</v>
      </c>
      <c r="C16" s="29" t="str">
        <f>+'ESPECIFICACIONES TECNICAS'!C16</f>
        <v>CAMBIO E INSTALACIÓN CARCASA PARA ESTIMULADOR ELÉCTRICO</v>
      </c>
      <c r="D16" s="29" t="s">
        <v>195</v>
      </c>
      <c r="E16" s="29" t="s">
        <v>196</v>
      </c>
      <c r="F16" s="29" t="s">
        <v>196</v>
      </c>
      <c r="G16" s="30">
        <f>+'HISTORICOS '!J16</f>
        <v>849507.00544750376</v>
      </c>
      <c r="H16" s="31">
        <f>+'PRECIOS DE MERCADO'!D15</f>
        <v>2879688</v>
      </c>
      <c r="I16" s="32">
        <f t="shared" si="0"/>
        <v>849507.00544750376</v>
      </c>
      <c r="J16" s="32">
        <f t="shared" si="1"/>
        <v>849507.00544750376</v>
      </c>
    </row>
    <row r="17" spans="1:10" x14ac:dyDescent="0.2">
      <c r="A17" s="35">
        <v>14</v>
      </c>
      <c r="B17" s="29" t="s">
        <v>194</v>
      </c>
      <c r="C17" s="29" t="str">
        <f>+'ESPECIFICACIONES TECNICAS'!C17</f>
        <v>CAMBIO E INSTALACIÓN DE ESTIMULADOR ELÉCTRICO</v>
      </c>
      <c r="D17" s="29" t="s">
        <v>195</v>
      </c>
      <c r="E17" s="29" t="s">
        <v>196</v>
      </c>
      <c r="F17" s="29" t="s">
        <v>196</v>
      </c>
      <c r="G17" s="30">
        <f>+'HISTORICOS '!J17</f>
        <v>1227065.8375169081</v>
      </c>
      <c r="H17" s="31">
        <f>+'PRECIOS DE MERCADO'!D16</f>
        <v>5245679</v>
      </c>
      <c r="I17" s="32">
        <f t="shared" si="0"/>
        <v>1227065.8375169081</v>
      </c>
      <c r="J17" s="32">
        <f t="shared" si="1"/>
        <v>1227065.8375169081</v>
      </c>
    </row>
    <row r="18" spans="1:10" x14ac:dyDescent="0.2">
      <c r="A18" s="35">
        <v>15</v>
      </c>
      <c r="B18" s="29" t="s">
        <v>194</v>
      </c>
      <c r="C18" s="29" t="str">
        <f>+'ESPECIFICACIONES TECNICAS'!C18</f>
        <v>CAMBIO E INSTALACIÓN PUNTAS PARA ESTIMULADOR ELÉCTRICO (PAR)</v>
      </c>
      <c r="D18" s="29" t="s">
        <v>195</v>
      </c>
      <c r="E18" s="29" t="s">
        <v>196</v>
      </c>
      <c r="F18" s="29" t="s">
        <v>196</v>
      </c>
      <c r="G18" s="30">
        <f>+'HISTORICOS '!J18</f>
        <v>879748.73491900088</v>
      </c>
      <c r="H18" s="31">
        <f>+'PRECIOS DE MERCADO'!D17</f>
        <v>330946</v>
      </c>
      <c r="I18" s="32">
        <f t="shared" si="0"/>
        <v>330946</v>
      </c>
      <c r="J18" s="32">
        <f t="shared" si="1"/>
        <v>330946</v>
      </c>
    </row>
    <row r="19" spans="1:10" x14ac:dyDescent="0.2">
      <c r="A19" s="35">
        <v>16</v>
      </c>
      <c r="B19" s="29" t="s">
        <v>194</v>
      </c>
      <c r="C19" s="29" t="str">
        <f>+'ESPECIFICACIONES TECNICAS'!C19</f>
        <v>CAMBIO E INSTALACIÓN TARJETA REMOTE ANÁLOGA PARA AMPLIFICADOR</v>
      </c>
      <c r="D19" s="29" t="s">
        <v>195</v>
      </c>
      <c r="E19" s="29" t="s">
        <v>196</v>
      </c>
      <c r="F19" s="29" t="s">
        <v>196</v>
      </c>
      <c r="G19" s="30">
        <f>+'HISTORICOS '!J19</f>
        <v>4341927.3022154635</v>
      </c>
      <c r="H19" s="31">
        <f>+'PRECIOS DE MERCADO'!D18</f>
        <v>5863000</v>
      </c>
      <c r="I19" s="32">
        <f t="shared" si="0"/>
        <v>4341927.3022154635</v>
      </c>
      <c r="J19" s="32">
        <f t="shared" si="1"/>
        <v>4341927.3022154635</v>
      </c>
    </row>
    <row r="20" spans="1:10" x14ac:dyDescent="0.2">
      <c r="A20" s="35">
        <v>17</v>
      </c>
      <c r="B20" s="29" t="s">
        <v>194</v>
      </c>
      <c r="C20" s="29" t="str">
        <f>+'ESPECIFICACIONES TECNICAS'!C20</f>
        <v>CAMBIO E INSTALACIÓN CABLE DE PODER GRADO HOSPITALARIO</v>
      </c>
      <c r="D20" s="29" t="s">
        <v>195</v>
      </c>
      <c r="E20" s="29" t="s">
        <v>196</v>
      </c>
      <c r="F20" s="29" t="s">
        <v>196</v>
      </c>
      <c r="G20" s="30" t="str">
        <f>+'HISTORICOS '!J20</f>
        <v>NO SE CONTRATO</v>
      </c>
      <c r="H20" s="31">
        <f>+'PRECIOS DE MERCADO'!D19</f>
        <v>357000</v>
      </c>
      <c r="I20" s="32">
        <f t="shared" si="0"/>
        <v>357000</v>
      </c>
      <c r="J20" s="32">
        <f t="shared" si="1"/>
        <v>357000</v>
      </c>
    </row>
    <row r="21" spans="1:10" x14ac:dyDescent="0.2">
      <c r="A21" s="35">
        <v>18</v>
      </c>
      <c r="B21" s="29" t="s">
        <v>194</v>
      </c>
      <c r="C21" s="29" t="str">
        <f>+'ESPECIFICACIONES TECNICAS'!C21</f>
        <v>CAMBIO E INSTALACIÓN GAFAS DE LEDS</v>
      </c>
      <c r="D21" s="29" t="s">
        <v>195</v>
      </c>
      <c r="E21" s="29" t="s">
        <v>196</v>
      </c>
      <c r="F21" s="29" t="s">
        <v>196</v>
      </c>
      <c r="G21" s="30" t="str">
        <f>+'HISTORICOS '!J21</f>
        <v>NO SE CONTRATO</v>
      </c>
      <c r="H21" s="31">
        <f>+'PRECIOS DE MERCADO'!D20</f>
        <v>2156152</v>
      </c>
      <c r="I21" s="32">
        <f t="shared" si="0"/>
        <v>2156152</v>
      </c>
      <c r="J21" s="32">
        <f t="shared" si="1"/>
        <v>2156152</v>
      </c>
    </row>
    <row r="22" spans="1:10" x14ac:dyDescent="0.2">
      <c r="A22" s="35">
        <v>19</v>
      </c>
      <c r="B22" s="29" t="s">
        <v>194</v>
      </c>
      <c r="C22" s="29" t="str">
        <f>+'ESPECIFICACIONES TECNICAS'!C22</f>
        <v>CAMBIO E INSTALACIÓN CONECTOR USB PARA CONSOLA</v>
      </c>
      <c r="D22" s="29" t="s">
        <v>195</v>
      </c>
      <c r="E22" s="29" t="s">
        <v>196</v>
      </c>
      <c r="F22" s="29" t="s">
        <v>196</v>
      </c>
      <c r="G22" s="30" t="str">
        <f>+'HISTORICOS '!J22</f>
        <v>NO SE CONTRATO</v>
      </c>
      <c r="H22" s="31">
        <f>+'PRECIOS DE MERCADO'!D21</f>
        <v>131500</v>
      </c>
      <c r="I22" s="32">
        <f t="shared" si="0"/>
        <v>131500</v>
      </c>
      <c r="J22" s="32">
        <f t="shared" si="1"/>
        <v>131500</v>
      </c>
    </row>
    <row r="23" spans="1:10" x14ac:dyDescent="0.2">
      <c r="A23" s="35">
        <v>20</v>
      </c>
      <c r="B23" s="29" t="s">
        <v>194</v>
      </c>
      <c r="C23" s="29" t="str">
        <f>+'ESPECIFICACIONES TECNICAS'!C23</f>
        <v xml:space="preserve">CAMBIO E INSTALACIÓN TARJETA DATA BASE </v>
      </c>
      <c r="D23" s="29" t="s">
        <v>195</v>
      </c>
      <c r="E23" s="29" t="s">
        <v>196</v>
      </c>
      <c r="F23" s="29" t="s">
        <v>196</v>
      </c>
      <c r="G23" s="30" t="str">
        <f>+'HISTORICOS '!J23</f>
        <v>NO SE CONTRATO</v>
      </c>
      <c r="H23" s="31">
        <f>+'PRECIOS DE MERCADO'!D22</f>
        <v>4137618</v>
      </c>
      <c r="I23" s="32">
        <f t="shared" si="0"/>
        <v>4137618</v>
      </c>
      <c r="J23" s="32">
        <f t="shared" si="1"/>
        <v>4137618</v>
      </c>
    </row>
    <row r="24" spans="1:10" x14ac:dyDescent="0.2">
      <c r="A24" s="35">
        <v>21</v>
      </c>
      <c r="B24" s="29" t="s">
        <v>194</v>
      </c>
      <c r="C24" s="29" t="str">
        <f>+'ESPECIFICACIONES TECNICAS'!C24</f>
        <v>CAMBIO E INSTALACIÓN SOPORTE DE PARED PARA AMPLIFICADOR CADWELL EASY</v>
      </c>
      <c r="D24" s="29" t="s">
        <v>195</v>
      </c>
      <c r="E24" s="29" t="s">
        <v>196</v>
      </c>
      <c r="F24" s="29" t="s">
        <v>196</v>
      </c>
      <c r="G24" s="30">
        <f>+'HISTORICOS '!J24</f>
        <v>4617595.4007019717</v>
      </c>
      <c r="H24" s="31">
        <f>+'PRECIOS DE MERCADO'!D23</f>
        <v>357314</v>
      </c>
      <c r="I24" s="32">
        <f t="shared" si="0"/>
        <v>357314</v>
      </c>
      <c r="J24" s="32">
        <f t="shared" si="1"/>
        <v>357314</v>
      </c>
    </row>
    <row r="25" spans="1:10" x14ac:dyDescent="0.2">
      <c r="A25" s="35">
        <v>22</v>
      </c>
      <c r="B25" s="29" t="s">
        <v>194</v>
      </c>
      <c r="C25" s="29" t="str">
        <f>+'ESPECIFICACIONES TECNICAS'!C25</f>
        <v>CAMBIO E INSTALACION DE SOPORTE DE PARED PARA ARC ESSENTIA</v>
      </c>
      <c r="D25" s="29" t="s">
        <v>195</v>
      </c>
      <c r="E25" s="29" t="s">
        <v>196</v>
      </c>
      <c r="F25" s="29" t="s">
        <v>196</v>
      </c>
      <c r="G25" s="30">
        <f>+'HISTORICOS '!J25</f>
        <v>5158857.3774678633</v>
      </c>
      <c r="H25" s="31">
        <f>+'PRECIOS DE MERCADO'!D24</f>
        <v>4550454</v>
      </c>
      <c r="I25" s="32">
        <f t="shared" si="0"/>
        <v>4550454</v>
      </c>
      <c r="J25" s="32">
        <f t="shared" si="1"/>
        <v>4550454</v>
      </c>
    </row>
    <row r="26" spans="1:10" x14ac:dyDescent="0.2">
      <c r="A26" s="35">
        <v>23</v>
      </c>
      <c r="B26" s="29" t="s">
        <v>194</v>
      </c>
      <c r="C26" s="29" t="str">
        <f>+'ESPECIFICACIONES TECNICAS'!C26</f>
        <v>CAMBIO E INSTALACIÓN MODULO AMBULATORIO AMPLIFIER</v>
      </c>
      <c r="D26" s="29" t="s">
        <v>195</v>
      </c>
      <c r="E26" s="29" t="s">
        <v>196</v>
      </c>
      <c r="F26" s="29" t="s">
        <v>196</v>
      </c>
      <c r="G26" s="30">
        <f>+'HISTORICOS '!J26</f>
        <v>33012360.053649448</v>
      </c>
      <c r="H26" s="31">
        <f>+'PRECIOS DE MERCADO'!D25</f>
        <v>33477237</v>
      </c>
      <c r="I26" s="32">
        <f t="shared" si="0"/>
        <v>33012360.053649448</v>
      </c>
      <c r="J26" s="32">
        <f t="shared" si="1"/>
        <v>33012360.053649448</v>
      </c>
    </row>
    <row r="27" spans="1:10" x14ac:dyDescent="0.2">
      <c r="A27" s="35">
        <v>24</v>
      </c>
      <c r="B27" s="29" t="s">
        <v>194</v>
      </c>
      <c r="C27" s="29" t="str">
        <f>+'ESPECIFICACIONES TECNICAS'!C27</f>
        <v>CAMBIO E INSTALACIÓN DE MODULO DE ALMACENAMIENTO AMBULATORIO VERSION 2.0</v>
      </c>
      <c r="D27" s="29" t="s">
        <v>195</v>
      </c>
      <c r="E27" s="29" t="s">
        <v>196</v>
      </c>
      <c r="F27" s="29" t="s">
        <v>196</v>
      </c>
      <c r="G27" s="30">
        <f>+'HISTORICOS '!J27</f>
        <v>10124092.584385326</v>
      </c>
      <c r="H27" s="31">
        <f>+'PRECIOS DE MERCADO'!D26</f>
        <v>14895994</v>
      </c>
      <c r="I27" s="32">
        <f t="shared" si="0"/>
        <v>10124092.584385326</v>
      </c>
      <c r="J27" s="32">
        <f t="shared" si="1"/>
        <v>10124092.584385326</v>
      </c>
    </row>
    <row r="28" spans="1:10" x14ac:dyDescent="0.2">
      <c r="A28" s="35">
        <v>25</v>
      </c>
      <c r="B28" s="29" t="s">
        <v>194</v>
      </c>
      <c r="C28" s="29" t="str">
        <f>+'ESPECIFICACIONES TECNICAS'!C28</f>
        <v>CAMBIO E INSTALACION EASY AMB EEG FLASH ARC</v>
      </c>
      <c r="D28" s="29" t="s">
        <v>195</v>
      </c>
      <c r="E28" s="29" t="s">
        <v>196</v>
      </c>
      <c r="F28" s="29" t="s">
        <v>196</v>
      </c>
      <c r="G28" s="30">
        <f>+'HISTORICOS '!J28</f>
        <v>29412234.490843572</v>
      </c>
      <c r="H28" s="31">
        <f>+'PRECIOS DE MERCADO'!D27</f>
        <v>28251009</v>
      </c>
      <c r="I28" s="32">
        <f t="shared" si="0"/>
        <v>28251009</v>
      </c>
      <c r="J28" s="32">
        <f t="shared" si="1"/>
        <v>28251009</v>
      </c>
    </row>
    <row r="29" spans="1:10" x14ac:dyDescent="0.2">
      <c r="A29" s="35">
        <v>26</v>
      </c>
      <c r="B29" s="29" t="s">
        <v>194</v>
      </c>
      <c r="C29" s="29" t="str">
        <f>+'ESPECIFICACIONES TECNICAS'!C29</f>
        <v>CAMBIO E INSTLACION DE CABLE PARA AMPLIFICADOR LARGO</v>
      </c>
      <c r="D29" s="29" t="s">
        <v>195</v>
      </c>
      <c r="E29" s="29" t="s">
        <v>196</v>
      </c>
      <c r="F29" s="29" t="s">
        <v>196</v>
      </c>
      <c r="G29" s="30">
        <f>+'HISTORICOS '!J29</f>
        <v>6414467.8167947019</v>
      </c>
      <c r="H29" s="31">
        <f>+'PRECIOS DE MERCADO'!D28</f>
        <v>6279454</v>
      </c>
      <c r="I29" s="32">
        <f t="shared" si="0"/>
        <v>6279454</v>
      </c>
      <c r="J29" s="32">
        <f t="shared" si="1"/>
        <v>6279454</v>
      </c>
    </row>
    <row r="30" spans="1:10" x14ac:dyDescent="0.2">
      <c r="A30" s="35">
        <v>27</v>
      </c>
      <c r="B30" s="29" t="s">
        <v>194</v>
      </c>
      <c r="C30" s="29" t="str">
        <f>+'ESPECIFICACIONES TECNICAS'!C30</f>
        <v>CAMBIO E INSTLACION DE CABLE PARA FLASH LARGO</v>
      </c>
      <c r="D30" s="29" t="s">
        <v>195</v>
      </c>
      <c r="E30" s="29" t="s">
        <v>196</v>
      </c>
      <c r="F30" s="29" t="s">
        <v>196</v>
      </c>
      <c r="G30" s="30">
        <f>+'HISTORICOS '!J30</f>
        <v>7055474.5480865566</v>
      </c>
      <c r="H30" s="31">
        <f>+'PRECIOS DE MERCADO'!D29</f>
        <v>6411194</v>
      </c>
      <c r="I30" s="32">
        <f t="shared" si="0"/>
        <v>6411194</v>
      </c>
      <c r="J30" s="32">
        <f t="shared" si="1"/>
        <v>6411194</v>
      </c>
    </row>
    <row r="31" spans="1:10" x14ac:dyDescent="0.2">
      <c r="A31" s="35">
        <v>28</v>
      </c>
      <c r="B31" s="29" t="s">
        <v>194</v>
      </c>
      <c r="C31" s="29" t="str">
        <f>+'ESPECIFICACIONES TECNICAS'!C31</f>
        <v>CAMBIO E INSTALACION DE MULTIPUERTO PARA CONEXIÓN AMBULATORA</v>
      </c>
      <c r="D31" s="29" t="s">
        <v>195</v>
      </c>
      <c r="E31" s="29" t="s">
        <v>196</v>
      </c>
      <c r="F31" s="29" t="s">
        <v>196</v>
      </c>
      <c r="G31" s="30">
        <f>+'HISTORICOS '!J31</f>
        <v>824361.05946458317</v>
      </c>
      <c r="H31" s="31">
        <f>+'PRECIOS DE MERCADO'!D30</f>
        <v>907613</v>
      </c>
      <c r="I31" s="32">
        <f t="shared" si="0"/>
        <v>824361.05946458317</v>
      </c>
      <c r="J31" s="32">
        <f t="shared" si="1"/>
        <v>824361.05946458317</v>
      </c>
    </row>
    <row r="32" spans="1:10" x14ac:dyDescent="0.2">
      <c r="A32" s="35">
        <v>29</v>
      </c>
      <c r="B32" s="29" t="s">
        <v>194</v>
      </c>
      <c r="C32" s="29" t="str">
        <f>+'ESPECIFICACIONES TECNICAS'!C32</f>
        <v>CAMBIO E INSTALACION DE PAQUETE DE CABLES PARA CONEXION EEG ARC ESSENTIA X 40</v>
      </c>
      <c r="D32" s="29" t="s">
        <v>195</v>
      </c>
      <c r="E32" s="29" t="s">
        <v>196</v>
      </c>
      <c r="F32" s="29" t="s">
        <v>196</v>
      </c>
      <c r="G32" s="30">
        <f>+'HISTORICOS '!J32</f>
        <v>5130987.5195856076</v>
      </c>
      <c r="H32" s="31">
        <f>+'PRECIOS DE MERCADO'!D31</f>
        <v>5110840</v>
      </c>
      <c r="I32" s="32">
        <f t="shared" si="0"/>
        <v>5110840</v>
      </c>
      <c r="J32" s="32">
        <f t="shared" si="1"/>
        <v>5110840</v>
      </c>
    </row>
    <row r="33" spans="1:10" x14ac:dyDescent="0.2">
      <c r="A33" s="35">
        <v>30</v>
      </c>
      <c r="B33" s="29" t="s">
        <v>194</v>
      </c>
      <c r="C33" s="29" t="str">
        <f>+'ESPECIFICACIONES TECNICAS'!C33</f>
        <v>CAMBIO E INSTALACION DE MODULO ARC PARA IMPRESIÓN</v>
      </c>
      <c r="D33" s="29" t="s">
        <v>195</v>
      </c>
      <c r="E33" s="29" t="s">
        <v>196</v>
      </c>
      <c r="F33" s="29" t="s">
        <v>196</v>
      </c>
      <c r="G33" s="30">
        <f>+'HISTORICOS '!J33</f>
        <v>1396426.5633634932</v>
      </c>
      <c r="H33" s="31">
        <f>+'PRECIOS DE MERCADO'!D32</f>
        <v>1387979</v>
      </c>
      <c r="I33" s="32">
        <f t="shared" si="0"/>
        <v>1387979</v>
      </c>
      <c r="J33" s="32">
        <f t="shared" si="1"/>
        <v>1387979</v>
      </c>
    </row>
    <row r="34" spans="1:10" x14ac:dyDescent="0.2">
      <c r="A34" s="35">
        <v>31</v>
      </c>
      <c r="B34" s="29" t="s">
        <v>194</v>
      </c>
      <c r="C34" s="29" t="str">
        <f>+'ESPECIFICACIONES TECNICAS'!C34</f>
        <v>CAMBIO E INSTALACION DE PAQUETE DE CABLES PARA CONEXION EEG Y LTM EASY 3 X 40</v>
      </c>
      <c r="D34" s="29" t="s">
        <v>195</v>
      </c>
      <c r="E34" s="29" t="s">
        <v>196</v>
      </c>
      <c r="F34" s="29" t="s">
        <v>196</v>
      </c>
      <c r="G34" s="30">
        <f>+'HISTORICOS '!J34</f>
        <v>5717721.3697383357</v>
      </c>
      <c r="H34" s="31">
        <f>+'PRECIOS DE MERCADO'!D33</f>
        <v>5110840</v>
      </c>
      <c r="I34" s="32">
        <f t="shared" si="0"/>
        <v>5110840</v>
      </c>
      <c r="J34" s="32">
        <f t="shared" si="1"/>
        <v>5110840</v>
      </c>
    </row>
    <row r="35" spans="1:10" x14ac:dyDescent="0.2">
      <c r="A35" s="35">
        <v>32</v>
      </c>
      <c r="B35" s="29" t="s">
        <v>194</v>
      </c>
      <c r="C35" s="29" t="str">
        <f>+'ESPECIFICACIONES TECNICAS'!C35</f>
        <v xml:space="preserve">CAMBIO E INSTALACION CABLE DE AMPLIFICADOR EASY 3 Ref. 362039-000 </v>
      </c>
      <c r="D35" s="29" t="s">
        <v>195</v>
      </c>
      <c r="E35" s="29" t="s">
        <v>196</v>
      </c>
      <c r="F35" s="29" t="s">
        <v>196</v>
      </c>
      <c r="G35" s="30">
        <f>+'HISTORICOS '!J35</f>
        <v>491367.59698352916</v>
      </c>
      <c r="H35" s="31">
        <f>+'PRECIOS DE MERCADO'!D34</f>
        <v>364916</v>
      </c>
      <c r="I35" s="32">
        <f t="shared" si="0"/>
        <v>364916</v>
      </c>
      <c r="J35" s="32">
        <f t="shared" si="1"/>
        <v>364916</v>
      </c>
    </row>
    <row r="36" spans="1:10" x14ac:dyDescent="0.2">
      <c r="A36" s="35">
        <v>33</v>
      </c>
      <c r="B36" s="29" t="s">
        <v>194</v>
      </c>
      <c r="C36" s="29" t="str">
        <f>+'ESPECIFICACIONES TECNICAS'!C36</f>
        <v>CAMBIO E INSTALACION CARCASA DE AMPLIFICADOR EASY 3</v>
      </c>
      <c r="D36" s="29" t="s">
        <v>195</v>
      </c>
      <c r="E36" s="29" t="s">
        <v>196</v>
      </c>
      <c r="F36" s="29" t="s">
        <v>196</v>
      </c>
      <c r="G36" s="30">
        <f>+'HISTORICOS '!J36</f>
        <v>3279585.5262943092</v>
      </c>
      <c r="H36" s="31">
        <f>+'PRECIOS DE MERCADO'!D35</f>
        <v>14256000</v>
      </c>
      <c r="I36" s="32">
        <f t="shared" si="0"/>
        <v>3279585.5262943092</v>
      </c>
      <c r="J36" s="32">
        <f t="shared" si="1"/>
        <v>3279585.5262943092</v>
      </c>
    </row>
    <row r="37" spans="1:10" x14ac:dyDescent="0.2">
      <c r="A37" s="35">
        <v>34</v>
      </c>
      <c r="B37" s="29" t="s">
        <v>194</v>
      </c>
      <c r="C37" s="29" t="str">
        <f>+'ESPECIFICACIONES TECNICAS'!C37</f>
        <v>CAMBIO E INSTALACION TARJETA PANEL DE IMPEDANCIAS EASY 3</v>
      </c>
      <c r="D37" s="29" t="s">
        <v>195</v>
      </c>
      <c r="E37" s="29" t="s">
        <v>196</v>
      </c>
      <c r="F37" s="29" t="s">
        <v>196</v>
      </c>
      <c r="G37" s="30">
        <f>+'HISTORICOS '!J37</f>
        <v>1640934.6939030143</v>
      </c>
      <c r="H37" s="31">
        <f>+'PRECIOS DE MERCADO'!D36</f>
        <v>1606255</v>
      </c>
      <c r="I37" s="32">
        <f t="shared" si="0"/>
        <v>1606255</v>
      </c>
      <c r="J37" s="32">
        <f t="shared" si="1"/>
        <v>1606255</v>
      </c>
    </row>
    <row r="38" spans="1:10" x14ac:dyDescent="0.2">
      <c r="A38" s="35">
        <v>35</v>
      </c>
      <c r="B38" s="29" t="s">
        <v>194</v>
      </c>
      <c r="C38" s="29" t="str">
        <f>+'ESPECIFICACIONES TECNICAS'!C38</f>
        <v>CAMBIO E INSTALACION TARJETA PCB CONTROLLER EASY 3</v>
      </c>
      <c r="D38" s="29" t="s">
        <v>195</v>
      </c>
      <c r="E38" s="29" t="s">
        <v>196</v>
      </c>
      <c r="F38" s="29" t="s">
        <v>196</v>
      </c>
      <c r="G38" s="30">
        <f>+'HISTORICOS '!J38</f>
        <v>24407073.512257837</v>
      </c>
      <c r="H38" s="31">
        <f>+'PRECIOS DE MERCADO'!D37</f>
        <v>23891408</v>
      </c>
      <c r="I38" s="32">
        <f t="shared" si="0"/>
        <v>23891408</v>
      </c>
      <c r="J38" s="32">
        <f t="shared" si="1"/>
        <v>23891408</v>
      </c>
    </row>
    <row r="39" spans="1:10" x14ac:dyDescent="0.2">
      <c r="A39" s="35">
        <v>36</v>
      </c>
      <c r="B39" s="29" t="s">
        <v>194</v>
      </c>
      <c r="C39" s="29" t="str">
        <f>+'ESPECIFICACIONES TECNICAS'!C39</f>
        <v>CAMBIO E INSTALACION TARJETA IMPUT EASY 3</v>
      </c>
      <c r="D39" s="29" t="s">
        <v>195</v>
      </c>
      <c r="E39" s="29" t="s">
        <v>196</v>
      </c>
      <c r="F39" s="29" t="s">
        <v>196</v>
      </c>
      <c r="G39" s="30">
        <f>+'HISTORICOS '!J39</f>
        <v>7423405.0776749542</v>
      </c>
      <c r="H39" s="31">
        <f>+'PRECIOS DE MERCADO'!D38</f>
        <v>7266626</v>
      </c>
      <c r="I39" s="32">
        <f t="shared" si="0"/>
        <v>7266626</v>
      </c>
      <c r="J39" s="32">
        <f t="shared" si="1"/>
        <v>7266626</v>
      </c>
    </row>
    <row r="40" spans="1:10" x14ac:dyDescent="0.2">
      <c r="A40" s="35">
        <v>37</v>
      </c>
      <c r="B40" s="29" t="s">
        <v>194</v>
      </c>
      <c r="C40" s="29" t="str">
        <f>+'ESPECIFICACIONES TECNICAS'!C40</f>
        <v>CAMBIO E INSTALACION TARJETA CANALES DC EASY 3</v>
      </c>
      <c r="D40" s="29" t="s">
        <v>195</v>
      </c>
      <c r="E40" s="29" t="s">
        <v>196</v>
      </c>
      <c r="F40" s="29" t="s">
        <v>196</v>
      </c>
      <c r="G40" s="30">
        <f>+'HISTORICOS '!J40</f>
        <v>16262936.30773228</v>
      </c>
      <c r="H40" s="31">
        <f>+'PRECIOS DE MERCADO'!D39</f>
        <v>18804950</v>
      </c>
      <c r="I40" s="32">
        <f t="shared" si="0"/>
        <v>16262936.30773228</v>
      </c>
      <c r="J40" s="32">
        <f t="shared" si="1"/>
        <v>16262936.30773228</v>
      </c>
    </row>
    <row r="41" spans="1:10" x14ac:dyDescent="0.2">
      <c r="A41" s="35">
        <v>38</v>
      </c>
      <c r="B41" s="29" t="s">
        <v>194</v>
      </c>
      <c r="C41" s="29" t="str">
        <f>+'ESPECIFICACIONES TECNICAS'!C41</f>
        <v>CAMBIO E INSTALACION TARJETA ANALOGA EASY 3</v>
      </c>
      <c r="D41" s="29" t="s">
        <v>195</v>
      </c>
      <c r="E41" s="29" t="s">
        <v>196</v>
      </c>
      <c r="F41" s="29" t="s">
        <v>196</v>
      </c>
      <c r="G41" s="30">
        <f>+'HISTORICOS '!J41</f>
        <v>44907830.001503743</v>
      </c>
      <c r="H41" s="31">
        <f>+'PRECIOS DE MERCADO'!D40</f>
        <v>42915759</v>
      </c>
      <c r="I41" s="32">
        <f t="shared" si="0"/>
        <v>42915759</v>
      </c>
      <c r="J41" s="32">
        <f t="shared" si="1"/>
        <v>42915759</v>
      </c>
    </row>
    <row r="42" spans="1:10" x14ac:dyDescent="0.2">
      <c r="A42" s="35">
        <v>39</v>
      </c>
      <c r="B42" s="29" t="s">
        <v>194</v>
      </c>
      <c r="C42" s="29" t="str">
        <f>+'ESPECIFICACIONES TECNICAS'!C42</f>
        <v>CAMBIO E INSTALACION CARCASA DE FOTOESTIMULADOR EASY 3</v>
      </c>
      <c r="D42" s="29" t="s">
        <v>195</v>
      </c>
      <c r="E42" s="29" t="s">
        <v>196</v>
      </c>
      <c r="F42" s="29" t="s">
        <v>196</v>
      </c>
      <c r="G42" s="30">
        <f>+'HISTORICOS '!J42</f>
        <v>2214333.5504763965</v>
      </c>
      <c r="H42" s="31">
        <f>+'PRECIOS DE MERCADO'!D41</f>
        <v>1821811</v>
      </c>
      <c r="I42" s="32">
        <f t="shared" si="0"/>
        <v>1821811</v>
      </c>
      <c r="J42" s="32">
        <f t="shared" si="1"/>
        <v>1821811</v>
      </c>
    </row>
    <row r="43" spans="1:10" x14ac:dyDescent="0.2">
      <c r="A43" s="35">
        <v>40</v>
      </c>
      <c r="B43" s="29" t="s">
        <v>194</v>
      </c>
      <c r="C43" s="29" t="str">
        <f>+'ESPECIFICACIONES TECNICAS'!C43</f>
        <v>CAMBIO E INSTALACION TARJETA INTERNA DE FOTOESTIMULADOR EASY 3</v>
      </c>
      <c r="D43" s="29" t="s">
        <v>195</v>
      </c>
      <c r="E43" s="29" t="s">
        <v>196</v>
      </c>
      <c r="F43" s="29" t="s">
        <v>196</v>
      </c>
      <c r="G43" s="30">
        <f>+'HISTORICOS '!J43</f>
        <v>11689382.616657399</v>
      </c>
      <c r="H43" s="31">
        <f>+'PRECIOS DE MERCADO'!D42</f>
        <v>11442413</v>
      </c>
      <c r="I43" s="32">
        <f t="shared" si="0"/>
        <v>11442413</v>
      </c>
      <c r="J43" s="32">
        <f t="shared" si="1"/>
        <v>11442413</v>
      </c>
    </row>
    <row r="44" spans="1:10" x14ac:dyDescent="0.2">
      <c r="A44" s="35">
        <v>41</v>
      </c>
      <c r="B44" s="29" t="s">
        <v>194</v>
      </c>
      <c r="C44" s="29" t="str">
        <f>+'ESPECIFICACIONES TECNICAS'!C44</f>
        <v xml:space="preserve">CAMBIO E INSTALACION CABLE FOTOESTIMULADOR EASY 3 Ref. 362037-000 </v>
      </c>
      <c r="D44" s="29" t="s">
        <v>195</v>
      </c>
      <c r="E44" s="29" t="s">
        <v>196</v>
      </c>
      <c r="F44" s="29" t="s">
        <v>196</v>
      </c>
      <c r="G44" s="30">
        <f>+'HISTORICOS '!J44</f>
        <v>665920.91740396584</v>
      </c>
      <c r="H44" s="31">
        <f>+'PRECIOS DE MERCADO'!D43</f>
        <v>357314</v>
      </c>
      <c r="I44" s="32">
        <f t="shared" si="0"/>
        <v>357314</v>
      </c>
      <c r="J44" s="32">
        <f t="shared" si="1"/>
        <v>357314</v>
      </c>
    </row>
    <row r="45" spans="1:10" x14ac:dyDescent="0.2">
      <c r="A45" s="35">
        <v>42</v>
      </c>
      <c r="B45" s="29" t="s">
        <v>194</v>
      </c>
      <c r="C45" s="29" t="str">
        <f>+'ESPECIFICACIONES TECNICAS'!C45</f>
        <v>CAMBIO E INSTALACION BOMBILLA PARA FOTOESTIMULADOR EASY 3</v>
      </c>
      <c r="D45" s="29" t="s">
        <v>195</v>
      </c>
      <c r="E45" s="29" t="s">
        <v>196</v>
      </c>
      <c r="F45" s="29" t="s">
        <v>196</v>
      </c>
      <c r="G45" s="30">
        <f>+'HISTORICOS '!J45</f>
        <v>1217814.511534625</v>
      </c>
      <c r="H45" s="31">
        <f>+'PRECIOS DE MERCADO'!D44</f>
        <v>1192116</v>
      </c>
      <c r="I45" s="32">
        <f t="shared" si="0"/>
        <v>1192116</v>
      </c>
      <c r="J45" s="32">
        <f t="shared" si="1"/>
        <v>1192116</v>
      </c>
    </row>
    <row r="46" spans="1:10" x14ac:dyDescent="0.2">
      <c r="A46" s="35">
        <v>43</v>
      </c>
      <c r="B46" s="29" t="s">
        <v>194</v>
      </c>
      <c r="C46" s="29" t="str">
        <f>+'ESPECIFICACIONES TECNICAS'!C46</f>
        <v>CAMBIO E INSTALACION CABLE DE PODER GRADO HOSPITALARIO EASY 3</v>
      </c>
      <c r="D46" s="29" t="s">
        <v>195</v>
      </c>
      <c r="E46" s="29" t="s">
        <v>196</v>
      </c>
      <c r="F46" s="29" t="s">
        <v>196</v>
      </c>
      <c r="G46" s="30">
        <f>+'HISTORICOS '!J46</f>
        <v>617918.75428834581</v>
      </c>
      <c r="H46" s="31">
        <f>+'PRECIOS DE MERCADO'!D45</f>
        <v>357000</v>
      </c>
      <c r="I46" s="32">
        <f t="shared" si="0"/>
        <v>357000</v>
      </c>
      <c r="J46" s="32">
        <f t="shared" si="1"/>
        <v>357000</v>
      </c>
    </row>
    <row r="47" spans="1:10" x14ac:dyDescent="0.2">
      <c r="A47" s="35">
        <v>44</v>
      </c>
      <c r="B47" s="29" t="s">
        <v>194</v>
      </c>
      <c r="C47" s="29" t="str">
        <f>+'ESPECIFICACIONES TECNICAS'!C47</f>
        <v>CAMBIO E INSTALACION TARJETA FUENTE DE PODER EASY 3</v>
      </c>
      <c r="D47" s="29" t="s">
        <v>195</v>
      </c>
      <c r="E47" s="29" t="s">
        <v>196</v>
      </c>
      <c r="F47" s="29" t="s">
        <v>196</v>
      </c>
      <c r="G47" s="30">
        <f>+'HISTORICOS '!J47</f>
        <v>2658172.7719283034</v>
      </c>
      <c r="H47" s="31">
        <f>+'PRECIOS DE MERCADO'!D46</f>
        <v>2602012</v>
      </c>
      <c r="I47" s="32">
        <f t="shared" si="0"/>
        <v>2602012</v>
      </c>
      <c r="J47" s="32">
        <f t="shared" si="1"/>
        <v>2602012</v>
      </c>
    </row>
    <row r="48" spans="1:10" x14ac:dyDescent="0.2">
      <c r="A48" s="35">
        <v>45</v>
      </c>
      <c r="B48" s="29" t="s">
        <v>194</v>
      </c>
      <c r="C48" s="29" t="str">
        <f>+'ESPECIFICACIONES TECNICAS'!C48</f>
        <v>CAMBIO E INSTALACION CABLE USB DE AMPLIFICADOR ARC E3</v>
      </c>
      <c r="D48" s="29" t="s">
        <v>195</v>
      </c>
      <c r="E48" s="29" t="s">
        <v>196</v>
      </c>
      <c r="F48" s="29" t="s">
        <v>196</v>
      </c>
      <c r="G48" s="30">
        <f>+'HISTORICOS '!J48</f>
        <v>363179.45223678643</v>
      </c>
      <c r="H48" s="31">
        <f>+'PRECIOS DE MERCADO'!D47</f>
        <v>740315</v>
      </c>
      <c r="I48" s="32">
        <f t="shared" si="0"/>
        <v>363179.45223678643</v>
      </c>
      <c r="J48" s="32">
        <f t="shared" si="1"/>
        <v>363179.45223678643</v>
      </c>
    </row>
    <row r="49" spans="1:10" x14ac:dyDescent="0.2">
      <c r="A49" s="35">
        <v>46</v>
      </c>
      <c r="B49" s="29" t="s">
        <v>194</v>
      </c>
      <c r="C49" s="29" t="str">
        <f>+'ESPECIFICACIONES TECNICAS'!C49</f>
        <v>CAMBIO E INSTALACION CARCASA DE AMPLIFICADOR ARC E3</v>
      </c>
      <c r="D49" s="29" t="s">
        <v>195</v>
      </c>
      <c r="E49" s="29" t="s">
        <v>196</v>
      </c>
      <c r="F49" s="29" t="s">
        <v>196</v>
      </c>
      <c r="G49" s="30">
        <f>+'HISTORICOS '!J49</f>
        <v>3223508.4385659625</v>
      </c>
      <c r="H49" s="31">
        <f>+'PRECIOS DE MERCADO'!D48</f>
        <v>3155243</v>
      </c>
      <c r="I49" s="32">
        <f t="shared" si="0"/>
        <v>3155243</v>
      </c>
      <c r="J49" s="32">
        <f t="shared" si="1"/>
        <v>3155243</v>
      </c>
    </row>
    <row r="50" spans="1:10" x14ac:dyDescent="0.2">
      <c r="A50" s="35">
        <v>47</v>
      </c>
      <c r="B50" s="29" t="s">
        <v>194</v>
      </c>
      <c r="C50" s="29" t="str">
        <f>+'ESPECIFICACIONES TECNICAS'!C50</f>
        <v>CAMBIO E INSTALACION TARJETA PANEL DE IMPEDANCIAS ARC E3</v>
      </c>
      <c r="D50" s="29" t="s">
        <v>195</v>
      </c>
      <c r="E50" s="29" t="s">
        <v>196</v>
      </c>
      <c r="F50" s="29" t="s">
        <v>196</v>
      </c>
      <c r="G50" s="30">
        <f>+'HISTORICOS '!J50</f>
        <v>1551768.750695304</v>
      </c>
      <c r="H50" s="31">
        <f>+'PRECIOS DE MERCADO'!D49</f>
        <v>1517171</v>
      </c>
      <c r="I50" s="32">
        <f t="shared" si="0"/>
        <v>1517171</v>
      </c>
      <c r="J50" s="32">
        <f t="shared" si="1"/>
        <v>1517171</v>
      </c>
    </row>
    <row r="51" spans="1:10" x14ac:dyDescent="0.2">
      <c r="A51" s="35">
        <v>48</v>
      </c>
      <c r="B51" s="29" t="s">
        <v>194</v>
      </c>
      <c r="C51" s="29" t="str">
        <f>+'ESPECIFICACIONES TECNICAS'!C51</f>
        <v>CAMBIO E INSTALACION TARJETA PCB CONTROLLER ARC E3</v>
      </c>
      <c r="D51" s="29" t="s">
        <v>195</v>
      </c>
      <c r="E51" s="29" t="s">
        <v>196</v>
      </c>
      <c r="F51" s="29" t="s">
        <v>196</v>
      </c>
      <c r="G51" s="30">
        <f>+'HISTORICOS '!J51</f>
        <v>26465397.46564788</v>
      </c>
      <c r="H51" s="31">
        <f>+'PRECIOS DE MERCADO'!D50</f>
        <v>29906244</v>
      </c>
      <c r="I51" s="32">
        <f t="shared" si="0"/>
        <v>26465397.46564788</v>
      </c>
      <c r="J51" s="32">
        <f t="shared" si="1"/>
        <v>26465397.46564788</v>
      </c>
    </row>
    <row r="52" spans="1:10" x14ac:dyDescent="0.2">
      <c r="A52" s="35">
        <v>49</v>
      </c>
      <c r="B52" s="29" t="s">
        <v>194</v>
      </c>
      <c r="C52" s="29" t="str">
        <f>+'ESPECIFICACIONES TECNICAS'!C52</f>
        <v>CAMBIO E INSTALACION TARJETA INPUT ARC E3</v>
      </c>
      <c r="D52" s="29" t="s">
        <v>195</v>
      </c>
      <c r="E52" s="29" t="s">
        <v>196</v>
      </c>
      <c r="F52" s="29" t="s">
        <v>196</v>
      </c>
      <c r="G52" s="30">
        <f>+'HISTORICOS '!J52</f>
        <v>7786632.9354543788</v>
      </c>
      <c r="H52" s="31">
        <f>+'PRECIOS DE MERCADO'!D51</f>
        <v>7692199</v>
      </c>
      <c r="I52" s="32">
        <f t="shared" si="0"/>
        <v>7692199</v>
      </c>
      <c r="J52" s="32">
        <f t="shared" si="1"/>
        <v>7692199</v>
      </c>
    </row>
    <row r="53" spans="1:10" x14ac:dyDescent="0.2">
      <c r="A53" s="35">
        <v>50</v>
      </c>
      <c r="B53" s="29" t="s">
        <v>194</v>
      </c>
      <c r="C53" s="29" t="str">
        <f>+'ESPECIFICACIONES TECNICAS'!C53</f>
        <v>CAMBIO E INSTALACION TARJETA ANALOGA ARC E3</v>
      </c>
      <c r="D53" s="29" t="s">
        <v>195</v>
      </c>
      <c r="E53" s="29" t="s">
        <v>196</v>
      </c>
      <c r="F53" s="29" t="s">
        <v>196</v>
      </c>
      <c r="G53" s="30">
        <f>+'HISTORICOS '!J53</f>
        <v>49021133.525337934</v>
      </c>
      <c r="H53" s="31">
        <f>+'PRECIOS DE MERCADO'!D52</f>
        <v>49079061</v>
      </c>
      <c r="I53" s="32">
        <f t="shared" si="0"/>
        <v>49021133.525337934</v>
      </c>
      <c r="J53" s="32">
        <f t="shared" si="1"/>
        <v>49021133.525337934</v>
      </c>
    </row>
    <row r="54" spans="1:10" x14ac:dyDescent="0.2">
      <c r="A54" s="35">
        <v>51</v>
      </c>
      <c r="B54" s="29" t="s">
        <v>194</v>
      </c>
      <c r="C54" s="29" t="str">
        <f>+'ESPECIFICACIONES TECNICAS'!C54</f>
        <v>CAMBIO E INSTALACION CARCASA DE ESTIMULADOR ARC E3</v>
      </c>
      <c r="D54" s="29" t="s">
        <v>195</v>
      </c>
      <c r="E54" s="29" t="s">
        <v>196</v>
      </c>
      <c r="F54" s="29" t="s">
        <v>196</v>
      </c>
      <c r="G54" s="30">
        <f>+'HISTORICOS '!J54</f>
        <v>1961369.1183215491</v>
      </c>
      <c r="H54" s="31">
        <f>+'PRECIOS DE MERCADO'!D53</f>
        <v>1919226</v>
      </c>
      <c r="I54" s="32">
        <f t="shared" si="0"/>
        <v>1919226</v>
      </c>
      <c r="J54" s="32">
        <f t="shared" si="1"/>
        <v>1919226</v>
      </c>
    </row>
    <row r="55" spans="1:10" x14ac:dyDescent="0.2">
      <c r="A55" s="35">
        <v>52</v>
      </c>
      <c r="B55" s="29" t="s">
        <v>194</v>
      </c>
      <c r="C55" s="29" t="str">
        <f>+'ESPECIFICACIONES TECNICAS'!C55</f>
        <v>CAMBIO E INSTALACION TARJETA INTERNA DE ESTIMULADOR ARC E3</v>
      </c>
      <c r="D55" s="29" t="s">
        <v>195</v>
      </c>
      <c r="E55" s="29" t="s">
        <v>196</v>
      </c>
      <c r="F55" s="29" t="s">
        <v>196</v>
      </c>
      <c r="G55" s="30">
        <f>+'HISTORICOS '!J55</f>
        <v>12474303.426714716</v>
      </c>
      <c r="H55" s="31">
        <f>+'PRECIOS DE MERCADO'!D54</f>
        <v>12210799</v>
      </c>
      <c r="I55" s="32">
        <f t="shared" si="0"/>
        <v>12210799</v>
      </c>
      <c r="J55" s="32">
        <f t="shared" si="1"/>
        <v>12210799</v>
      </c>
    </row>
    <row r="56" spans="1:10" x14ac:dyDescent="0.2">
      <c r="A56" s="35">
        <v>53</v>
      </c>
      <c r="B56" s="29" t="s">
        <v>194</v>
      </c>
      <c r="C56" s="29" t="str">
        <f>+'ESPECIFICACIONES TECNICAS'!C56</f>
        <v>CAMBIO E INSTALACION CABLE USB DE ESTIMULADOR ARC E3</v>
      </c>
      <c r="D56" s="29" t="s">
        <v>195</v>
      </c>
      <c r="E56" s="29" t="s">
        <v>196</v>
      </c>
      <c r="F56" s="29" t="s">
        <v>196</v>
      </c>
      <c r="G56" s="30">
        <f>+'HISTORICOS '!J56</f>
        <v>555720.56566828035</v>
      </c>
      <c r="H56" s="31">
        <f>+'PRECIOS DE MERCADO'!D55</f>
        <v>653219</v>
      </c>
      <c r="I56" s="32">
        <f t="shared" si="0"/>
        <v>555720.56566828035</v>
      </c>
      <c r="J56" s="32">
        <f t="shared" si="1"/>
        <v>555720.56566828035</v>
      </c>
    </row>
    <row r="57" spans="1:10" x14ac:dyDescent="0.2">
      <c r="A57" s="35">
        <v>54</v>
      </c>
      <c r="B57" s="29" t="s">
        <v>194</v>
      </c>
      <c r="C57" s="29" t="str">
        <f>+'ESPECIFICACIONES TECNICAS'!C57</f>
        <v>CAMBIO E INSTALACION BOMBILLA PARA FOTOESTIMULADOR UND ARC E3</v>
      </c>
      <c r="D57" s="29" t="s">
        <v>195</v>
      </c>
      <c r="E57" s="29" t="s">
        <v>196</v>
      </c>
      <c r="F57" s="29" t="s">
        <v>196</v>
      </c>
      <c r="G57" s="30">
        <f>+'HISTORICOS '!J57</f>
        <v>967607.72847549559</v>
      </c>
      <c r="H57" s="31">
        <f>+'PRECIOS DE MERCADO'!D56</f>
        <v>917613</v>
      </c>
      <c r="I57" s="32">
        <f t="shared" si="0"/>
        <v>917613</v>
      </c>
      <c r="J57" s="32">
        <f t="shared" si="1"/>
        <v>917613</v>
      </c>
    </row>
    <row r="58" spans="1:10" x14ac:dyDescent="0.2">
      <c r="A58" s="35">
        <v>55</v>
      </c>
      <c r="B58" s="29" t="s">
        <v>194</v>
      </c>
      <c r="C58" s="29" t="str">
        <f>+'ESPECIFICACIONES TECNICAS'!C58</f>
        <v>CAMBIO E INSTALACION CAMARA, PAN-TILT-ZOOM, FULL HD (PANASONIC) + POE SUPPLY, DUAL PORT, 60W</v>
      </c>
      <c r="D58" s="29" t="s">
        <v>195</v>
      </c>
      <c r="E58" s="29" t="s">
        <v>196</v>
      </c>
      <c r="F58" s="29" t="s">
        <v>196</v>
      </c>
      <c r="G58" s="30" t="str">
        <f>+'HISTORICOS '!J58</f>
        <v>NO SE CONTRATO</v>
      </c>
      <c r="H58" s="31">
        <f>+'PRECIOS DE MERCADO'!D57</f>
        <v>19386884</v>
      </c>
      <c r="I58" s="32">
        <f t="shared" si="0"/>
        <v>19386884</v>
      </c>
      <c r="J58" s="32">
        <f t="shared" si="1"/>
        <v>19386884</v>
      </c>
    </row>
    <row r="59" spans="1:10" x14ac:dyDescent="0.2">
      <c r="A59" s="35">
        <v>56</v>
      </c>
      <c r="B59" s="29" t="s">
        <v>194</v>
      </c>
      <c r="C59" s="29" t="str">
        <f>+'ESPECIFICACIONES TECNICAS'!C59</f>
        <v>CAMBIO E INSTALACIÓN DE TARJETA ANÁLOGA PARA AMPLIFICADOR</v>
      </c>
      <c r="D59" s="29" t="s">
        <v>195</v>
      </c>
      <c r="E59" s="29" t="s">
        <v>196</v>
      </c>
      <c r="F59" s="29" t="s">
        <v>196</v>
      </c>
      <c r="G59" s="30" t="str">
        <f>+'HISTORICOS '!J59</f>
        <v>NO SE CONTRATO</v>
      </c>
      <c r="H59" s="31">
        <f>+'PRECIOS DE MERCADO'!D58</f>
        <v>23504176</v>
      </c>
      <c r="I59" s="32">
        <f t="shared" ref="I59:I68" si="2">+MIN(G59:H59)</f>
        <v>23504176</v>
      </c>
      <c r="J59" s="32">
        <f t="shared" si="1"/>
        <v>23504176</v>
      </c>
    </row>
    <row r="60" spans="1:10" x14ac:dyDescent="0.2">
      <c r="A60" s="35">
        <v>57</v>
      </c>
      <c r="B60" s="29" t="s">
        <v>194</v>
      </c>
      <c r="C60" s="29" t="str">
        <f>+'ESPECIFICACIONES TECNICAS'!C60</f>
        <v>CAMBIO E INSTALACIÓN DE TARJETA INPUT PARA AMPLIFICADOR</v>
      </c>
      <c r="D60" s="29" t="s">
        <v>195</v>
      </c>
      <c r="E60" s="29" t="s">
        <v>196</v>
      </c>
      <c r="F60" s="29" t="s">
        <v>196</v>
      </c>
      <c r="G60" s="30">
        <f>+'HISTORICOS '!J60</f>
        <v>19332104.089600001</v>
      </c>
      <c r="H60" s="31">
        <f>+'PRECIOS DE MERCADO'!D59</f>
        <v>20330531</v>
      </c>
      <c r="I60" s="32">
        <f t="shared" si="2"/>
        <v>19332104.089600001</v>
      </c>
      <c r="J60" s="32">
        <f t="shared" si="1"/>
        <v>19332104.089600001</v>
      </c>
    </row>
    <row r="61" spans="1:10" x14ac:dyDescent="0.2">
      <c r="A61" s="35">
        <v>58</v>
      </c>
      <c r="B61" s="29" t="s">
        <v>194</v>
      </c>
      <c r="C61" s="29" t="str">
        <f>+'ESPECIFICACIONES TECNICAS'!C61</f>
        <v>CABLE PARA AMPLIFICADOR</v>
      </c>
      <c r="D61" s="29" t="s">
        <v>195</v>
      </c>
      <c r="E61" s="29" t="s">
        <v>196</v>
      </c>
      <c r="F61" s="29" t="s">
        <v>196</v>
      </c>
      <c r="G61" s="30">
        <f>+'HISTORICOS '!J61</f>
        <v>1725390.2899968</v>
      </c>
      <c r="H61" s="31">
        <f>+'PRECIOS DE MERCADO'!D60</f>
        <v>1814899</v>
      </c>
      <c r="I61" s="32">
        <f t="shared" si="2"/>
        <v>1725390.2899968</v>
      </c>
      <c r="J61" s="32">
        <f t="shared" si="1"/>
        <v>1725390.2899968</v>
      </c>
    </row>
    <row r="62" spans="1:10" x14ac:dyDescent="0.2">
      <c r="A62" s="35">
        <v>59</v>
      </c>
      <c r="B62" s="29" t="s">
        <v>194</v>
      </c>
      <c r="C62" s="29" t="str">
        <f>+'ESPECIFICACIONES TECNICAS'!C62</f>
        <v>CAMBIO E INSTALACION CABLE USB A A USB B PARA CONSOLA</v>
      </c>
      <c r="D62" s="29" t="s">
        <v>195</v>
      </c>
      <c r="E62" s="29" t="s">
        <v>196</v>
      </c>
      <c r="F62" s="29" t="s">
        <v>196</v>
      </c>
      <c r="G62" s="30">
        <f>+'HISTORICOS '!J62</f>
        <v>105118.31598720001</v>
      </c>
      <c r="H62" s="31">
        <f>+'PRECIOS DE MERCADO'!D61</f>
        <v>110547</v>
      </c>
      <c r="I62" s="32">
        <f t="shared" si="2"/>
        <v>105118.31598720001</v>
      </c>
      <c r="J62" s="32">
        <f t="shared" si="1"/>
        <v>105118.31598720001</v>
      </c>
    </row>
    <row r="63" spans="1:10" x14ac:dyDescent="0.2">
      <c r="A63" s="35">
        <v>60</v>
      </c>
      <c r="B63" s="29" t="s">
        <v>194</v>
      </c>
      <c r="C63" s="29" t="str">
        <f>+'ESPECIFICACIONES TECNICAS'!C63</f>
        <v>CAMBIO E INSTALACION CABLE DE PODER GRADO HOSPITALARIO</v>
      </c>
      <c r="D63" s="29" t="s">
        <v>195</v>
      </c>
      <c r="E63" s="29" t="s">
        <v>196</v>
      </c>
      <c r="F63" s="29" t="s">
        <v>196</v>
      </c>
      <c r="G63" s="30">
        <f>+'HISTORICOS '!J63</f>
        <v>567880.55763199995</v>
      </c>
      <c r="H63" s="31">
        <f>+'PRECIOS DE MERCADO'!D62</f>
        <v>357000</v>
      </c>
      <c r="I63" s="32">
        <f t="shared" si="2"/>
        <v>357000</v>
      </c>
      <c r="J63" s="32">
        <f t="shared" si="1"/>
        <v>357000</v>
      </c>
    </row>
    <row r="64" spans="1:10" x14ac:dyDescent="0.2">
      <c r="A64" s="35">
        <v>61</v>
      </c>
      <c r="B64" s="29" t="s">
        <v>194</v>
      </c>
      <c r="C64" s="29" t="str">
        <f>+'ESPECIFICACIONES TECNICAS'!C64</f>
        <v>CAMBIO E INSTALACION CARCASA PARA ESTIMULADOR ELÉCTRICO</v>
      </c>
      <c r="D64" s="29" t="s">
        <v>195</v>
      </c>
      <c r="E64" s="29" t="s">
        <v>196</v>
      </c>
      <c r="F64" s="29" t="s">
        <v>196</v>
      </c>
      <c r="G64" s="30">
        <f>+'HISTORICOS '!J64</f>
        <v>2228629.1245792001</v>
      </c>
      <c r="H64" s="31">
        <f>+'PRECIOS DE MERCADO'!D63</f>
        <v>439036</v>
      </c>
      <c r="I64" s="32">
        <f t="shared" si="2"/>
        <v>439036</v>
      </c>
      <c r="J64" s="32">
        <f t="shared" si="1"/>
        <v>439036</v>
      </c>
    </row>
    <row r="65" spans="1:10" x14ac:dyDescent="0.2">
      <c r="A65" s="35">
        <v>62</v>
      </c>
      <c r="B65" s="29" t="s">
        <v>194</v>
      </c>
      <c r="C65" s="29" t="str">
        <f>+'ESPECIFICACIONES TECNICAS'!C65</f>
        <v>CAMBIO E INSTALACION TARJETA DE POLARIDAD PARA ESTIMULADOR ELÉCTRICO</v>
      </c>
      <c r="D65" s="29" t="s">
        <v>195</v>
      </c>
      <c r="E65" s="29" t="s">
        <v>196</v>
      </c>
      <c r="F65" s="29" t="s">
        <v>196</v>
      </c>
      <c r="G65" s="30">
        <f>+'HISTORICOS '!J65</f>
        <v>459137.47212799999</v>
      </c>
      <c r="H65" s="31">
        <f>+'PRECIOS DE MERCADO'!D64</f>
        <v>425989</v>
      </c>
      <c r="I65" s="32">
        <f t="shared" si="2"/>
        <v>425989</v>
      </c>
      <c r="J65" s="32">
        <f t="shared" si="1"/>
        <v>425989</v>
      </c>
    </row>
    <row r="66" spans="1:10" x14ac:dyDescent="0.2">
      <c r="A66" s="35">
        <v>63</v>
      </c>
      <c r="B66" s="29" t="s">
        <v>194</v>
      </c>
      <c r="C66" s="29" t="str">
        <f>+'ESPECIFICACIONES TECNICAS'!C66</f>
        <v>CAMBIO E INSTALACION VARIADOR Y EJE  DE INTENSIDAD PARA ESTIMULADOR ELÉCTRICO</v>
      </c>
      <c r="D66" s="29" t="s">
        <v>195</v>
      </c>
      <c r="E66" s="29" t="s">
        <v>196</v>
      </c>
      <c r="F66" s="29" t="s">
        <v>196</v>
      </c>
      <c r="G66" s="30">
        <f>+'HISTORICOS '!J66</f>
        <v>340728.33457920002</v>
      </c>
      <c r="H66" s="31">
        <f>+'PRECIOS DE MERCADO'!D65</f>
        <v>99960</v>
      </c>
      <c r="I66" s="32">
        <f t="shared" si="2"/>
        <v>99960</v>
      </c>
      <c r="J66" s="32">
        <f t="shared" si="1"/>
        <v>99960</v>
      </c>
    </row>
    <row r="67" spans="1:10" x14ac:dyDescent="0.2">
      <c r="A67" s="35">
        <v>64</v>
      </c>
      <c r="B67" s="29" t="s">
        <v>194</v>
      </c>
      <c r="C67" s="29" t="str">
        <f>+'ESPECIFICACIONES TECNICAS'!C67</f>
        <v>CAMBIO E INSTALACION PUNTAS PARA ESTIMULADOR ELÉCTRICO (PAR)</v>
      </c>
      <c r="D67" s="29" t="s">
        <v>195</v>
      </c>
      <c r="E67" s="29" t="s">
        <v>196</v>
      </c>
      <c r="F67" s="29" t="s">
        <v>196</v>
      </c>
      <c r="G67" s="30">
        <f>+'HISTORICOS '!J67</f>
        <v>441013.62454399996</v>
      </c>
      <c r="H67" s="31">
        <f>+'PRECIOS DE MERCADO'!D66</f>
        <v>330946</v>
      </c>
      <c r="I67" s="32">
        <f t="shared" si="2"/>
        <v>330946</v>
      </c>
      <c r="J67" s="32">
        <f t="shared" si="1"/>
        <v>330946</v>
      </c>
    </row>
    <row r="68" spans="1:10" x14ac:dyDescent="0.2">
      <c r="A68" s="35">
        <v>65</v>
      </c>
      <c r="B68" s="29" t="s">
        <v>194</v>
      </c>
      <c r="C68" s="29" t="str">
        <f>+'ESPECIFICACIONES TECNICAS'!C68</f>
        <v>CAMBIO E INSTALACION AUDÍFONOS DE BAJO PESO</v>
      </c>
      <c r="D68" s="29" t="s">
        <v>195</v>
      </c>
      <c r="E68" s="29" t="s">
        <v>196</v>
      </c>
      <c r="F68" s="29" t="s">
        <v>196</v>
      </c>
      <c r="G68" s="30">
        <f>+'HISTORICOS '!J68</f>
        <v>5316328.6246400001</v>
      </c>
      <c r="H68" s="31">
        <f>+'PRECIOS DE MERCADO'!D67</f>
        <v>4749285</v>
      </c>
      <c r="I68" s="32">
        <f t="shared" si="2"/>
        <v>4749285</v>
      </c>
      <c r="J68" s="32">
        <f t="shared" ref="J68:J73" si="3">+MIN(G68:H68)</f>
        <v>4749285</v>
      </c>
    </row>
    <row r="69" spans="1:10" x14ac:dyDescent="0.2">
      <c r="A69" s="35">
        <v>66</v>
      </c>
      <c r="B69" s="29" t="s">
        <v>194</v>
      </c>
      <c r="C69" s="29" t="s">
        <v>60</v>
      </c>
      <c r="D69" s="29" t="s">
        <v>195</v>
      </c>
      <c r="E69" s="29" t="s">
        <v>196</v>
      </c>
      <c r="F69" s="29" t="s">
        <v>196</v>
      </c>
      <c r="G69" s="30">
        <f>+'HISTORICOS '!J69</f>
        <v>1570979.8837839297</v>
      </c>
      <c r="H69" s="31">
        <f>+'PRECIOS DE MERCADO'!D68</f>
        <v>1634523</v>
      </c>
      <c r="I69" s="32">
        <f>+MIN(G69:H69)</f>
        <v>1570979.8837839297</v>
      </c>
      <c r="J69" s="32">
        <f t="shared" si="3"/>
        <v>1570979.8837839297</v>
      </c>
    </row>
    <row r="70" spans="1:10" x14ac:dyDescent="0.2">
      <c r="A70" s="35">
        <v>67</v>
      </c>
      <c r="B70" s="29" t="s">
        <v>194</v>
      </c>
      <c r="C70" s="29" t="s">
        <v>62</v>
      </c>
      <c r="D70" s="29" t="s">
        <v>195</v>
      </c>
      <c r="E70" s="29" t="s">
        <v>196</v>
      </c>
      <c r="F70" s="29" t="s">
        <v>196</v>
      </c>
      <c r="G70" s="30">
        <f>+'HISTORICOS '!J70</f>
        <v>366561.97288291692</v>
      </c>
      <c r="H70" s="31">
        <f>+'PRECIOS DE MERCADO'!D69</f>
        <v>4711875</v>
      </c>
      <c r="I70" s="32">
        <f>+MIN(G70:H70)</f>
        <v>366561.97288291692</v>
      </c>
      <c r="J70" s="32">
        <f t="shared" si="3"/>
        <v>366561.97288291692</v>
      </c>
    </row>
    <row r="71" spans="1:10" x14ac:dyDescent="0.2">
      <c r="A71" s="35">
        <v>68</v>
      </c>
      <c r="B71" s="29" t="s">
        <v>194</v>
      </c>
      <c r="C71" s="29" t="s">
        <v>63</v>
      </c>
      <c r="D71" s="29" t="s">
        <v>195</v>
      </c>
      <c r="E71" s="29" t="s">
        <v>196</v>
      </c>
      <c r="F71" s="29" t="s">
        <v>196</v>
      </c>
      <c r="G71" s="30">
        <f>+'HISTORICOS '!J71</f>
        <v>4765305.6474779202</v>
      </c>
      <c r="H71" s="31">
        <f>+'PRECIOS DE MERCADO'!D70</f>
        <v>743404</v>
      </c>
      <c r="I71" s="32">
        <f>+MIN(G71:H71)</f>
        <v>743404</v>
      </c>
      <c r="J71" s="32">
        <f t="shared" si="3"/>
        <v>743404</v>
      </c>
    </row>
    <row r="72" spans="1:10" x14ac:dyDescent="0.2">
      <c r="A72" s="35">
        <v>69</v>
      </c>
      <c r="B72" s="29" t="s">
        <v>194</v>
      </c>
      <c r="C72" s="29" t="s">
        <v>64</v>
      </c>
      <c r="D72" s="29" t="s">
        <v>195</v>
      </c>
      <c r="E72" s="29" t="s">
        <v>196</v>
      </c>
      <c r="F72" s="29" t="s">
        <v>196</v>
      </c>
      <c r="G72" s="30">
        <f>+'HISTORICOS '!J72</f>
        <v>2749214.7966218777</v>
      </c>
      <c r="H72" s="31">
        <f>+'PRECIOS DE MERCADO'!D71</f>
        <v>2279096</v>
      </c>
      <c r="I72" s="32">
        <f>+MIN(G72:H72)</f>
        <v>2279096</v>
      </c>
      <c r="J72" s="32">
        <f t="shared" si="3"/>
        <v>2279096</v>
      </c>
    </row>
    <row r="73" spans="1:10" x14ac:dyDescent="0.2">
      <c r="A73" s="35">
        <v>70</v>
      </c>
      <c r="B73" s="29" t="s">
        <v>194</v>
      </c>
      <c r="C73" s="29" t="s">
        <v>66</v>
      </c>
      <c r="D73" s="29" t="s">
        <v>195</v>
      </c>
      <c r="E73" s="29" t="s">
        <v>196</v>
      </c>
      <c r="F73" s="29" t="s">
        <v>196</v>
      </c>
      <c r="G73" s="30" t="str">
        <f>+'HISTORICOS '!J73</f>
        <v>NO SE CONTRATO</v>
      </c>
      <c r="H73" s="31">
        <f>+'PRECIOS DE MERCADO'!D72</f>
        <v>68421</v>
      </c>
      <c r="I73" s="32">
        <f>+MIN(G73:H73)</f>
        <v>68421</v>
      </c>
      <c r="J73" s="32">
        <f t="shared" si="3"/>
        <v>68421</v>
      </c>
    </row>
  </sheetData>
  <mergeCells count="2">
    <mergeCell ref="A1:J1"/>
    <mergeCell ref="A2:J2"/>
  </mergeCells>
  <pageMargins left="0.7" right="0.7" top="0.75" bottom="0.75" header="0.3" footer="0.3"/>
  <pageSetup scale="3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9"/>
  <sheetViews>
    <sheetView view="pageBreakPreview" zoomScale="60" zoomScaleNormal="85" workbookViewId="0">
      <selection activeCell="C23" sqref="C23"/>
    </sheetView>
  </sheetViews>
  <sheetFormatPr baseColWidth="10" defaultRowHeight="11.25" x14ac:dyDescent="0.2"/>
  <cols>
    <col min="1" max="1" width="53.140625" style="20" customWidth="1"/>
    <col min="2" max="2" width="10" style="20" bestFit="1" customWidth="1"/>
    <col min="3" max="3" width="123" style="18" customWidth="1"/>
    <col min="4" max="4" width="66.28515625" style="18" customWidth="1"/>
    <col min="5" max="16384" width="11.42578125" style="18"/>
  </cols>
  <sheetData>
    <row r="1" spans="1:4" x14ac:dyDescent="0.2">
      <c r="A1" s="82" t="s">
        <v>211</v>
      </c>
      <c r="B1" s="82"/>
      <c r="C1" s="82"/>
      <c r="D1" s="82"/>
    </row>
    <row r="2" spans="1:4" x14ac:dyDescent="0.2">
      <c r="A2" s="81" t="s">
        <v>212</v>
      </c>
      <c r="B2" s="81"/>
      <c r="C2" s="81"/>
      <c r="D2" s="81"/>
    </row>
    <row r="3" spans="1:4" x14ac:dyDescent="0.2">
      <c r="A3" s="61" t="s">
        <v>213</v>
      </c>
      <c r="B3" s="61"/>
      <c r="C3" s="61"/>
      <c r="D3" s="61"/>
    </row>
    <row r="4" spans="1:4" x14ac:dyDescent="0.2">
      <c r="A4" s="81" t="s">
        <v>214</v>
      </c>
      <c r="B4" s="81"/>
      <c r="C4" s="81"/>
      <c r="D4" s="81"/>
    </row>
    <row r="5" spans="1:4" x14ac:dyDescent="0.2">
      <c r="A5" s="61" t="s">
        <v>215</v>
      </c>
      <c r="B5" s="61"/>
      <c r="C5" s="61"/>
      <c r="D5" s="61"/>
    </row>
    <row r="6" spans="1:4" x14ac:dyDescent="0.2">
      <c r="A6" s="81" t="s">
        <v>7</v>
      </c>
      <c r="B6" s="81"/>
      <c r="C6" s="81"/>
      <c r="D6" s="81"/>
    </row>
    <row r="7" spans="1:4" x14ac:dyDescent="0.2">
      <c r="A7" s="61" t="s">
        <v>216</v>
      </c>
      <c r="B7" s="61"/>
      <c r="C7" s="61"/>
      <c r="D7" s="61"/>
    </row>
    <row r="8" spans="1:4" x14ac:dyDescent="0.2">
      <c r="A8" s="81" t="s">
        <v>217</v>
      </c>
      <c r="B8" s="81"/>
      <c r="C8" s="81"/>
      <c r="D8" s="81"/>
    </row>
    <row r="9" spans="1:4" x14ac:dyDescent="0.2">
      <c r="A9" s="37" t="s">
        <v>220</v>
      </c>
      <c r="B9" s="37" t="s">
        <v>0</v>
      </c>
      <c r="C9" s="37" t="s">
        <v>218</v>
      </c>
      <c r="D9" s="37" t="s">
        <v>219</v>
      </c>
    </row>
    <row r="10" spans="1:4" ht="101.25" x14ac:dyDescent="0.2">
      <c r="A10" s="38" t="str">
        <f>+'ESPECIFICACIONES TECNICAS'!B3</f>
        <v>MANTENIMIENTO PREVENTIVO EQUIPO ELECTROMIOGRAFO POTENCIALES EVOCADOS MODELO SIERRA II WEDGE</v>
      </c>
      <c r="B10" s="12">
        <f>+'ESPECIFICACIONES TECNICAS'!A3</f>
        <v>1</v>
      </c>
      <c r="C10" s="39" t="str">
        <f>+'ESPECIFICACIONES TECNICAS'!C3</f>
        <v>Desarme, Limpieza interna y externa
Diagnóstico y verificación del estado físico y funcionamiento de cada una de las partes y el hardware
Verificación del funcionamiento de cada uno de los componentes
organización de la información en la basa de datos y el disco duro del pc
Comprobación de funcionamiento de estimulador eléctrico
Comprobación de impedancias de electrodos
Comprobación de registro en los diferentes protocolos
Revisión de la conexión de los pines a la tarjeta del amplificador
Documentación y elaboración de reportes de servicio técnico detallados de todos los mantenimientos.</v>
      </c>
      <c r="D10" s="78" t="s">
        <v>221</v>
      </c>
    </row>
    <row r="11" spans="1:4" ht="90" x14ac:dyDescent="0.2">
      <c r="A11" s="38" t="str">
        <f>+'ESPECIFICACIONES TECNICAS'!B4</f>
        <v xml:space="preserve">MANTENIMIENTO PREVENTIVO EQUIPO POLISOMNOGRAFO, ELECTROENCEFALOGRAFO Y VIDEO TELEMETRIA, MODELO EASY III SLEEP Q- VIDEO </v>
      </c>
      <c r="B11" s="12">
        <f>+'ESPECIFICACIONES TECNICAS'!A4</f>
        <v>2</v>
      </c>
      <c r="C11" s="39" t="str">
        <f>+'ESPECIFICACIONES TECNICAS'!C4</f>
        <v>Desarme, limpieza interna y externa
Diagnóstico y verificación del estado físico y funcionamiento de cada una de las partes y el hardware
Verificación del funcionamiento de cada uno de los componentes
Organización de la información en la basa de datos y el disco duro del pc
Comprobación de funcionamiento de estimulador eléctrico 
Comprobación de impedancias de electrodos
Comprobación de registro en los diferentes protocolos
Revisión de la conexión de los pines a la tarjeta del amplificador</v>
      </c>
      <c r="D11" s="79"/>
    </row>
    <row r="12" spans="1:4" ht="90" x14ac:dyDescent="0.2">
      <c r="A12" s="38" t="str">
        <f>+'ESPECIFICACIONES TECNICAS'!B5</f>
        <v>MANTENIMIENTO PREVENTIVO PARA EQUIPO ELECTROMIOGRAFO POTENCIALES EVOCADOS   MODELO SIERRA</v>
      </c>
      <c r="B12" s="12">
        <f>+'ESPECIFICACIONES TECNICAS'!A5</f>
        <v>3</v>
      </c>
      <c r="C12" s="39" t="str">
        <f>+'ESPECIFICACIONES TECNICAS'!C5</f>
        <v>Desarme, Limpieza interna y externa
Diagnóstico y verificación del estado físico y funcionamiento de cada una de las partes y el hardware
Verificación del funcionamiento de cada uno de los componentes
Organización de la información en la basa de datos y el disco duro del pc
Comprobación de impedancias de electrodos
Comprobación de registro en los diferentes protocolos
Revisión de la conexión de los pines a la tarjeta del amplificador
Documentación y elaboración de reportes de servicio técnico detallados de todos los mantenimientos.</v>
      </c>
      <c r="D12" s="79"/>
    </row>
    <row r="13" spans="1:4" x14ac:dyDescent="0.2">
      <c r="A13" s="61" t="s">
        <v>48</v>
      </c>
      <c r="B13" s="12">
        <f>+'ESPECIFICACIONES TECNICAS'!A7</f>
        <v>4</v>
      </c>
      <c r="C13" s="40" t="s">
        <v>49</v>
      </c>
      <c r="D13" s="79"/>
    </row>
    <row r="14" spans="1:4" x14ac:dyDescent="0.2">
      <c r="A14" s="61"/>
      <c r="B14" s="12">
        <f>+'ESPECIFICACIONES TECNICAS'!A8</f>
        <v>5</v>
      </c>
      <c r="C14" s="40" t="s">
        <v>50</v>
      </c>
      <c r="D14" s="79"/>
    </row>
    <row r="15" spans="1:4" x14ac:dyDescent="0.2">
      <c r="A15" s="61"/>
      <c r="B15" s="12">
        <f>+'ESPECIFICACIONES TECNICAS'!A9</f>
        <v>6</v>
      </c>
      <c r="C15" s="40" t="s">
        <v>51</v>
      </c>
      <c r="D15" s="79"/>
    </row>
    <row r="16" spans="1:4" x14ac:dyDescent="0.2">
      <c r="A16" s="61"/>
      <c r="B16" s="12">
        <f>+'ESPECIFICACIONES TECNICAS'!A10</f>
        <v>7</v>
      </c>
      <c r="C16" s="40" t="s">
        <v>52</v>
      </c>
      <c r="D16" s="79"/>
    </row>
    <row r="17" spans="1:4" x14ac:dyDescent="0.2">
      <c r="A17" s="61"/>
      <c r="B17" s="12">
        <f>+'ESPECIFICACIONES TECNICAS'!A11</f>
        <v>8</v>
      </c>
      <c r="C17" s="40" t="s">
        <v>53</v>
      </c>
      <c r="D17" s="79"/>
    </row>
    <row r="18" spans="1:4" x14ac:dyDescent="0.2">
      <c r="A18" s="61"/>
      <c r="B18" s="12">
        <f>+'ESPECIFICACIONES TECNICAS'!A12</f>
        <v>9</v>
      </c>
      <c r="C18" s="40" t="s">
        <v>54</v>
      </c>
      <c r="D18" s="79"/>
    </row>
    <row r="19" spans="1:4" x14ac:dyDescent="0.2">
      <c r="A19" s="61"/>
      <c r="B19" s="12">
        <f>+'ESPECIFICACIONES TECNICAS'!A13</f>
        <v>10</v>
      </c>
      <c r="C19" s="40" t="s">
        <v>55</v>
      </c>
      <c r="D19" s="79"/>
    </row>
    <row r="20" spans="1:4" x14ac:dyDescent="0.2">
      <c r="A20" s="61"/>
      <c r="B20" s="12">
        <f>+'ESPECIFICACIONES TECNICAS'!A14</f>
        <v>11</v>
      </c>
      <c r="C20" s="40" t="s">
        <v>56</v>
      </c>
      <c r="D20" s="79"/>
    </row>
    <row r="21" spans="1:4" x14ac:dyDescent="0.2">
      <c r="A21" s="61"/>
      <c r="B21" s="12">
        <f>+'ESPECIFICACIONES TECNICAS'!A15</f>
        <v>12</v>
      </c>
      <c r="C21" s="40" t="s">
        <v>57</v>
      </c>
      <c r="D21" s="79"/>
    </row>
    <row r="22" spans="1:4" x14ac:dyDescent="0.2">
      <c r="A22" s="61"/>
      <c r="B22" s="12">
        <f>+'ESPECIFICACIONES TECNICAS'!A16</f>
        <v>13</v>
      </c>
      <c r="C22" s="40" t="s">
        <v>58</v>
      </c>
      <c r="D22" s="79"/>
    </row>
    <row r="23" spans="1:4" x14ac:dyDescent="0.2">
      <c r="A23" s="61"/>
      <c r="B23" s="12">
        <f>+'ESPECIFICACIONES TECNICAS'!A17</f>
        <v>14</v>
      </c>
      <c r="C23" s="40" t="s">
        <v>59</v>
      </c>
      <c r="D23" s="79"/>
    </row>
    <row r="24" spans="1:4" x14ac:dyDescent="0.2">
      <c r="A24" s="61"/>
      <c r="B24" s="12">
        <f>+'ESPECIFICACIONES TECNICAS'!A18</f>
        <v>15</v>
      </c>
      <c r="C24" s="40" t="s">
        <v>61</v>
      </c>
      <c r="D24" s="79"/>
    </row>
    <row r="25" spans="1:4" x14ac:dyDescent="0.2">
      <c r="A25" s="61"/>
      <c r="B25" s="12">
        <f>+'ESPECIFICACIONES TECNICAS'!A19</f>
        <v>16</v>
      </c>
      <c r="C25" s="40" t="s">
        <v>65</v>
      </c>
      <c r="D25" s="79"/>
    </row>
    <row r="26" spans="1:4" x14ac:dyDescent="0.2">
      <c r="A26" s="61"/>
      <c r="B26" s="12">
        <f>+'ESPECIFICACIONES TECNICAS'!A20</f>
        <v>17</v>
      </c>
      <c r="C26" s="40" t="s">
        <v>67</v>
      </c>
      <c r="D26" s="79"/>
    </row>
    <row r="27" spans="1:4" x14ac:dyDescent="0.2">
      <c r="A27" s="61"/>
      <c r="B27" s="12">
        <f>+'ESPECIFICACIONES TECNICAS'!A21</f>
        <v>18</v>
      </c>
      <c r="C27" s="40" t="s">
        <v>68</v>
      </c>
      <c r="D27" s="79"/>
    </row>
    <row r="28" spans="1:4" x14ac:dyDescent="0.2">
      <c r="A28" s="61"/>
      <c r="B28" s="12">
        <f>+'ESPECIFICACIONES TECNICAS'!A22</f>
        <v>19</v>
      </c>
      <c r="C28" s="40" t="s">
        <v>69</v>
      </c>
      <c r="D28" s="79"/>
    </row>
    <row r="29" spans="1:4" x14ac:dyDescent="0.2">
      <c r="A29" s="61"/>
      <c r="B29" s="12">
        <f>+'ESPECIFICACIONES TECNICAS'!A23</f>
        <v>20</v>
      </c>
      <c r="C29" s="40" t="s">
        <v>70</v>
      </c>
      <c r="D29" s="79"/>
    </row>
    <row r="30" spans="1:4" x14ac:dyDescent="0.2">
      <c r="A30" s="61" t="s">
        <v>71</v>
      </c>
      <c r="B30" s="12">
        <f>+'ESPECIFICACIONES TECNICAS'!A24</f>
        <v>21</v>
      </c>
      <c r="C30" s="40" t="s">
        <v>72</v>
      </c>
      <c r="D30" s="79"/>
    </row>
    <row r="31" spans="1:4" x14ac:dyDescent="0.2">
      <c r="A31" s="61"/>
      <c r="B31" s="12">
        <f>+'ESPECIFICACIONES TECNICAS'!A25</f>
        <v>22</v>
      </c>
      <c r="C31" s="40" t="s">
        <v>73</v>
      </c>
      <c r="D31" s="79"/>
    </row>
    <row r="32" spans="1:4" x14ac:dyDescent="0.2">
      <c r="A32" s="61"/>
      <c r="B32" s="12">
        <f>+'ESPECIFICACIONES TECNICAS'!A26</f>
        <v>23</v>
      </c>
      <c r="C32" s="40" t="s">
        <v>74</v>
      </c>
      <c r="D32" s="79"/>
    </row>
    <row r="33" spans="1:4" x14ac:dyDescent="0.2">
      <c r="A33" s="61"/>
      <c r="B33" s="12">
        <f>+'ESPECIFICACIONES TECNICAS'!A27</f>
        <v>24</v>
      </c>
      <c r="C33" s="40" t="s">
        <v>75</v>
      </c>
      <c r="D33" s="79"/>
    </row>
    <row r="34" spans="1:4" x14ac:dyDescent="0.2">
      <c r="A34" s="61"/>
      <c r="B34" s="12">
        <f>+'ESPECIFICACIONES TECNICAS'!A28</f>
        <v>25</v>
      </c>
      <c r="C34" s="40" t="s">
        <v>76</v>
      </c>
      <c r="D34" s="79"/>
    </row>
    <row r="35" spans="1:4" x14ac:dyDescent="0.2">
      <c r="A35" s="61"/>
      <c r="B35" s="12">
        <f>+'ESPECIFICACIONES TECNICAS'!A29</f>
        <v>26</v>
      </c>
      <c r="C35" s="40" t="s">
        <v>77</v>
      </c>
      <c r="D35" s="79"/>
    </row>
    <row r="36" spans="1:4" x14ac:dyDescent="0.2">
      <c r="A36" s="61"/>
      <c r="B36" s="12">
        <f>+'ESPECIFICACIONES TECNICAS'!A30</f>
        <v>27</v>
      </c>
      <c r="C36" s="40" t="s">
        <v>78</v>
      </c>
      <c r="D36" s="79"/>
    </row>
    <row r="37" spans="1:4" x14ac:dyDescent="0.2">
      <c r="A37" s="61"/>
      <c r="B37" s="12">
        <f>+'ESPECIFICACIONES TECNICAS'!A31</f>
        <v>28</v>
      </c>
      <c r="C37" s="40" t="s">
        <v>79</v>
      </c>
      <c r="D37" s="79"/>
    </row>
    <row r="38" spans="1:4" ht="14.25" customHeight="1" x14ac:dyDescent="0.2">
      <c r="A38" s="61"/>
      <c r="B38" s="12">
        <f>+'ESPECIFICACIONES TECNICAS'!A32</f>
        <v>29</v>
      </c>
      <c r="C38" s="40" t="s">
        <v>80</v>
      </c>
      <c r="D38" s="79"/>
    </row>
    <row r="39" spans="1:4" x14ac:dyDescent="0.2">
      <c r="A39" s="61"/>
      <c r="B39" s="12">
        <f>+'ESPECIFICACIONES TECNICAS'!A33</f>
        <v>30</v>
      </c>
      <c r="C39" s="40" t="s">
        <v>81</v>
      </c>
      <c r="D39" s="79"/>
    </row>
    <row r="40" spans="1:4" x14ac:dyDescent="0.2">
      <c r="A40" s="61"/>
      <c r="B40" s="12">
        <f>+'ESPECIFICACIONES TECNICAS'!A34</f>
        <v>31</v>
      </c>
      <c r="C40" s="40" t="s">
        <v>82</v>
      </c>
      <c r="D40" s="79"/>
    </row>
    <row r="41" spans="1:4" x14ac:dyDescent="0.2">
      <c r="A41" s="61"/>
      <c r="B41" s="12">
        <f>+'ESPECIFICACIONES TECNICAS'!A35</f>
        <v>32</v>
      </c>
      <c r="C41" s="41" t="s">
        <v>201</v>
      </c>
      <c r="D41" s="79"/>
    </row>
    <row r="42" spans="1:4" x14ac:dyDescent="0.2">
      <c r="A42" s="61"/>
      <c r="B42" s="12">
        <f>+'ESPECIFICACIONES TECNICAS'!A36</f>
        <v>33</v>
      </c>
      <c r="C42" s="40" t="s">
        <v>83</v>
      </c>
      <c r="D42" s="79"/>
    </row>
    <row r="43" spans="1:4" x14ac:dyDescent="0.2">
      <c r="A43" s="61"/>
      <c r="B43" s="12">
        <f>+'ESPECIFICACIONES TECNICAS'!A37</f>
        <v>34</v>
      </c>
      <c r="C43" s="40" t="s">
        <v>84</v>
      </c>
      <c r="D43" s="79"/>
    </row>
    <row r="44" spans="1:4" x14ac:dyDescent="0.2">
      <c r="A44" s="61"/>
      <c r="B44" s="12">
        <f>+'ESPECIFICACIONES TECNICAS'!A38</f>
        <v>35</v>
      </c>
      <c r="C44" s="40" t="s">
        <v>85</v>
      </c>
      <c r="D44" s="79"/>
    </row>
    <row r="45" spans="1:4" x14ac:dyDescent="0.2">
      <c r="A45" s="61"/>
      <c r="B45" s="12">
        <f>+'ESPECIFICACIONES TECNICAS'!A39</f>
        <v>36</v>
      </c>
      <c r="C45" s="40" t="s">
        <v>86</v>
      </c>
      <c r="D45" s="79"/>
    </row>
    <row r="46" spans="1:4" x14ac:dyDescent="0.2">
      <c r="A46" s="61"/>
      <c r="B46" s="12">
        <f>+'ESPECIFICACIONES TECNICAS'!A40</f>
        <v>37</v>
      </c>
      <c r="C46" s="40" t="s">
        <v>87</v>
      </c>
      <c r="D46" s="79"/>
    </row>
    <row r="47" spans="1:4" x14ac:dyDescent="0.2">
      <c r="A47" s="61"/>
      <c r="B47" s="12">
        <f>+'ESPECIFICACIONES TECNICAS'!A41</f>
        <v>38</v>
      </c>
      <c r="C47" s="40" t="s">
        <v>88</v>
      </c>
      <c r="D47" s="79"/>
    </row>
    <row r="48" spans="1:4" x14ac:dyDescent="0.2">
      <c r="A48" s="61"/>
      <c r="B48" s="12">
        <f>+'ESPECIFICACIONES TECNICAS'!A42</f>
        <v>39</v>
      </c>
      <c r="C48" s="40" t="s">
        <v>89</v>
      </c>
      <c r="D48" s="79"/>
    </row>
    <row r="49" spans="1:4" x14ac:dyDescent="0.2">
      <c r="A49" s="61"/>
      <c r="B49" s="12">
        <f>+'ESPECIFICACIONES TECNICAS'!A43</f>
        <v>40</v>
      </c>
      <c r="C49" s="40" t="s">
        <v>90</v>
      </c>
      <c r="D49" s="79"/>
    </row>
    <row r="50" spans="1:4" x14ac:dyDescent="0.2">
      <c r="A50" s="61"/>
      <c r="B50" s="12">
        <f>+'ESPECIFICACIONES TECNICAS'!A44</f>
        <v>41</v>
      </c>
      <c r="C50" s="41" t="s">
        <v>202</v>
      </c>
      <c r="D50" s="79"/>
    </row>
    <row r="51" spans="1:4" x14ac:dyDescent="0.2">
      <c r="A51" s="61"/>
      <c r="B51" s="12">
        <f>+'ESPECIFICACIONES TECNICAS'!A45</f>
        <v>42</v>
      </c>
      <c r="C51" s="40" t="s">
        <v>91</v>
      </c>
      <c r="D51" s="79"/>
    </row>
    <row r="52" spans="1:4" x14ac:dyDescent="0.2">
      <c r="A52" s="61"/>
      <c r="B52" s="12">
        <f>+'ESPECIFICACIONES TECNICAS'!A46</f>
        <v>43</v>
      </c>
      <c r="C52" s="40" t="s">
        <v>92</v>
      </c>
      <c r="D52" s="79"/>
    </row>
    <row r="53" spans="1:4" x14ac:dyDescent="0.2">
      <c r="A53" s="61"/>
      <c r="B53" s="12">
        <f>+'ESPECIFICACIONES TECNICAS'!A47</f>
        <v>44</v>
      </c>
      <c r="C53" s="40" t="s">
        <v>93</v>
      </c>
      <c r="D53" s="79"/>
    </row>
    <row r="54" spans="1:4" x14ac:dyDescent="0.2">
      <c r="A54" s="61"/>
      <c r="B54" s="12">
        <f>+'ESPECIFICACIONES TECNICAS'!A48</f>
        <v>45</v>
      </c>
      <c r="C54" s="40" t="s">
        <v>94</v>
      </c>
      <c r="D54" s="79"/>
    </row>
    <row r="55" spans="1:4" x14ac:dyDescent="0.2">
      <c r="A55" s="61"/>
      <c r="B55" s="12">
        <f>+'ESPECIFICACIONES TECNICAS'!A49</f>
        <v>46</v>
      </c>
      <c r="C55" s="40" t="s">
        <v>95</v>
      </c>
      <c r="D55" s="79"/>
    </row>
    <row r="56" spans="1:4" x14ac:dyDescent="0.2">
      <c r="A56" s="61"/>
      <c r="B56" s="12">
        <f>+'ESPECIFICACIONES TECNICAS'!A50</f>
        <v>47</v>
      </c>
      <c r="C56" s="40" t="s">
        <v>96</v>
      </c>
      <c r="D56" s="79"/>
    </row>
    <row r="57" spans="1:4" x14ac:dyDescent="0.2">
      <c r="A57" s="61"/>
      <c r="B57" s="12">
        <f>+'ESPECIFICACIONES TECNICAS'!A51</f>
        <v>48</v>
      </c>
      <c r="C57" s="40" t="s">
        <v>97</v>
      </c>
      <c r="D57" s="79"/>
    </row>
    <row r="58" spans="1:4" x14ac:dyDescent="0.2">
      <c r="A58" s="61"/>
      <c r="B58" s="12">
        <f>+'ESPECIFICACIONES TECNICAS'!A52</f>
        <v>49</v>
      </c>
      <c r="C58" s="40" t="s">
        <v>98</v>
      </c>
      <c r="D58" s="79"/>
    </row>
    <row r="59" spans="1:4" x14ac:dyDescent="0.2">
      <c r="A59" s="61"/>
      <c r="B59" s="12">
        <f>+'ESPECIFICACIONES TECNICAS'!A53</f>
        <v>50</v>
      </c>
      <c r="C59" s="40" t="s">
        <v>99</v>
      </c>
      <c r="D59" s="79"/>
    </row>
    <row r="60" spans="1:4" x14ac:dyDescent="0.2">
      <c r="A60" s="61"/>
      <c r="B60" s="12">
        <f>+'ESPECIFICACIONES TECNICAS'!A54</f>
        <v>51</v>
      </c>
      <c r="C60" s="40" t="s">
        <v>100</v>
      </c>
      <c r="D60" s="79"/>
    </row>
    <row r="61" spans="1:4" x14ac:dyDescent="0.2">
      <c r="A61" s="61"/>
      <c r="B61" s="12">
        <f>+'ESPECIFICACIONES TECNICAS'!A55</f>
        <v>52</v>
      </c>
      <c r="C61" s="40" t="s">
        <v>101</v>
      </c>
      <c r="D61" s="79"/>
    </row>
    <row r="62" spans="1:4" x14ac:dyDescent="0.2">
      <c r="A62" s="61"/>
      <c r="B62" s="12">
        <f>+'ESPECIFICACIONES TECNICAS'!A56</f>
        <v>53</v>
      </c>
      <c r="C62" s="40" t="s">
        <v>102</v>
      </c>
      <c r="D62" s="79"/>
    </row>
    <row r="63" spans="1:4" x14ac:dyDescent="0.2">
      <c r="A63" s="61"/>
      <c r="B63" s="12">
        <f>+'ESPECIFICACIONES TECNICAS'!A57</f>
        <v>54</v>
      </c>
      <c r="C63" s="40" t="s">
        <v>103</v>
      </c>
      <c r="D63" s="79"/>
    </row>
    <row r="64" spans="1:4" x14ac:dyDescent="0.2">
      <c r="A64" s="61"/>
      <c r="B64" s="12">
        <f>+'ESPECIFICACIONES TECNICAS'!A58</f>
        <v>55</v>
      </c>
      <c r="C64" s="40" t="s">
        <v>104</v>
      </c>
      <c r="D64" s="79"/>
    </row>
    <row r="65" spans="1:4" x14ac:dyDescent="0.2">
      <c r="A65" s="61" t="s">
        <v>105</v>
      </c>
      <c r="B65" s="12">
        <f>+'ESPECIFICACIONES TECNICAS'!A59</f>
        <v>56</v>
      </c>
      <c r="C65" s="40" t="s">
        <v>106</v>
      </c>
      <c r="D65" s="79"/>
    </row>
    <row r="66" spans="1:4" x14ac:dyDescent="0.2">
      <c r="A66" s="61"/>
      <c r="B66" s="12">
        <f>+'ESPECIFICACIONES TECNICAS'!A60</f>
        <v>57</v>
      </c>
      <c r="C66" s="40" t="s">
        <v>107</v>
      </c>
      <c r="D66" s="79"/>
    </row>
    <row r="67" spans="1:4" x14ac:dyDescent="0.2">
      <c r="A67" s="61"/>
      <c r="B67" s="12">
        <f>+'ESPECIFICACIONES TECNICAS'!A61</f>
        <v>58</v>
      </c>
      <c r="C67" s="40" t="s">
        <v>108</v>
      </c>
      <c r="D67" s="79"/>
    </row>
    <row r="68" spans="1:4" x14ac:dyDescent="0.2">
      <c r="A68" s="61"/>
      <c r="B68" s="12">
        <f>+'ESPECIFICACIONES TECNICAS'!A62</f>
        <v>59</v>
      </c>
      <c r="C68" s="40" t="s">
        <v>109</v>
      </c>
      <c r="D68" s="79"/>
    </row>
    <row r="69" spans="1:4" x14ac:dyDescent="0.2">
      <c r="A69" s="61"/>
      <c r="B69" s="12">
        <f>+'ESPECIFICACIONES TECNICAS'!A63</f>
        <v>60</v>
      </c>
      <c r="C69" s="40" t="s">
        <v>110</v>
      </c>
      <c r="D69" s="79"/>
    </row>
    <row r="70" spans="1:4" x14ac:dyDescent="0.2">
      <c r="A70" s="61"/>
      <c r="B70" s="12">
        <f>+'ESPECIFICACIONES TECNICAS'!A64</f>
        <v>61</v>
      </c>
      <c r="C70" s="40" t="s">
        <v>111</v>
      </c>
      <c r="D70" s="79"/>
    </row>
    <row r="71" spans="1:4" x14ac:dyDescent="0.2">
      <c r="A71" s="61"/>
      <c r="B71" s="12">
        <f>+'ESPECIFICACIONES TECNICAS'!A65</f>
        <v>62</v>
      </c>
      <c r="C71" s="40" t="s">
        <v>112</v>
      </c>
      <c r="D71" s="79"/>
    </row>
    <row r="72" spans="1:4" x14ac:dyDescent="0.2">
      <c r="A72" s="61"/>
      <c r="B72" s="12">
        <f>+'ESPECIFICACIONES TECNICAS'!A66</f>
        <v>63</v>
      </c>
      <c r="C72" s="41" t="s">
        <v>203</v>
      </c>
      <c r="D72" s="79"/>
    </row>
    <row r="73" spans="1:4" x14ac:dyDescent="0.2">
      <c r="A73" s="61"/>
      <c r="B73" s="12">
        <f>+'ESPECIFICACIONES TECNICAS'!A67</f>
        <v>64</v>
      </c>
      <c r="C73" s="40" t="s">
        <v>114</v>
      </c>
      <c r="D73" s="79"/>
    </row>
    <row r="74" spans="1:4" x14ac:dyDescent="0.2">
      <c r="A74" s="61"/>
      <c r="B74" s="12">
        <f>+'ESPECIFICACIONES TECNICAS'!A68</f>
        <v>65</v>
      </c>
      <c r="C74" s="40" t="s">
        <v>115</v>
      </c>
      <c r="D74" s="79"/>
    </row>
    <row r="75" spans="1:4" x14ac:dyDescent="0.2">
      <c r="A75" s="61"/>
      <c r="B75" s="12">
        <f>+'ESPECIFICACIONES TECNICAS'!A69</f>
        <v>66</v>
      </c>
      <c r="C75" s="40" t="s">
        <v>60</v>
      </c>
      <c r="D75" s="79"/>
    </row>
    <row r="76" spans="1:4" x14ac:dyDescent="0.2">
      <c r="A76" s="61"/>
      <c r="B76" s="12">
        <f>+'ESPECIFICACIONES TECNICAS'!A70</f>
        <v>67</v>
      </c>
      <c r="C76" s="40" t="s">
        <v>62</v>
      </c>
      <c r="D76" s="79"/>
    </row>
    <row r="77" spans="1:4" x14ac:dyDescent="0.2">
      <c r="A77" s="61"/>
      <c r="B77" s="12">
        <f>+'ESPECIFICACIONES TECNICAS'!A71</f>
        <v>68</v>
      </c>
      <c r="C77" s="40" t="s">
        <v>63</v>
      </c>
      <c r="D77" s="79"/>
    </row>
    <row r="78" spans="1:4" x14ac:dyDescent="0.2">
      <c r="A78" s="61"/>
      <c r="B78" s="12">
        <f>+'ESPECIFICACIONES TECNICAS'!A72</f>
        <v>69</v>
      </c>
      <c r="C78" s="40" t="s">
        <v>64</v>
      </c>
      <c r="D78" s="79"/>
    </row>
    <row r="79" spans="1:4" x14ac:dyDescent="0.2">
      <c r="A79" s="61"/>
      <c r="B79" s="12">
        <f>+'ESPECIFICACIONES TECNICAS'!A73</f>
        <v>70</v>
      </c>
      <c r="C79" s="40" t="s">
        <v>66</v>
      </c>
      <c r="D79" s="80"/>
    </row>
  </sheetData>
  <mergeCells count="12">
    <mergeCell ref="A1:D1"/>
    <mergeCell ref="A2:D2"/>
    <mergeCell ref="A3:D3"/>
    <mergeCell ref="A4:D4"/>
    <mergeCell ref="A5:D5"/>
    <mergeCell ref="A65:A79"/>
    <mergeCell ref="D10:D79"/>
    <mergeCell ref="A6:D6"/>
    <mergeCell ref="A7:D7"/>
    <mergeCell ref="A8:D8"/>
    <mergeCell ref="A13:A29"/>
    <mergeCell ref="A30:A64"/>
  </mergeCells>
  <pageMargins left="0.7" right="0.7" top="0.75" bottom="0.75" header="0.3" footer="0.3"/>
  <pageSetup scale="3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3"/>
  <sheetViews>
    <sheetView view="pageBreakPreview" zoomScale="96" zoomScaleNormal="70" zoomScaleSheetLayoutView="96" workbookViewId="0">
      <selection sqref="A1:H1"/>
    </sheetView>
  </sheetViews>
  <sheetFormatPr baseColWidth="10" defaultRowHeight="11.25" x14ac:dyDescent="0.2"/>
  <cols>
    <col min="1" max="1" width="7.28515625" style="36" customWidth="1"/>
    <col min="2" max="2" width="17.28515625" style="27" customWidth="1"/>
    <col min="3" max="4" width="11.42578125" style="27"/>
    <col min="5" max="5" width="87" style="45" customWidth="1"/>
    <col min="6" max="6" width="11.42578125" style="36"/>
    <col min="7" max="7" width="19.140625" style="27" bestFit="1" customWidth="1"/>
    <col min="8" max="8" width="20.7109375" style="27" bestFit="1" customWidth="1"/>
    <col min="9" max="16384" width="11.42578125" style="27"/>
  </cols>
  <sheetData>
    <row r="1" spans="1:8" x14ac:dyDescent="0.2">
      <c r="A1" s="76" t="s">
        <v>228</v>
      </c>
      <c r="B1" s="76"/>
      <c r="C1" s="76"/>
      <c r="D1" s="76"/>
      <c r="E1" s="76"/>
      <c r="F1" s="76"/>
      <c r="G1" s="76"/>
      <c r="H1" s="76"/>
    </row>
    <row r="2" spans="1:8" ht="33.75" x14ac:dyDescent="0.2">
      <c r="A2" s="1" t="s">
        <v>0</v>
      </c>
      <c r="B2" s="2" t="s">
        <v>20</v>
      </c>
      <c r="C2" s="2" t="s">
        <v>21</v>
      </c>
      <c r="D2" s="2" t="s">
        <v>22</v>
      </c>
      <c r="E2" s="2" t="s">
        <v>6</v>
      </c>
      <c r="F2" s="1" t="s">
        <v>32</v>
      </c>
      <c r="G2" s="2" t="s">
        <v>33</v>
      </c>
      <c r="H2" s="2" t="s">
        <v>34</v>
      </c>
    </row>
    <row r="3" spans="1:8" x14ac:dyDescent="0.2">
      <c r="A3" s="35">
        <v>1</v>
      </c>
      <c r="B3" s="29"/>
      <c r="C3" s="29"/>
      <c r="D3" s="29" t="s">
        <v>194</v>
      </c>
      <c r="E3" s="43" t="str">
        <f>+'ESPECIFICACIONES TECNICAS'!B3</f>
        <v>MANTENIMIENTO PREVENTIVO EQUIPO ELECTROMIOGRAFO POTENCIALES EVOCADOS MODELO SIERRA II WEDGE</v>
      </c>
      <c r="F3" s="35">
        <v>1</v>
      </c>
      <c r="G3" s="32">
        <f>+'ANALISIS DE PRECIOS '!J4</f>
        <v>952000</v>
      </c>
      <c r="H3" s="32">
        <f>+G3</f>
        <v>952000</v>
      </c>
    </row>
    <row r="4" spans="1:8" ht="22.5" x14ac:dyDescent="0.2">
      <c r="A4" s="35">
        <v>2</v>
      </c>
      <c r="B4" s="29"/>
      <c r="C4" s="29"/>
      <c r="D4" s="29" t="s">
        <v>194</v>
      </c>
      <c r="E4" s="44" t="str">
        <f>+'ESPECIFICACIONES TECNICAS'!B4</f>
        <v xml:space="preserve">MANTENIMIENTO PREVENTIVO EQUIPO POLISOMNOGRAFO, ELECTROENCEFALOGRAFO Y VIDEO TELEMETRIA, MODELO EASY III SLEEP Q- VIDEO </v>
      </c>
      <c r="F4" s="35">
        <v>1</v>
      </c>
      <c r="G4" s="32">
        <f>+'ANALISIS DE PRECIOS '!J5</f>
        <v>952000</v>
      </c>
      <c r="H4" s="32">
        <f t="shared" ref="H4:H67" si="0">+G4</f>
        <v>952000</v>
      </c>
    </row>
    <row r="5" spans="1:8" x14ac:dyDescent="0.2">
      <c r="A5" s="35">
        <v>3</v>
      </c>
      <c r="B5" s="29"/>
      <c r="C5" s="29"/>
      <c r="D5" s="29" t="s">
        <v>194</v>
      </c>
      <c r="E5" s="44" t="str">
        <f>+'ESPECIFICACIONES TECNICAS'!B5</f>
        <v>MANTENIMIENTO PREVENTIVO PARA EQUIPO ELECTROMIOGRAFO POTENCIALES EVOCADOS   MODELO SIERRA</v>
      </c>
      <c r="F5" s="35">
        <v>1</v>
      </c>
      <c r="G5" s="32">
        <f>+'ANALISIS DE PRECIOS '!J6</f>
        <v>952000</v>
      </c>
      <c r="H5" s="32">
        <f t="shared" si="0"/>
        <v>952000</v>
      </c>
    </row>
    <row r="6" spans="1:8" x14ac:dyDescent="0.2">
      <c r="A6" s="35">
        <v>4</v>
      </c>
      <c r="B6" s="29"/>
      <c r="C6" s="29"/>
      <c r="D6" s="29" t="s">
        <v>194</v>
      </c>
      <c r="E6" s="44" t="str">
        <f>+'ESPECIFICACIONES TECNICAS'!C7</f>
        <v>CAMBIO E INSTALACION DE AMPLIFICADOR CADWELL SIERRA</v>
      </c>
      <c r="F6" s="35">
        <v>1</v>
      </c>
      <c r="G6" s="32">
        <f>+'ANALISIS DE PRECIOS '!J7</f>
        <v>1064920</v>
      </c>
      <c r="H6" s="32">
        <f t="shared" si="0"/>
        <v>1064920</v>
      </c>
    </row>
    <row r="7" spans="1:8" x14ac:dyDescent="0.2">
      <c r="A7" s="35">
        <v>5</v>
      </c>
      <c r="B7" s="29"/>
      <c r="C7" s="29"/>
      <c r="D7" s="29" t="s">
        <v>194</v>
      </c>
      <c r="E7" s="44" t="str">
        <f>+'ESPECIFICACIONES TECNICAS'!C8</f>
        <v>CAMBIO E INSTALACION DE MODULO DE CAPTACION Y ALMACENAMIENTO SIERRA</v>
      </c>
      <c r="F7" s="35">
        <v>1</v>
      </c>
      <c r="G7" s="32">
        <f>+'ANALISIS DE PRECIOS '!J8</f>
        <v>8247644.3898656331</v>
      </c>
      <c r="H7" s="32">
        <f t="shared" si="0"/>
        <v>8247644.3898656331</v>
      </c>
    </row>
    <row r="8" spans="1:8" x14ac:dyDescent="0.2">
      <c r="A8" s="35">
        <v>6</v>
      </c>
      <c r="B8" s="29"/>
      <c r="C8" s="29"/>
      <c r="D8" s="29" t="s">
        <v>194</v>
      </c>
      <c r="E8" s="44" t="str">
        <f>+'ESPECIFICACIONES TECNICAS'!C9</f>
        <v>CAMBIO E INSTALACIÓN PUNTAS PARA ESTIMULADOR ELÉCTRICO CADWELL (PAR)</v>
      </c>
      <c r="F8" s="35">
        <v>1</v>
      </c>
      <c r="G8" s="32">
        <f>+'ANALISIS DE PRECIOS '!J9</f>
        <v>330946</v>
      </c>
      <c r="H8" s="32">
        <f t="shared" si="0"/>
        <v>330946</v>
      </c>
    </row>
    <row r="9" spans="1:8" x14ac:dyDescent="0.2">
      <c r="A9" s="35">
        <v>7</v>
      </c>
      <c r="B9" s="29"/>
      <c r="C9" s="29"/>
      <c r="D9" s="29" t="s">
        <v>194</v>
      </c>
      <c r="E9" s="44" t="str">
        <f>+'ESPECIFICACIONES TECNICAS'!C10</f>
        <v>CAMBIO E INSTALACIÓN DE REDUCTOR DE TRANSIENTES</v>
      </c>
      <c r="F9" s="35">
        <v>1</v>
      </c>
      <c r="G9" s="32">
        <f>+'ANALISIS DE PRECIOS '!J10</f>
        <v>916404.9322072923</v>
      </c>
      <c r="H9" s="32">
        <f t="shared" si="0"/>
        <v>916404.9322072923</v>
      </c>
    </row>
    <row r="10" spans="1:8" x14ac:dyDescent="0.2">
      <c r="A10" s="35">
        <v>8</v>
      </c>
      <c r="B10" s="29"/>
      <c r="C10" s="29"/>
      <c r="D10" s="29" t="s">
        <v>194</v>
      </c>
      <c r="E10" s="44" t="str">
        <f>+'ESPECIFICACIONES TECNICAS'!C11</f>
        <v>CAMBIO E INSTALACIÓN DE TARJETA DE PERILLAS PARA CONSOLA</v>
      </c>
      <c r="F10" s="35">
        <v>1</v>
      </c>
      <c r="G10" s="32">
        <f>+'ANALISIS DE PRECIOS '!J11</f>
        <v>3335570</v>
      </c>
      <c r="H10" s="32">
        <f t="shared" si="0"/>
        <v>3335570</v>
      </c>
    </row>
    <row r="11" spans="1:8" x14ac:dyDescent="0.2">
      <c r="A11" s="35">
        <v>9</v>
      </c>
      <c r="B11" s="29"/>
      <c r="C11" s="29"/>
      <c r="D11" s="29" t="s">
        <v>194</v>
      </c>
      <c r="E11" s="44" t="str">
        <f>+'ESPECIFICACIONES TECNICAS'!C12</f>
        <v>CAMBIO E INSTALACIÓN DE AMPLIFICADOR CADWELL SIERRA</v>
      </c>
      <c r="F11" s="35">
        <v>1</v>
      </c>
      <c r="G11" s="32">
        <f>+'ANALISIS DE PRECIOS '!J12</f>
        <v>19807633</v>
      </c>
      <c r="H11" s="32">
        <f t="shared" si="0"/>
        <v>19807633</v>
      </c>
    </row>
    <row r="12" spans="1:8" x14ac:dyDescent="0.2">
      <c r="A12" s="35">
        <v>10</v>
      </c>
      <c r="B12" s="29"/>
      <c r="C12" s="29"/>
      <c r="D12" s="29" t="s">
        <v>194</v>
      </c>
      <c r="E12" s="44" t="str">
        <f>+'ESPECIFICACIONES TECNICAS'!C13</f>
        <v>CAMBIO E INSTALACIÓN DE MODULO DE CAPTACIÓN Y ALMACENAMIENTO SIERRA</v>
      </c>
      <c r="F12" s="35">
        <v>1</v>
      </c>
      <c r="G12" s="32">
        <f>+'ANALISIS DE PRECIOS '!J13</f>
        <v>8247644.3898656331</v>
      </c>
      <c r="H12" s="32">
        <f t="shared" si="0"/>
        <v>8247644.3898656331</v>
      </c>
    </row>
    <row r="13" spans="1:8" x14ac:dyDescent="0.2">
      <c r="A13" s="35">
        <v>11</v>
      </c>
      <c r="B13" s="29"/>
      <c r="C13" s="29"/>
      <c r="D13" s="29" t="s">
        <v>194</v>
      </c>
      <c r="E13" s="44" t="str">
        <f>+'ESPECIFICACIONES TECNICAS'!C14</f>
        <v>CAMBIO E INSTALACIÓN DE SOPORTE PARA EQUIPO SIERRA</v>
      </c>
      <c r="F13" s="35">
        <v>1</v>
      </c>
      <c r="G13" s="32">
        <f>+'ANALISIS DE PRECIOS '!J14</f>
        <v>2618299.8063065498</v>
      </c>
      <c r="H13" s="32">
        <f t="shared" si="0"/>
        <v>2618299.8063065498</v>
      </c>
    </row>
    <row r="14" spans="1:8" x14ac:dyDescent="0.2">
      <c r="A14" s="35">
        <v>12</v>
      </c>
      <c r="B14" s="29"/>
      <c r="C14" s="29"/>
      <c r="D14" s="29" t="s">
        <v>194</v>
      </c>
      <c r="E14" s="44" t="str">
        <f>+'ESPECIFICACIONES TECNICAS'!C15</f>
        <v>CAMBIO E INSTALACIÓN CABLE PARA AMPLIFICADOR</v>
      </c>
      <c r="F14" s="35">
        <v>1</v>
      </c>
      <c r="G14" s="32">
        <f>+'ANALISIS DE PRECIOS '!J15</f>
        <v>1111609</v>
      </c>
      <c r="H14" s="32">
        <f t="shared" si="0"/>
        <v>1111609</v>
      </c>
    </row>
    <row r="15" spans="1:8" x14ac:dyDescent="0.2">
      <c r="A15" s="35">
        <v>13</v>
      </c>
      <c r="B15" s="29"/>
      <c r="C15" s="29"/>
      <c r="D15" s="29" t="s">
        <v>194</v>
      </c>
      <c r="E15" s="44" t="str">
        <f>+'ESPECIFICACIONES TECNICAS'!C16</f>
        <v>CAMBIO E INSTALACIÓN CARCASA PARA ESTIMULADOR ELÉCTRICO</v>
      </c>
      <c r="F15" s="35">
        <v>1</v>
      </c>
      <c r="G15" s="32">
        <f>+'ANALISIS DE PRECIOS '!J16</f>
        <v>849507.00544750376</v>
      </c>
      <c r="H15" s="32">
        <f t="shared" si="0"/>
        <v>849507.00544750376</v>
      </c>
    </row>
    <row r="16" spans="1:8" x14ac:dyDescent="0.2">
      <c r="A16" s="35">
        <v>14</v>
      </c>
      <c r="B16" s="29"/>
      <c r="C16" s="29"/>
      <c r="D16" s="29" t="s">
        <v>194</v>
      </c>
      <c r="E16" s="44" t="str">
        <f>+'ESPECIFICACIONES TECNICAS'!C17</f>
        <v>CAMBIO E INSTALACIÓN DE ESTIMULADOR ELÉCTRICO</v>
      </c>
      <c r="F16" s="35">
        <v>1</v>
      </c>
      <c r="G16" s="32">
        <f>+'ANALISIS DE PRECIOS '!J17</f>
        <v>1227065.8375169081</v>
      </c>
      <c r="H16" s="32">
        <f t="shared" si="0"/>
        <v>1227065.8375169081</v>
      </c>
    </row>
    <row r="17" spans="1:8" x14ac:dyDescent="0.2">
      <c r="A17" s="35">
        <v>15</v>
      </c>
      <c r="B17" s="29"/>
      <c r="C17" s="29"/>
      <c r="D17" s="29" t="s">
        <v>194</v>
      </c>
      <c r="E17" s="44" t="str">
        <f>+'ESPECIFICACIONES TECNICAS'!C18</f>
        <v>CAMBIO E INSTALACIÓN PUNTAS PARA ESTIMULADOR ELÉCTRICO (PAR)</v>
      </c>
      <c r="F17" s="35">
        <v>1</v>
      </c>
      <c r="G17" s="32">
        <f>+'ANALISIS DE PRECIOS '!J18</f>
        <v>330946</v>
      </c>
      <c r="H17" s="32">
        <f t="shared" si="0"/>
        <v>330946</v>
      </c>
    </row>
    <row r="18" spans="1:8" x14ac:dyDescent="0.2">
      <c r="A18" s="35">
        <v>16</v>
      </c>
      <c r="B18" s="29"/>
      <c r="C18" s="29"/>
      <c r="D18" s="29" t="s">
        <v>194</v>
      </c>
      <c r="E18" s="44" t="str">
        <f>+'ESPECIFICACIONES TECNICAS'!C19</f>
        <v>CAMBIO E INSTALACIÓN TARJETA REMOTE ANÁLOGA PARA AMPLIFICADOR</v>
      </c>
      <c r="F18" s="35">
        <v>1</v>
      </c>
      <c r="G18" s="32">
        <f>+'ANALISIS DE PRECIOS '!J19</f>
        <v>4341927.3022154635</v>
      </c>
      <c r="H18" s="32">
        <f t="shared" si="0"/>
        <v>4341927.3022154635</v>
      </c>
    </row>
    <row r="19" spans="1:8" x14ac:dyDescent="0.2">
      <c r="A19" s="35">
        <v>17</v>
      </c>
      <c r="B19" s="29"/>
      <c r="C19" s="29"/>
      <c r="D19" s="29" t="s">
        <v>194</v>
      </c>
      <c r="E19" s="44" t="str">
        <f>+'ESPECIFICACIONES TECNICAS'!C20</f>
        <v>CAMBIO E INSTALACIÓN CABLE DE PODER GRADO HOSPITALARIO</v>
      </c>
      <c r="F19" s="35">
        <v>1</v>
      </c>
      <c r="G19" s="32">
        <f>+'ANALISIS DE PRECIOS '!J20</f>
        <v>357000</v>
      </c>
      <c r="H19" s="32">
        <f t="shared" si="0"/>
        <v>357000</v>
      </c>
    </row>
    <row r="20" spans="1:8" x14ac:dyDescent="0.2">
      <c r="A20" s="35">
        <v>18</v>
      </c>
      <c r="B20" s="29"/>
      <c r="C20" s="29"/>
      <c r="D20" s="29" t="s">
        <v>194</v>
      </c>
      <c r="E20" s="44" t="str">
        <f>+'ESPECIFICACIONES TECNICAS'!C21</f>
        <v>CAMBIO E INSTALACIÓN GAFAS DE LEDS</v>
      </c>
      <c r="F20" s="35">
        <v>1</v>
      </c>
      <c r="G20" s="32">
        <f>+'ANALISIS DE PRECIOS '!J21</f>
        <v>2156152</v>
      </c>
      <c r="H20" s="32">
        <f t="shared" si="0"/>
        <v>2156152</v>
      </c>
    </row>
    <row r="21" spans="1:8" x14ac:dyDescent="0.2">
      <c r="A21" s="35">
        <v>19</v>
      </c>
      <c r="B21" s="29"/>
      <c r="C21" s="29"/>
      <c r="D21" s="29" t="s">
        <v>194</v>
      </c>
      <c r="E21" s="44" t="str">
        <f>+'ESPECIFICACIONES TECNICAS'!C22</f>
        <v>CAMBIO E INSTALACIÓN CONECTOR USB PARA CONSOLA</v>
      </c>
      <c r="F21" s="35">
        <v>1</v>
      </c>
      <c r="G21" s="32">
        <f>+'ANALISIS DE PRECIOS '!J22</f>
        <v>131500</v>
      </c>
      <c r="H21" s="32">
        <f t="shared" si="0"/>
        <v>131500</v>
      </c>
    </row>
    <row r="22" spans="1:8" x14ac:dyDescent="0.2">
      <c r="A22" s="35">
        <v>20</v>
      </c>
      <c r="B22" s="29"/>
      <c r="C22" s="29"/>
      <c r="D22" s="29" t="s">
        <v>194</v>
      </c>
      <c r="E22" s="44" t="str">
        <f>+'ESPECIFICACIONES TECNICAS'!C23</f>
        <v xml:space="preserve">CAMBIO E INSTALACIÓN TARJETA DATA BASE </v>
      </c>
      <c r="F22" s="35">
        <v>1</v>
      </c>
      <c r="G22" s="32">
        <f>+'ANALISIS DE PRECIOS '!J23</f>
        <v>4137618</v>
      </c>
      <c r="H22" s="32">
        <f t="shared" si="0"/>
        <v>4137618</v>
      </c>
    </row>
    <row r="23" spans="1:8" x14ac:dyDescent="0.2">
      <c r="A23" s="35">
        <v>21</v>
      </c>
      <c r="B23" s="29"/>
      <c r="C23" s="29"/>
      <c r="D23" s="29" t="s">
        <v>194</v>
      </c>
      <c r="E23" s="44" t="str">
        <f>+'ESPECIFICACIONES TECNICAS'!C24</f>
        <v>CAMBIO E INSTALACIÓN SOPORTE DE PARED PARA AMPLIFICADOR CADWELL EASY</v>
      </c>
      <c r="F23" s="35">
        <v>1</v>
      </c>
      <c r="G23" s="32">
        <f>+'ANALISIS DE PRECIOS '!J24</f>
        <v>357314</v>
      </c>
      <c r="H23" s="32">
        <f t="shared" si="0"/>
        <v>357314</v>
      </c>
    </row>
    <row r="24" spans="1:8" x14ac:dyDescent="0.2">
      <c r="A24" s="35">
        <v>22</v>
      </c>
      <c r="B24" s="29"/>
      <c r="C24" s="29"/>
      <c r="D24" s="29" t="s">
        <v>194</v>
      </c>
      <c r="E24" s="44" t="str">
        <f>+'ESPECIFICACIONES TECNICAS'!C25</f>
        <v>CAMBIO E INSTALACION DE SOPORTE DE PARED PARA ARC ESSENTIA</v>
      </c>
      <c r="F24" s="35">
        <v>1</v>
      </c>
      <c r="G24" s="32">
        <f>+'ANALISIS DE PRECIOS '!J25</f>
        <v>4550454</v>
      </c>
      <c r="H24" s="32">
        <f t="shared" si="0"/>
        <v>4550454</v>
      </c>
    </row>
    <row r="25" spans="1:8" x14ac:dyDescent="0.2">
      <c r="A25" s="35">
        <v>23</v>
      </c>
      <c r="B25" s="29"/>
      <c r="C25" s="29"/>
      <c r="D25" s="29" t="s">
        <v>194</v>
      </c>
      <c r="E25" s="44" t="str">
        <f>+'ESPECIFICACIONES TECNICAS'!C26</f>
        <v>CAMBIO E INSTALACIÓN MODULO AMBULATORIO AMPLIFIER</v>
      </c>
      <c r="F25" s="35">
        <v>1</v>
      </c>
      <c r="G25" s="32">
        <f>+'ANALISIS DE PRECIOS '!J26</f>
        <v>33012360.053649448</v>
      </c>
      <c r="H25" s="32">
        <f t="shared" si="0"/>
        <v>33012360.053649448</v>
      </c>
    </row>
    <row r="26" spans="1:8" x14ac:dyDescent="0.2">
      <c r="A26" s="35">
        <v>24</v>
      </c>
      <c r="B26" s="29"/>
      <c r="C26" s="29"/>
      <c r="D26" s="29" t="s">
        <v>194</v>
      </c>
      <c r="E26" s="44" t="str">
        <f>+'ESPECIFICACIONES TECNICAS'!C27</f>
        <v>CAMBIO E INSTALACIÓN DE MODULO DE ALMACENAMIENTO AMBULATORIO VERSION 2.0</v>
      </c>
      <c r="F26" s="35">
        <v>1</v>
      </c>
      <c r="G26" s="32">
        <f>+'ANALISIS DE PRECIOS '!J27</f>
        <v>10124092.584385326</v>
      </c>
      <c r="H26" s="32">
        <f t="shared" si="0"/>
        <v>10124092.584385326</v>
      </c>
    </row>
    <row r="27" spans="1:8" x14ac:dyDescent="0.2">
      <c r="A27" s="35">
        <v>25</v>
      </c>
      <c r="B27" s="29"/>
      <c r="C27" s="29"/>
      <c r="D27" s="29" t="s">
        <v>194</v>
      </c>
      <c r="E27" s="44" t="str">
        <f>+'ESPECIFICACIONES TECNICAS'!C28</f>
        <v>CAMBIO E INSTALACION EASY AMB EEG FLASH ARC</v>
      </c>
      <c r="F27" s="35">
        <v>1</v>
      </c>
      <c r="G27" s="32">
        <f>+'ANALISIS DE PRECIOS '!J28</f>
        <v>28251009</v>
      </c>
      <c r="H27" s="32">
        <f t="shared" si="0"/>
        <v>28251009</v>
      </c>
    </row>
    <row r="28" spans="1:8" x14ac:dyDescent="0.2">
      <c r="A28" s="35">
        <v>26</v>
      </c>
      <c r="B28" s="29"/>
      <c r="C28" s="29"/>
      <c r="D28" s="29" t="s">
        <v>194</v>
      </c>
      <c r="E28" s="44" t="str">
        <f>+'ESPECIFICACIONES TECNICAS'!C29</f>
        <v>CAMBIO E INSTLACION DE CABLE PARA AMPLIFICADOR LARGO</v>
      </c>
      <c r="F28" s="35">
        <v>1</v>
      </c>
      <c r="G28" s="32">
        <f>+'ANALISIS DE PRECIOS '!J29</f>
        <v>6279454</v>
      </c>
      <c r="H28" s="32">
        <f t="shared" si="0"/>
        <v>6279454</v>
      </c>
    </row>
    <row r="29" spans="1:8" x14ac:dyDescent="0.2">
      <c r="A29" s="35">
        <v>27</v>
      </c>
      <c r="B29" s="29"/>
      <c r="C29" s="29"/>
      <c r="D29" s="29" t="s">
        <v>194</v>
      </c>
      <c r="E29" s="44" t="str">
        <f>+'ESPECIFICACIONES TECNICAS'!C30</f>
        <v>CAMBIO E INSTLACION DE CABLE PARA FLASH LARGO</v>
      </c>
      <c r="F29" s="35">
        <v>1</v>
      </c>
      <c r="G29" s="32">
        <f>+'ANALISIS DE PRECIOS '!J30</f>
        <v>6411194</v>
      </c>
      <c r="H29" s="32">
        <f t="shared" si="0"/>
        <v>6411194</v>
      </c>
    </row>
    <row r="30" spans="1:8" x14ac:dyDescent="0.2">
      <c r="A30" s="35">
        <v>28</v>
      </c>
      <c r="B30" s="29"/>
      <c r="C30" s="29"/>
      <c r="D30" s="29" t="s">
        <v>194</v>
      </c>
      <c r="E30" s="44" t="str">
        <f>+'ESPECIFICACIONES TECNICAS'!C31</f>
        <v>CAMBIO E INSTALACION DE MULTIPUERTO PARA CONEXIÓN AMBULATORA</v>
      </c>
      <c r="F30" s="35">
        <v>1</v>
      </c>
      <c r="G30" s="32">
        <f>+'ANALISIS DE PRECIOS '!J31</f>
        <v>824361.05946458317</v>
      </c>
      <c r="H30" s="32">
        <f t="shared" si="0"/>
        <v>824361.05946458317</v>
      </c>
    </row>
    <row r="31" spans="1:8" x14ac:dyDescent="0.2">
      <c r="A31" s="35">
        <v>29</v>
      </c>
      <c r="B31" s="29"/>
      <c r="C31" s="29"/>
      <c r="D31" s="29" t="s">
        <v>194</v>
      </c>
      <c r="E31" s="44" t="str">
        <f>+'ESPECIFICACIONES TECNICAS'!C32</f>
        <v>CAMBIO E INSTALACION DE PAQUETE DE CABLES PARA CONEXION EEG ARC ESSENTIA X 40</v>
      </c>
      <c r="F31" s="35">
        <v>1</v>
      </c>
      <c r="G31" s="32">
        <f>+'ANALISIS DE PRECIOS '!J32</f>
        <v>5110840</v>
      </c>
      <c r="H31" s="32">
        <f t="shared" si="0"/>
        <v>5110840</v>
      </c>
    </row>
    <row r="32" spans="1:8" x14ac:dyDescent="0.2">
      <c r="A32" s="35">
        <v>30</v>
      </c>
      <c r="B32" s="29"/>
      <c r="C32" s="29"/>
      <c r="D32" s="29" t="s">
        <v>194</v>
      </c>
      <c r="E32" s="44" t="str">
        <f>+'ESPECIFICACIONES TECNICAS'!C33</f>
        <v>CAMBIO E INSTALACION DE MODULO ARC PARA IMPRESIÓN</v>
      </c>
      <c r="F32" s="35">
        <v>1</v>
      </c>
      <c r="G32" s="32">
        <f>+'ANALISIS DE PRECIOS '!J33</f>
        <v>1387979</v>
      </c>
      <c r="H32" s="32">
        <f t="shared" si="0"/>
        <v>1387979</v>
      </c>
    </row>
    <row r="33" spans="1:8" x14ac:dyDescent="0.2">
      <c r="A33" s="35">
        <v>31</v>
      </c>
      <c r="B33" s="29"/>
      <c r="C33" s="29"/>
      <c r="D33" s="29" t="s">
        <v>194</v>
      </c>
      <c r="E33" s="44" t="str">
        <f>+'ESPECIFICACIONES TECNICAS'!C34</f>
        <v>CAMBIO E INSTALACION DE PAQUETE DE CABLES PARA CONEXION EEG Y LTM EASY 3 X 40</v>
      </c>
      <c r="F33" s="35">
        <v>1</v>
      </c>
      <c r="G33" s="32">
        <f>+'ANALISIS DE PRECIOS '!J34</f>
        <v>5110840</v>
      </c>
      <c r="H33" s="32">
        <f t="shared" si="0"/>
        <v>5110840</v>
      </c>
    </row>
    <row r="34" spans="1:8" x14ac:dyDescent="0.2">
      <c r="A34" s="35">
        <v>32</v>
      </c>
      <c r="B34" s="29"/>
      <c r="C34" s="29"/>
      <c r="D34" s="29" t="s">
        <v>194</v>
      </c>
      <c r="E34" s="44" t="str">
        <f>+'ESPECIFICACIONES TECNICAS'!C35</f>
        <v xml:space="preserve">CAMBIO E INSTALACION CABLE DE AMPLIFICADOR EASY 3 Ref. 362039-000 </v>
      </c>
      <c r="F34" s="35">
        <v>1</v>
      </c>
      <c r="G34" s="32">
        <f>+'ANALISIS DE PRECIOS '!J35</f>
        <v>364916</v>
      </c>
      <c r="H34" s="32">
        <f t="shared" si="0"/>
        <v>364916</v>
      </c>
    </row>
    <row r="35" spans="1:8" x14ac:dyDescent="0.2">
      <c r="A35" s="35">
        <v>33</v>
      </c>
      <c r="B35" s="29"/>
      <c r="C35" s="29"/>
      <c r="D35" s="29" t="s">
        <v>194</v>
      </c>
      <c r="E35" s="44" t="str">
        <f>+'ESPECIFICACIONES TECNICAS'!C36</f>
        <v>CAMBIO E INSTALACION CARCASA DE AMPLIFICADOR EASY 3</v>
      </c>
      <c r="F35" s="35">
        <v>1</v>
      </c>
      <c r="G35" s="32">
        <f>+'ANALISIS DE PRECIOS '!J36</f>
        <v>3279585.5262943092</v>
      </c>
      <c r="H35" s="32">
        <f t="shared" si="0"/>
        <v>3279585.5262943092</v>
      </c>
    </row>
    <row r="36" spans="1:8" x14ac:dyDescent="0.2">
      <c r="A36" s="35">
        <v>34</v>
      </c>
      <c r="B36" s="29"/>
      <c r="C36" s="29"/>
      <c r="D36" s="29" t="s">
        <v>194</v>
      </c>
      <c r="E36" s="44" t="str">
        <f>+'ESPECIFICACIONES TECNICAS'!C37</f>
        <v>CAMBIO E INSTALACION TARJETA PANEL DE IMPEDANCIAS EASY 3</v>
      </c>
      <c r="F36" s="35">
        <v>1</v>
      </c>
      <c r="G36" s="32">
        <f>+'ANALISIS DE PRECIOS '!J37</f>
        <v>1606255</v>
      </c>
      <c r="H36" s="32">
        <f t="shared" si="0"/>
        <v>1606255</v>
      </c>
    </row>
    <row r="37" spans="1:8" x14ac:dyDescent="0.2">
      <c r="A37" s="35">
        <v>35</v>
      </c>
      <c r="B37" s="29"/>
      <c r="C37" s="29"/>
      <c r="D37" s="29" t="s">
        <v>194</v>
      </c>
      <c r="E37" s="44" t="str">
        <f>+'ESPECIFICACIONES TECNICAS'!C38</f>
        <v>CAMBIO E INSTALACION TARJETA PCB CONTROLLER EASY 3</v>
      </c>
      <c r="F37" s="35">
        <v>1</v>
      </c>
      <c r="G37" s="32">
        <f>+'ANALISIS DE PRECIOS '!J38</f>
        <v>23891408</v>
      </c>
      <c r="H37" s="32">
        <f t="shared" si="0"/>
        <v>23891408</v>
      </c>
    </row>
    <row r="38" spans="1:8" x14ac:dyDescent="0.2">
      <c r="A38" s="35">
        <v>36</v>
      </c>
      <c r="B38" s="29"/>
      <c r="C38" s="29"/>
      <c r="D38" s="29" t="s">
        <v>194</v>
      </c>
      <c r="E38" s="44" t="str">
        <f>+'ESPECIFICACIONES TECNICAS'!C39</f>
        <v>CAMBIO E INSTALACION TARJETA IMPUT EASY 3</v>
      </c>
      <c r="F38" s="35">
        <v>1</v>
      </c>
      <c r="G38" s="32">
        <f>+'ANALISIS DE PRECIOS '!J39</f>
        <v>7266626</v>
      </c>
      <c r="H38" s="32">
        <f t="shared" si="0"/>
        <v>7266626</v>
      </c>
    </row>
    <row r="39" spans="1:8" x14ac:dyDescent="0.2">
      <c r="A39" s="35">
        <v>37</v>
      </c>
      <c r="B39" s="29"/>
      <c r="C39" s="29"/>
      <c r="D39" s="29" t="s">
        <v>194</v>
      </c>
      <c r="E39" s="44" t="str">
        <f>+'ESPECIFICACIONES TECNICAS'!C40</f>
        <v>CAMBIO E INSTALACION TARJETA CANALES DC EASY 3</v>
      </c>
      <c r="F39" s="35">
        <v>1</v>
      </c>
      <c r="G39" s="32">
        <f>+'ANALISIS DE PRECIOS '!J40</f>
        <v>16262936.30773228</v>
      </c>
      <c r="H39" s="32">
        <f t="shared" si="0"/>
        <v>16262936.30773228</v>
      </c>
    </row>
    <row r="40" spans="1:8" x14ac:dyDescent="0.2">
      <c r="A40" s="35">
        <v>38</v>
      </c>
      <c r="B40" s="29"/>
      <c r="C40" s="29"/>
      <c r="D40" s="29" t="s">
        <v>194</v>
      </c>
      <c r="E40" s="44" t="str">
        <f>+'ESPECIFICACIONES TECNICAS'!C41</f>
        <v>CAMBIO E INSTALACION TARJETA ANALOGA EASY 3</v>
      </c>
      <c r="F40" s="35">
        <v>1</v>
      </c>
      <c r="G40" s="32">
        <f>+'ANALISIS DE PRECIOS '!J41</f>
        <v>42915759</v>
      </c>
      <c r="H40" s="32">
        <f t="shared" si="0"/>
        <v>42915759</v>
      </c>
    </row>
    <row r="41" spans="1:8" x14ac:dyDescent="0.2">
      <c r="A41" s="35">
        <v>39</v>
      </c>
      <c r="B41" s="29"/>
      <c r="C41" s="29"/>
      <c r="D41" s="29" t="s">
        <v>194</v>
      </c>
      <c r="E41" s="44" t="str">
        <f>+'ESPECIFICACIONES TECNICAS'!C42</f>
        <v>CAMBIO E INSTALACION CARCASA DE FOTOESTIMULADOR EASY 3</v>
      </c>
      <c r="F41" s="35">
        <v>1</v>
      </c>
      <c r="G41" s="32">
        <f>+'ANALISIS DE PRECIOS '!J42</f>
        <v>1821811</v>
      </c>
      <c r="H41" s="32">
        <f t="shared" si="0"/>
        <v>1821811</v>
      </c>
    </row>
    <row r="42" spans="1:8" x14ac:dyDescent="0.2">
      <c r="A42" s="35">
        <v>40</v>
      </c>
      <c r="B42" s="29"/>
      <c r="C42" s="29"/>
      <c r="D42" s="29" t="s">
        <v>194</v>
      </c>
      <c r="E42" s="44" t="str">
        <f>+'ESPECIFICACIONES TECNICAS'!C43</f>
        <v>CAMBIO E INSTALACION TARJETA INTERNA DE FOTOESTIMULADOR EASY 3</v>
      </c>
      <c r="F42" s="35">
        <v>1</v>
      </c>
      <c r="G42" s="32">
        <f>+'ANALISIS DE PRECIOS '!J43</f>
        <v>11442413</v>
      </c>
      <c r="H42" s="32">
        <f t="shared" si="0"/>
        <v>11442413</v>
      </c>
    </row>
    <row r="43" spans="1:8" x14ac:dyDescent="0.2">
      <c r="A43" s="35">
        <v>41</v>
      </c>
      <c r="B43" s="29"/>
      <c r="C43" s="29"/>
      <c r="D43" s="29" t="s">
        <v>194</v>
      </c>
      <c r="E43" s="44" t="str">
        <f>+'ESPECIFICACIONES TECNICAS'!C44</f>
        <v xml:space="preserve">CAMBIO E INSTALACION CABLE FOTOESTIMULADOR EASY 3 Ref. 362037-000 </v>
      </c>
      <c r="F43" s="35">
        <v>1</v>
      </c>
      <c r="G43" s="32">
        <f>+'ANALISIS DE PRECIOS '!J44</f>
        <v>357314</v>
      </c>
      <c r="H43" s="32">
        <f t="shared" si="0"/>
        <v>357314</v>
      </c>
    </row>
    <row r="44" spans="1:8" x14ac:dyDescent="0.2">
      <c r="A44" s="35">
        <v>42</v>
      </c>
      <c r="B44" s="29"/>
      <c r="C44" s="29"/>
      <c r="D44" s="29" t="s">
        <v>194</v>
      </c>
      <c r="E44" s="44" t="str">
        <f>+'ESPECIFICACIONES TECNICAS'!C45</f>
        <v>CAMBIO E INSTALACION BOMBILLA PARA FOTOESTIMULADOR EASY 3</v>
      </c>
      <c r="F44" s="35">
        <v>1</v>
      </c>
      <c r="G44" s="32">
        <f>+'ANALISIS DE PRECIOS '!J45</f>
        <v>1192116</v>
      </c>
      <c r="H44" s="32">
        <f t="shared" si="0"/>
        <v>1192116</v>
      </c>
    </row>
    <row r="45" spans="1:8" x14ac:dyDescent="0.2">
      <c r="A45" s="35">
        <v>43</v>
      </c>
      <c r="B45" s="29"/>
      <c r="C45" s="29"/>
      <c r="D45" s="29" t="s">
        <v>194</v>
      </c>
      <c r="E45" s="44" t="str">
        <f>+'ESPECIFICACIONES TECNICAS'!C46</f>
        <v>CAMBIO E INSTALACION CABLE DE PODER GRADO HOSPITALARIO EASY 3</v>
      </c>
      <c r="F45" s="35">
        <v>1</v>
      </c>
      <c r="G45" s="32">
        <f>+'ANALISIS DE PRECIOS '!J46</f>
        <v>357000</v>
      </c>
      <c r="H45" s="32">
        <f t="shared" si="0"/>
        <v>357000</v>
      </c>
    </row>
    <row r="46" spans="1:8" x14ac:dyDescent="0.2">
      <c r="A46" s="35">
        <v>44</v>
      </c>
      <c r="B46" s="29"/>
      <c r="C46" s="29"/>
      <c r="D46" s="29" t="s">
        <v>194</v>
      </c>
      <c r="E46" s="44" t="str">
        <f>+'ESPECIFICACIONES TECNICAS'!C47</f>
        <v>CAMBIO E INSTALACION TARJETA FUENTE DE PODER EASY 3</v>
      </c>
      <c r="F46" s="35">
        <v>1</v>
      </c>
      <c r="G46" s="32">
        <f>+'ANALISIS DE PRECIOS '!J47</f>
        <v>2602012</v>
      </c>
      <c r="H46" s="32">
        <f t="shared" si="0"/>
        <v>2602012</v>
      </c>
    </row>
    <row r="47" spans="1:8" x14ac:dyDescent="0.2">
      <c r="A47" s="35">
        <v>45</v>
      </c>
      <c r="B47" s="29"/>
      <c r="C47" s="29"/>
      <c r="D47" s="29" t="s">
        <v>194</v>
      </c>
      <c r="E47" s="44" t="str">
        <f>+'ESPECIFICACIONES TECNICAS'!C48</f>
        <v>CAMBIO E INSTALACION CABLE USB DE AMPLIFICADOR ARC E3</v>
      </c>
      <c r="F47" s="35">
        <v>1</v>
      </c>
      <c r="G47" s="32">
        <f>+'ANALISIS DE PRECIOS '!J48</f>
        <v>363179.45223678643</v>
      </c>
      <c r="H47" s="32">
        <f t="shared" si="0"/>
        <v>363179.45223678643</v>
      </c>
    </row>
    <row r="48" spans="1:8" x14ac:dyDescent="0.2">
      <c r="A48" s="35">
        <v>46</v>
      </c>
      <c r="B48" s="29"/>
      <c r="C48" s="29"/>
      <c r="D48" s="29" t="s">
        <v>194</v>
      </c>
      <c r="E48" s="44" t="str">
        <f>+'ESPECIFICACIONES TECNICAS'!C49</f>
        <v>CAMBIO E INSTALACION CARCASA DE AMPLIFICADOR ARC E3</v>
      </c>
      <c r="F48" s="35">
        <v>1</v>
      </c>
      <c r="G48" s="32">
        <f>+'ANALISIS DE PRECIOS '!J49</f>
        <v>3155243</v>
      </c>
      <c r="H48" s="32">
        <f t="shared" si="0"/>
        <v>3155243</v>
      </c>
    </row>
    <row r="49" spans="1:8" x14ac:dyDescent="0.2">
      <c r="A49" s="35">
        <v>47</v>
      </c>
      <c r="B49" s="29"/>
      <c r="C49" s="29"/>
      <c r="D49" s="29" t="s">
        <v>194</v>
      </c>
      <c r="E49" s="44" t="str">
        <f>+'ESPECIFICACIONES TECNICAS'!C50</f>
        <v>CAMBIO E INSTALACION TARJETA PANEL DE IMPEDANCIAS ARC E3</v>
      </c>
      <c r="F49" s="35">
        <v>1</v>
      </c>
      <c r="G49" s="32">
        <f>+'ANALISIS DE PRECIOS '!J50</f>
        <v>1517171</v>
      </c>
      <c r="H49" s="32">
        <f t="shared" si="0"/>
        <v>1517171</v>
      </c>
    </row>
    <row r="50" spans="1:8" x14ac:dyDescent="0.2">
      <c r="A50" s="35">
        <v>48</v>
      </c>
      <c r="B50" s="29"/>
      <c r="C50" s="29"/>
      <c r="D50" s="29" t="s">
        <v>194</v>
      </c>
      <c r="E50" s="44" t="str">
        <f>+'ESPECIFICACIONES TECNICAS'!C51</f>
        <v>CAMBIO E INSTALACION TARJETA PCB CONTROLLER ARC E3</v>
      </c>
      <c r="F50" s="35">
        <v>1</v>
      </c>
      <c r="G50" s="32">
        <f>+'ANALISIS DE PRECIOS '!J51</f>
        <v>26465397.46564788</v>
      </c>
      <c r="H50" s="32">
        <f t="shared" si="0"/>
        <v>26465397.46564788</v>
      </c>
    </row>
    <row r="51" spans="1:8" x14ac:dyDescent="0.2">
      <c r="A51" s="35">
        <v>49</v>
      </c>
      <c r="B51" s="29"/>
      <c r="C51" s="29"/>
      <c r="D51" s="29" t="s">
        <v>194</v>
      </c>
      <c r="E51" s="44" t="str">
        <f>+'ESPECIFICACIONES TECNICAS'!C52</f>
        <v>CAMBIO E INSTALACION TARJETA INPUT ARC E3</v>
      </c>
      <c r="F51" s="35">
        <v>1</v>
      </c>
      <c r="G51" s="32">
        <f>+'ANALISIS DE PRECIOS '!J52</f>
        <v>7692199</v>
      </c>
      <c r="H51" s="32">
        <f t="shared" si="0"/>
        <v>7692199</v>
      </c>
    </row>
    <row r="52" spans="1:8" x14ac:dyDescent="0.2">
      <c r="A52" s="35">
        <v>50</v>
      </c>
      <c r="B52" s="29"/>
      <c r="C52" s="29"/>
      <c r="D52" s="29" t="s">
        <v>194</v>
      </c>
      <c r="E52" s="44" t="str">
        <f>+'ESPECIFICACIONES TECNICAS'!C53</f>
        <v>CAMBIO E INSTALACION TARJETA ANALOGA ARC E3</v>
      </c>
      <c r="F52" s="35">
        <v>1</v>
      </c>
      <c r="G52" s="32">
        <f>+'ANALISIS DE PRECIOS '!J53</f>
        <v>49021133.525337934</v>
      </c>
      <c r="H52" s="32">
        <f t="shared" si="0"/>
        <v>49021133.525337934</v>
      </c>
    </row>
    <row r="53" spans="1:8" x14ac:dyDescent="0.2">
      <c r="A53" s="35">
        <v>51</v>
      </c>
      <c r="B53" s="29"/>
      <c r="C53" s="29"/>
      <c r="D53" s="29" t="s">
        <v>194</v>
      </c>
      <c r="E53" s="44" t="str">
        <f>+'ESPECIFICACIONES TECNICAS'!C54</f>
        <v>CAMBIO E INSTALACION CARCASA DE ESTIMULADOR ARC E3</v>
      </c>
      <c r="F53" s="35">
        <v>1</v>
      </c>
      <c r="G53" s="32">
        <f>+'ANALISIS DE PRECIOS '!J54</f>
        <v>1919226</v>
      </c>
      <c r="H53" s="32">
        <f t="shared" si="0"/>
        <v>1919226</v>
      </c>
    </row>
    <row r="54" spans="1:8" x14ac:dyDescent="0.2">
      <c r="A54" s="35">
        <v>52</v>
      </c>
      <c r="B54" s="29"/>
      <c r="C54" s="29"/>
      <c r="D54" s="29" t="s">
        <v>194</v>
      </c>
      <c r="E54" s="44" t="str">
        <f>+'ESPECIFICACIONES TECNICAS'!C55</f>
        <v>CAMBIO E INSTALACION TARJETA INTERNA DE ESTIMULADOR ARC E3</v>
      </c>
      <c r="F54" s="35">
        <v>1</v>
      </c>
      <c r="G54" s="32">
        <f>+'ANALISIS DE PRECIOS '!J55</f>
        <v>12210799</v>
      </c>
      <c r="H54" s="32">
        <f t="shared" si="0"/>
        <v>12210799</v>
      </c>
    </row>
    <row r="55" spans="1:8" x14ac:dyDescent="0.2">
      <c r="A55" s="35">
        <v>53</v>
      </c>
      <c r="B55" s="29"/>
      <c r="C55" s="29"/>
      <c r="D55" s="29" t="s">
        <v>194</v>
      </c>
      <c r="E55" s="44" t="str">
        <f>+'ESPECIFICACIONES TECNICAS'!C56</f>
        <v>CAMBIO E INSTALACION CABLE USB DE ESTIMULADOR ARC E3</v>
      </c>
      <c r="F55" s="35">
        <v>1</v>
      </c>
      <c r="G55" s="32">
        <f>+'ANALISIS DE PRECIOS '!J56</f>
        <v>555720.56566828035</v>
      </c>
      <c r="H55" s="32">
        <f t="shared" si="0"/>
        <v>555720.56566828035</v>
      </c>
    </row>
    <row r="56" spans="1:8" x14ac:dyDescent="0.2">
      <c r="A56" s="35">
        <v>54</v>
      </c>
      <c r="B56" s="29"/>
      <c r="C56" s="29"/>
      <c r="D56" s="29" t="s">
        <v>194</v>
      </c>
      <c r="E56" s="44" t="str">
        <f>+'ESPECIFICACIONES TECNICAS'!C57</f>
        <v>CAMBIO E INSTALACION BOMBILLA PARA FOTOESTIMULADOR UND ARC E3</v>
      </c>
      <c r="F56" s="35">
        <v>1</v>
      </c>
      <c r="G56" s="32">
        <f>+'ANALISIS DE PRECIOS '!J57</f>
        <v>917613</v>
      </c>
      <c r="H56" s="32">
        <f t="shared" si="0"/>
        <v>917613</v>
      </c>
    </row>
    <row r="57" spans="1:8" x14ac:dyDescent="0.2">
      <c r="A57" s="35">
        <v>55</v>
      </c>
      <c r="B57" s="29"/>
      <c r="C57" s="29"/>
      <c r="D57" s="29" t="s">
        <v>194</v>
      </c>
      <c r="E57" s="44" t="str">
        <f>+'ESPECIFICACIONES TECNICAS'!C58</f>
        <v>CAMBIO E INSTALACION CAMARA, PAN-TILT-ZOOM, FULL HD (PANASONIC) + POE SUPPLY, DUAL PORT, 60W</v>
      </c>
      <c r="F57" s="35">
        <v>1</v>
      </c>
      <c r="G57" s="32">
        <f>+'ANALISIS DE PRECIOS '!J58</f>
        <v>19386884</v>
      </c>
      <c r="H57" s="32">
        <f t="shared" si="0"/>
        <v>19386884</v>
      </c>
    </row>
    <row r="58" spans="1:8" x14ac:dyDescent="0.2">
      <c r="A58" s="35">
        <v>56</v>
      </c>
      <c r="B58" s="29"/>
      <c r="C58" s="29"/>
      <c r="D58" s="29" t="s">
        <v>194</v>
      </c>
      <c r="E58" s="44" t="str">
        <f>+'ESPECIFICACIONES TECNICAS'!C59</f>
        <v>CAMBIO E INSTALACIÓN DE TARJETA ANÁLOGA PARA AMPLIFICADOR</v>
      </c>
      <c r="F58" s="35">
        <v>1</v>
      </c>
      <c r="G58" s="32">
        <f>+'ANALISIS DE PRECIOS '!J59</f>
        <v>23504176</v>
      </c>
      <c r="H58" s="32">
        <f t="shared" si="0"/>
        <v>23504176</v>
      </c>
    </row>
    <row r="59" spans="1:8" x14ac:dyDescent="0.2">
      <c r="A59" s="35">
        <v>57</v>
      </c>
      <c r="B59" s="29"/>
      <c r="C59" s="29"/>
      <c r="D59" s="29" t="s">
        <v>194</v>
      </c>
      <c r="E59" s="44" t="str">
        <f>+'ESPECIFICACIONES TECNICAS'!C60</f>
        <v>CAMBIO E INSTALACIÓN DE TARJETA INPUT PARA AMPLIFICADOR</v>
      </c>
      <c r="F59" s="35">
        <v>1</v>
      </c>
      <c r="G59" s="32">
        <f>+'ANALISIS DE PRECIOS '!J60</f>
        <v>19332104.089600001</v>
      </c>
      <c r="H59" s="32">
        <f t="shared" si="0"/>
        <v>19332104.089600001</v>
      </c>
    </row>
    <row r="60" spans="1:8" x14ac:dyDescent="0.2">
      <c r="A60" s="35">
        <v>58</v>
      </c>
      <c r="B60" s="29"/>
      <c r="C60" s="29"/>
      <c r="D60" s="29" t="s">
        <v>194</v>
      </c>
      <c r="E60" s="44" t="str">
        <f>+'ESPECIFICACIONES TECNICAS'!C61</f>
        <v>CABLE PARA AMPLIFICADOR</v>
      </c>
      <c r="F60" s="35">
        <v>1</v>
      </c>
      <c r="G60" s="32">
        <f>+'ANALISIS DE PRECIOS '!J61</f>
        <v>1725390.2899968</v>
      </c>
      <c r="H60" s="32">
        <f t="shared" si="0"/>
        <v>1725390.2899968</v>
      </c>
    </row>
    <row r="61" spans="1:8" x14ac:dyDescent="0.2">
      <c r="A61" s="35">
        <v>59</v>
      </c>
      <c r="B61" s="29"/>
      <c r="C61" s="29"/>
      <c r="D61" s="29" t="s">
        <v>194</v>
      </c>
      <c r="E61" s="44" t="str">
        <f>+'ESPECIFICACIONES TECNICAS'!C62</f>
        <v>CAMBIO E INSTALACION CABLE USB A A USB B PARA CONSOLA</v>
      </c>
      <c r="F61" s="35">
        <v>1</v>
      </c>
      <c r="G61" s="32">
        <f>+'ANALISIS DE PRECIOS '!J62</f>
        <v>105118.31598720001</v>
      </c>
      <c r="H61" s="32">
        <f t="shared" si="0"/>
        <v>105118.31598720001</v>
      </c>
    </row>
    <row r="62" spans="1:8" x14ac:dyDescent="0.2">
      <c r="A62" s="35">
        <v>60</v>
      </c>
      <c r="B62" s="29"/>
      <c r="C62" s="29"/>
      <c r="D62" s="29" t="s">
        <v>194</v>
      </c>
      <c r="E62" s="44" t="str">
        <f>+'ESPECIFICACIONES TECNICAS'!C63</f>
        <v>CAMBIO E INSTALACION CABLE DE PODER GRADO HOSPITALARIO</v>
      </c>
      <c r="F62" s="35">
        <v>1</v>
      </c>
      <c r="G62" s="32">
        <f>+'ANALISIS DE PRECIOS '!J63</f>
        <v>357000</v>
      </c>
      <c r="H62" s="32">
        <f t="shared" si="0"/>
        <v>357000</v>
      </c>
    </row>
    <row r="63" spans="1:8" x14ac:dyDescent="0.2">
      <c r="A63" s="35">
        <v>61</v>
      </c>
      <c r="B63" s="29"/>
      <c r="C63" s="29"/>
      <c r="D63" s="29" t="s">
        <v>194</v>
      </c>
      <c r="E63" s="44" t="str">
        <f>+'ESPECIFICACIONES TECNICAS'!C64</f>
        <v>CAMBIO E INSTALACION CARCASA PARA ESTIMULADOR ELÉCTRICO</v>
      </c>
      <c r="F63" s="35">
        <v>1</v>
      </c>
      <c r="G63" s="32">
        <f>+'ANALISIS DE PRECIOS '!J64</f>
        <v>439036</v>
      </c>
      <c r="H63" s="32">
        <f t="shared" si="0"/>
        <v>439036</v>
      </c>
    </row>
    <row r="64" spans="1:8" x14ac:dyDescent="0.2">
      <c r="A64" s="35">
        <v>62</v>
      </c>
      <c r="B64" s="29"/>
      <c r="C64" s="29"/>
      <c r="D64" s="29" t="s">
        <v>194</v>
      </c>
      <c r="E64" s="44" t="str">
        <f>+'ESPECIFICACIONES TECNICAS'!C65</f>
        <v>CAMBIO E INSTALACION TARJETA DE POLARIDAD PARA ESTIMULADOR ELÉCTRICO</v>
      </c>
      <c r="F64" s="35">
        <v>1</v>
      </c>
      <c r="G64" s="32">
        <f>+'ANALISIS DE PRECIOS '!J65</f>
        <v>425989</v>
      </c>
      <c r="H64" s="32">
        <f t="shared" si="0"/>
        <v>425989</v>
      </c>
    </row>
    <row r="65" spans="1:8" x14ac:dyDescent="0.2">
      <c r="A65" s="35">
        <v>63</v>
      </c>
      <c r="B65" s="29"/>
      <c r="C65" s="29"/>
      <c r="D65" s="29" t="s">
        <v>194</v>
      </c>
      <c r="E65" s="44" t="str">
        <f>+'ESPECIFICACIONES TECNICAS'!C66</f>
        <v>CAMBIO E INSTALACION VARIADOR Y EJE  DE INTENSIDAD PARA ESTIMULADOR ELÉCTRICO</v>
      </c>
      <c r="F65" s="35">
        <v>1</v>
      </c>
      <c r="G65" s="32">
        <f>+'ANALISIS DE PRECIOS '!J66</f>
        <v>99960</v>
      </c>
      <c r="H65" s="32">
        <f t="shared" si="0"/>
        <v>99960</v>
      </c>
    </row>
    <row r="66" spans="1:8" x14ac:dyDescent="0.2">
      <c r="A66" s="35">
        <v>64</v>
      </c>
      <c r="B66" s="29"/>
      <c r="C66" s="29"/>
      <c r="D66" s="29" t="s">
        <v>194</v>
      </c>
      <c r="E66" s="44" t="str">
        <f>+'ESPECIFICACIONES TECNICAS'!C67</f>
        <v>CAMBIO E INSTALACION PUNTAS PARA ESTIMULADOR ELÉCTRICO (PAR)</v>
      </c>
      <c r="F66" s="35">
        <v>1</v>
      </c>
      <c r="G66" s="32">
        <f>+'ANALISIS DE PRECIOS '!J67</f>
        <v>330946</v>
      </c>
      <c r="H66" s="32">
        <f t="shared" si="0"/>
        <v>330946</v>
      </c>
    </row>
    <row r="67" spans="1:8" x14ac:dyDescent="0.2">
      <c r="A67" s="35">
        <v>65</v>
      </c>
      <c r="B67" s="29"/>
      <c r="C67" s="29"/>
      <c r="D67" s="29" t="s">
        <v>194</v>
      </c>
      <c r="E67" s="44" t="str">
        <f>+'ESPECIFICACIONES TECNICAS'!C68</f>
        <v>CAMBIO E INSTALACION AUDÍFONOS DE BAJO PESO</v>
      </c>
      <c r="F67" s="35">
        <v>1</v>
      </c>
      <c r="G67" s="32">
        <f>+'ANALISIS DE PRECIOS '!J68</f>
        <v>4749285</v>
      </c>
      <c r="H67" s="32">
        <f t="shared" si="0"/>
        <v>4749285</v>
      </c>
    </row>
    <row r="68" spans="1:8" x14ac:dyDescent="0.2">
      <c r="A68" s="35">
        <v>66</v>
      </c>
      <c r="B68" s="29"/>
      <c r="C68" s="29"/>
      <c r="D68" s="29" t="s">
        <v>194</v>
      </c>
      <c r="E68" s="44" t="s">
        <v>60</v>
      </c>
      <c r="F68" s="35">
        <v>1</v>
      </c>
      <c r="G68" s="32">
        <f>+'ANALISIS DE PRECIOS '!J69</f>
        <v>1570979.8837839297</v>
      </c>
      <c r="H68" s="32">
        <f t="shared" ref="H68:H72" si="1">+G68</f>
        <v>1570979.8837839297</v>
      </c>
    </row>
    <row r="69" spans="1:8" x14ac:dyDescent="0.2">
      <c r="A69" s="35">
        <v>67</v>
      </c>
      <c r="B69" s="29"/>
      <c r="C69" s="29"/>
      <c r="D69" s="29" t="s">
        <v>194</v>
      </c>
      <c r="E69" s="44" t="s">
        <v>62</v>
      </c>
      <c r="F69" s="35">
        <v>1</v>
      </c>
      <c r="G69" s="32">
        <f>+'ANALISIS DE PRECIOS '!J70</f>
        <v>366561.97288291692</v>
      </c>
      <c r="H69" s="32">
        <f t="shared" si="1"/>
        <v>366561.97288291692</v>
      </c>
    </row>
    <row r="70" spans="1:8" x14ac:dyDescent="0.2">
      <c r="A70" s="35">
        <v>68</v>
      </c>
      <c r="B70" s="29"/>
      <c r="C70" s="29"/>
      <c r="D70" s="29" t="s">
        <v>194</v>
      </c>
      <c r="E70" s="44" t="s">
        <v>63</v>
      </c>
      <c r="F70" s="35">
        <v>1</v>
      </c>
      <c r="G70" s="32">
        <f>+'ANALISIS DE PRECIOS '!J71</f>
        <v>743404</v>
      </c>
      <c r="H70" s="32">
        <f t="shared" si="1"/>
        <v>743404</v>
      </c>
    </row>
    <row r="71" spans="1:8" x14ac:dyDescent="0.2">
      <c r="A71" s="35">
        <v>69</v>
      </c>
      <c r="B71" s="29"/>
      <c r="C71" s="29"/>
      <c r="D71" s="29" t="s">
        <v>194</v>
      </c>
      <c r="E71" s="44" t="s">
        <v>64</v>
      </c>
      <c r="F71" s="35">
        <v>1</v>
      </c>
      <c r="G71" s="32">
        <f>+'ANALISIS DE PRECIOS '!J72</f>
        <v>2279096</v>
      </c>
      <c r="H71" s="32">
        <f t="shared" si="1"/>
        <v>2279096</v>
      </c>
    </row>
    <row r="72" spans="1:8" x14ac:dyDescent="0.2">
      <c r="A72" s="35">
        <v>70</v>
      </c>
      <c r="B72" s="29"/>
      <c r="C72" s="29"/>
      <c r="D72" s="29" t="s">
        <v>194</v>
      </c>
      <c r="E72" s="44" t="s">
        <v>66</v>
      </c>
      <c r="F72" s="35">
        <v>1</v>
      </c>
      <c r="G72" s="32">
        <f>+'ANALISIS DE PRECIOS '!J73</f>
        <v>68421</v>
      </c>
      <c r="H72" s="32">
        <f t="shared" si="1"/>
        <v>68421</v>
      </c>
    </row>
    <row r="73" spans="1:8" x14ac:dyDescent="0.2">
      <c r="H73" s="42"/>
    </row>
  </sheetData>
  <mergeCells count="1">
    <mergeCell ref="A1:H1"/>
  </mergeCells>
  <pageMargins left="0.7" right="0.7" top="0.75" bottom="0.75" header="0.3" footer="0.3"/>
  <pageSetup scale="4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3"/>
  <sheetViews>
    <sheetView view="pageBreakPreview" topLeftCell="A5" zoomScale="106" zoomScaleNormal="70" zoomScaleSheetLayoutView="106" workbookViewId="0">
      <selection activeCell="C40" sqref="C40"/>
    </sheetView>
  </sheetViews>
  <sheetFormatPr baseColWidth="10" defaultRowHeight="11.25" x14ac:dyDescent="0.2"/>
  <cols>
    <col min="1" max="1" width="5.140625" style="36" bestFit="1" customWidth="1"/>
    <col min="2" max="2" width="81.85546875" style="27" customWidth="1"/>
    <col min="3" max="3" width="94.7109375" style="27" customWidth="1"/>
    <col min="4" max="4" width="11.42578125" style="27"/>
    <col min="5" max="5" width="18.28515625" style="27" customWidth="1"/>
    <col min="6" max="6" width="16.7109375" style="27" customWidth="1"/>
    <col min="7" max="16384" width="11.42578125" style="27"/>
  </cols>
  <sheetData>
    <row r="1" spans="1:8" x14ac:dyDescent="0.2">
      <c r="A1" s="76" t="s">
        <v>199</v>
      </c>
      <c r="B1" s="76"/>
      <c r="C1" s="76"/>
      <c r="D1" s="76"/>
      <c r="E1" s="76"/>
      <c r="F1" s="76"/>
      <c r="G1" s="76"/>
      <c r="H1" s="76"/>
    </row>
    <row r="2" spans="1:8" ht="22.5" x14ac:dyDescent="0.2">
      <c r="A2" s="1" t="s">
        <v>0</v>
      </c>
      <c r="B2" s="1" t="s">
        <v>1</v>
      </c>
      <c r="C2" s="2" t="s">
        <v>2</v>
      </c>
      <c r="D2" s="1" t="s">
        <v>29</v>
      </c>
      <c r="E2" s="1" t="s">
        <v>7</v>
      </c>
      <c r="F2" s="1" t="s">
        <v>30</v>
      </c>
      <c r="G2" s="1" t="s">
        <v>35</v>
      </c>
      <c r="H2" s="1" t="s">
        <v>36</v>
      </c>
    </row>
    <row r="3" spans="1:8" ht="101.25" x14ac:dyDescent="0.2">
      <c r="A3" s="35">
        <v>1</v>
      </c>
      <c r="B3" s="50" t="str">
        <f>+'VALOR ESTIMADO'!E3</f>
        <v>MANTENIMIENTO PREVENTIVO EQUIPO ELECTROMIOGRAFO POTENCIALES EVOCADOS MODELO SIERRA II WEDGE</v>
      </c>
      <c r="C3" s="43" t="s">
        <v>43</v>
      </c>
      <c r="D3" s="35">
        <v>1</v>
      </c>
      <c r="E3" s="83" t="s">
        <v>204</v>
      </c>
      <c r="F3" s="83" t="s">
        <v>223</v>
      </c>
      <c r="G3" s="86"/>
      <c r="H3" s="86"/>
    </row>
    <row r="4" spans="1:8" ht="90" x14ac:dyDescent="0.2">
      <c r="A4" s="35">
        <v>2</v>
      </c>
      <c r="B4" s="50" t="str">
        <f>+'VALOR ESTIMADO'!E4</f>
        <v xml:space="preserve">MANTENIMIENTO PREVENTIVO EQUIPO POLISOMNOGRAFO, ELECTROENCEFALOGRAFO Y VIDEO TELEMETRIA, MODELO EASY III SLEEP Q- VIDEO </v>
      </c>
      <c r="C4" s="43" t="s">
        <v>45</v>
      </c>
      <c r="D4" s="35">
        <v>1</v>
      </c>
      <c r="E4" s="84"/>
      <c r="F4" s="84"/>
      <c r="G4" s="87"/>
      <c r="H4" s="87"/>
    </row>
    <row r="5" spans="1:8" ht="90" x14ac:dyDescent="0.2">
      <c r="A5" s="35">
        <v>3</v>
      </c>
      <c r="B5" s="50" t="str">
        <f>+'VALOR ESTIMADO'!E5</f>
        <v>MANTENIMIENTO PREVENTIVO PARA EQUIPO ELECTROMIOGRAFO POTENCIALES EVOCADOS   MODELO SIERRA</v>
      </c>
      <c r="C5" s="43" t="s">
        <v>47</v>
      </c>
      <c r="D5" s="35">
        <v>1</v>
      </c>
      <c r="E5" s="85"/>
      <c r="F5" s="85"/>
      <c r="G5" s="88"/>
      <c r="H5" s="88"/>
    </row>
    <row r="6" spans="1:8" ht="22.5" x14ac:dyDescent="0.2">
      <c r="A6" s="47" t="s">
        <v>0</v>
      </c>
      <c r="B6" s="47" t="s">
        <v>1</v>
      </c>
      <c r="C6" s="1" t="s">
        <v>4</v>
      </c>
      <c r="D6" s="1" t="s">
        <v>7</v>
      </c>
      <c r="E6" s="68" t="s">
        <v>205</v>
      </c>
      <c r="F6" s="69"/>
      <c r="G6" s="1" t="s">
        <v>35</v>
      </c>
      <c r="H6" s="1" t="s">
        <v>36</v>
      </c>
    </row>
    <row r="7" spans="1:8" x14ac:dyDescent="0.2">
      <c r="A7" s="35">
        <v>4</v>
      </c>
      <c r="B7" s="62" t="s">
        <v>48</v>
      </c>
      <c r="C7" s="29" t="str">
        <f>+'VALOR ESTIMADO'!E6</f>
        <v>CAMBIO E INSTALACION DE AMPLIFICADOR CADWELL SIERRA</v>
      </c>
      <c r="D7" s="35">
        <v>1</v>
      </c>
      <c r="E7" s="51" t="s">
        <v>206</v>
      </c>
      <c r="F7" s="89" t="s">
        <v>224</v>
      </c>
      <c r="G7" s="29"/>
      <c r="H7" s="29"/>
    </row>
    <row r="8" spans="1:8" x14ac:dyDescent="0.2">
      <c r="A8" s="35">
        <v>5</v>
      </c>
      <c r="B8" s="63"/>
      <c r="C8" s="29" t="str">
        <f>+'VALOR ESTIMADO'!E7</f>
        <v>CAMBIO E INSTALACION DE MODULO DE CAPTACION Y ALMACENAMIENTO SIERRA</v>
      </c>
      <c r="D8" s="35">
        <v>1</v>
      </c>
      <c r="E8" s="51" t="s">
        <v>206</v>
      </c>
      <c r="F8" s="90"/>
      <c r="G8" s="29"/>
      <c r="H8" s="29"/>
    </row>
    <row r="9" spans="1:8" x14ac:dyDescent="0.2">
      <c r="A9" s="35">
        <v>6</v>
      </c>
      <c r="B9" s="63"/>
      <c r="C9" s="29" t="str">
        <f>+'VALOR ESTIMADO'!E8</f>
        <v>CAMBIO E INSTALACIÓN PUNTAS PARA ESTIMULADOR ELÉCTRICO CADWELL (PAR)</v>
      </c>
      <c r="D9" s="35">
        <v>1</v>
      </c>
      <c r="E9" s="51" t="s">
        <v>206</v>
      </c>
      <c r="F9" s="90"/>
      <c r="G9" s="29"/>
      <c r="H9" s="29"/>
    </row>
    <row r="10" spans="1:8" x14ac:dyDescent="0.2">
      <c r="A10" s="35">
        <v>7</v>
      </c>
      <c r="B10" s="63"/>
      <c r="C10" s="29" t="str">
        <f>+'VALOR ESTIMADO'!E9</f>
        <v>CAMBIO E INSTALACIÓN DE REDUCTOR DE TRANSIENTES</v>
      </c>
      <c r="D10" s="35">
        <v>1</v>
      </c>
      <c r="E10" s="51" t="s">
        <v>206</v>
      </c>
      <c r="F10" s="90"/>
      <c r="G10" s="29"/>
      <c r="H10" s="29"/>
    </row>
    <row r="11" spans="1:8" x14ac:dyDescent="0.2">
      <c r="A11" s="35">
        <v>8</v>
      </c>
      <c r="B11" s="63"/>
      <c r="C11" s="29" t="str">
        <f>+'VALOR ESTIMADO'!E10</f>
        <v>CAMBIO E INSTALACIÓN DE TARJETA DE PERILLAS PARA CONSOLA</v>
      </c>
      <c r="D11" s="35">
        <v>1</v>
      </c>
      <c r="E11" s="51" t="s">
        <v>206</v>
      </c>
      <c r="F11" s="90"/>
      <c r="G11" s="29"/>
      <c r="H11" s="29"/>
    </row>
    <row r="12" spans="1:8" x14ac:dyDescent="0.2">
      <c r="A12" s="35">
        <v>9</v>
      </c>
      <c r="B12" s="63"/>
      <c r="C12" s="29" t="str">
        <f>+'VALOR ESTIMADO'!E11</f>
        <v>CAMBIO E INSTALACIÓN DE AMPLIFICADOR CADWELL SIERRA</v>
      </c>
      <c r="D12" s="35">
        <v>1</v>
      </c>
      <c r="E12" s="51" t="s">
        <v>206</v>
      </c>
      <c r="F12" s="90"/>
      <c r="G12" s="29"/>
      <c r="H12" s="29"/>
    </row>
    <row r="13" spans="1:8" x14ac:dyDescent="0.2">
      <c r="A13" s="35">
        <v>10</v>
      </c>
      <c r="B13" s="63"/>
      <c r="C13" s="29" t="str">
        <f>+'VALOR ESTIMADO'!E12</f>
        <v>CAMBIO E INSTALACIÓN DE MODULO DE CAPTACIÓN Y ALMACENAMIENTO SIERRA</v>
      </c>
      <c r="D13" s="35">
        <v>1</v>
      </c>
      <c r="E13" s="51" t="s">
        <v>206</v>
      </c>
      <c r="F13" s="90"/>
      <c r="G13" s="29"/>
      <c r="H13" s="29"/>
    </row>
    <row r="14" spans="1:8" x14ac:dyDescent="0.2">
      <c r="A14" s="35">
        <v>11</v>
      </c>
      <c r="B14" s="63"/>
      <c r="C14" s="29" t="str">
        <f>+'VALOR ESTIMADO'!E13</f>
        <v>CAMBIO E INSTALACIÓN DE SOPORTE PARA EQUIPO SIERRA</v>
      </c>
      <c r="D14" s="35">
        <v>1</v>
      </c>
      <c r="E14" s="51" t="s">
        <v>206</v>
      </c>
      <c r="F14" s="90"/>
      <c r="G14" s="29"/>
      <c r="H14" s="29"/>
    </row>
    <row r="15" spans="1:8" x14ac:dyDescent="0.2">
      <c r="A15" s="35">
        <v>12</v>
      </c>
      <c r="B15" s="63"/>
      <c r="C15" s="29" t="str">
        <f>+'VALOR ESTIMADO'!E14</f>
        <v>CAMBIO E INSTALACIÓN CABLE PARA AMPLIFICADOR</v>
      </c>
      <c r="D15" s="35">
        <v>1</v>
      </c>
      <c r="E15" s="51" t="s">
        <v>206</v>
      </c>
      <c r="F15" s="90"/>
      <c r="G15" s="29"/>
      <c r="H15" s="29"/>
    </row>
    <row r="16" spans="1:8" x14ac:dyDescent="0.2">
      <c r="A16" s="35">
        <v>13</v>
      </c>
      <c r="B16" s="63"/>
      <c r="C16" s="29" t="str">
        <f>+'VALOR ESTIMADO'!E15</f>
        <v>CAMBIO E INSTALACIÓN CARCASA PARA ESTIMULADOR ELÉCTRICO</v>
      </c>
      <c r="D16" s="35">
        <v>1</v>
      </c>
      <c r="E16" s="51" t="s">
        <v>206</v>
      </c>
      <c r="F16" s="90"/>
      <c r="G16" s="29"/>
      <c r="H16" s="29"/>
    </row>
    <row r="17" spans="1:8" x14ac:dyDescent="0.2">
      <c r="A17" s="35">
        <v>14</v>
      </c>
      <c r="B17" s="63"/>
      <c r="C17" s="29" t="str">
        <f>+'VALOR ESTIMADO'!E16</f>
        <v>CAMBIO E INSTALACIÓN DE ESTIMULADOR ELÉCTRICO</v>
      </c>
      <c r="D17" s="35">
        <v>1</v>
      </c>
      <c r="E17" s="51" t="s">
        <v>206</v>
      </c>
      <c r="F17" s="90"/>
      <c r="G17" s="29"/>
      <c r="H17" s="29"/>
    </row>
    <row r="18" spans="1:8" x14ac:dyDescent="0.2">
      <c r="A18" s="35">
        <v>15</v>
      </c>
      <c r="B18" s="63"/>
      <c r="C18" s="29" t="str">
        <f>+'VALOR ESTIMADO'!E17</f>
        <v>CAMBIO E INSTALACIÓN PUNTAS PARA ESTIMULADOR ELÉCTRICO (PAR)</v>
      </c>
      <c r="D18" s="35">
        <v>1</v>
      </c>
      <c r="E18" s="51" t="s">
        <v>206</v>
      </c>
      <c r="F18" s="90"/>
      <c r="G18" s="29"/>
      <c r="H18" s="29"/>
    </row>
    <row r="19" spans="1:8" x14ac:dyDescent="0.2">
      <c r="A19" s="35">
        <v>16</v>
      </c>
      <c r="B19" s="63"/>
      <c r="C19" s="29" t="str">
        <f>+'VALOR ESTIMADO'!E18</f>
        <v>CAMBIO E INSTALACIÓN TARJETA REMOTE ANÁLOGA PARA AMPLIFICADOR</v>
      </c>
      <c r="D19" s="35">
        <v>1</v>
      </c>
      <c r="E19" s="51" t="s">
        <v>206</v>
      </c>
      <c r="F19" s="90"/>
      <c r="G19" s="29"/>
      <c r="H19" s="29"/>
    </row>
    <row r="20" spans="1:8" x14ac:dyDescent="0.2">
      <c r="A20" s="35">
        <v>17</v>
      </c>
      <c r="B20" s="63"/>
      <c r="C20" s="29" t="str">
        <f>+'VALOR ESTIMADO'!E19</f>
        <v>CAMBIO E INSTALACIÓN CABLE DE PODER GRADO HOSPITALARIO</v>
      </c>
      <c r="D20" s="35">
        <v>1</v>
      </c>
      <c r="E20" s="51" t="s">
        <v>206</v>
      </c>
      <c r="F20" s="90"/>
      <c r="G20" s="29"/>
      <c r="H20" s="29"/>
    </row>
    <row r="21" spans="1:8" x14ac:dyDescent="0.2">
      <c r="A21" s="35">
        <v>18</v>
      </c>
      <c r="B21" s="63"/>
      <c r="C21" s="29" t="str">
        <f>+'VALOR ESTIMADO'!E20</f>
        <v>CAMBIO E INSTALACIÓN GAFAS DE LEDS</v>
      </c>
      <c r="D21" s="35">
        <v>1</v>
      </c>
      <c r="E21" s="51" t="s">
        <v>206</v>
      </c>
      <c r="F21" s="90"/>
      <c r="G21" s="29"/>
      <c r="H21" s="29"/>
    </row>
    <row r="22" spans="1:8" x14ac:dyDescent="0.2">
      <c r="A22" s="35">
        <v>19</v>
      </c>
      <c r="B22" s="63"/>
      <c r="C22" s="29" t="str">
        <f>+'VALOR ESTIMADO'!E21</f>
        <v>CAMBIO E INSTALACIÓN CONECTOR USB PARA CONSOLA</v>
      </c>
      <c r="D22" s="35">
        <v>1</v>
      </c>
      <c r="E22" s="51" t="s">
        <v>206</v>
      </c>
      <c r="F22" s="90"/>
      <c r="G22" s="29"/>
      <c r="H22" s="29"/>
    </row>
    <row r="23" spans="1:8" x14ac:dyDescent="0.2">
      <c r="A23" s="35">
        <v>20</v>
      </c>
      <c r="B23" s="64"/>
      <c r="C23" s="29" t="str">
        <f>+'VALOR ESTIMADO'!E22</f>
        <v xml:space="preserve">CAMBIO E INSTALACIÓN TARJETA DATA BASE </v>
      </c>
      <c r="D23" s="35">
        <v>1</v>
      </c>
      <c r="E23" s="51" t="s">
        <v>206</v>
      </c>
      <c r="F23" s="90"/>
      <c r="G23" s="29"/>
      <c r="H23" s="29"/>
    </row>
    <row r="24" spans="1:8" x14ac:dyDescent="0.2">
      <c r="A24" s="35">
        <v>21</v>
      </c>
      <c r="B24" s="61" t="s">
        <v>71</v>
      </c>
      <c r="C24" s="29" t="str">
        <f>+'VALOR ESTIMADO'!E23</f>
        <v>CAMBIO E INSTALACIÓN SOPORTE DE PARED PARA AMPLIFICADOR CADWELL EASY</v>
      </c>
      <c r="D24" s="35">
        <v>1</v>
      </c>
      <c r="E24" s="51" t="s">
        <v>206</v>
      </c>
      <c r="F24" s="90"/>
      <c r="G24" s="29"/>
      <c r="H24" s="29"/>
    </row>
    <row r="25" spans="1:8" x14ac:dyDescent="0.2">
      <c r="A25" s="35">
        <v>22</v>
      </c>
      <c r="B25" s="61"/>
      <c r="C25" s="29" t="str">
        <f>+'VALOR ESTIMADO'!E24</f>
        <v>CAMBIO E INSTALACION DE SOPORTE DE PARED PARA ARC ESSENTIA</v>
      </c>
      <c r="D25" s="35">
        <v>1</v>
      </c>
      <c r="E25" s="51" t="s">
        <v>206</v>
      </c>
      <c r="F25" s="90"/>
      <c r="G25" s="29"/>
      <c r="H25" s="29"/>
    </row>
    <row r="26" spans="1:8" x14ac:dyDescent="0.2">
      <c r="A26" s="35">
        <v>23</v>
      </c>
      <c r="B26" s="61"/>
      <c r="C26" s="29" t="str">
        <f>+'VALOR ESTIMADO'!E25</f>
        <v>CAMBIO E INSTALACIÓN MODULO AMBULATORIO AMPLIFIER</v>
      </c>
      <c r="D26" s="35">
        <v>1</v>
      </c>
      <c r="E26" s="51" t="s">
        <v>206</v>
      </c>
      <c r="F26" s="90"/>
      <c r="G26" s="29"/>
      <c r="H26" s="29"/>
    </row>
    <row r="27" spans="1:8" x14ac:dyDescent="0.2">
      <c r="A27" s="35">
        <v>24</v>
      </c>
      <c r="B27" s="61"/>
      <c r="C27" s="29" t="str">
        <f>+'VALOR ESTIMADO'!E26</f>
        <v>CAMBIO E INSTALACIÓN DE MODULO DE ALMACENAMIENTO AMBULATORIO VERSION 2.0</v>
      </c>
      <c r="D27" s="35">
        <v>1</v>
      </c>
      <c r="E27" s="51" t="s">
        <v>206</v>
      </c>
      <c r="F27" s="90"/>
      <c r="G27" s="29"/>
      <c r="H27" s="29"/>
    </row>
    <row r="28" spans="1:8" x14ac:dyDescent="0.2">
      <c r="A28" s="35">
        <v>25</v>
      </c>
      <c r="B28" s="61"/>
      <c r="C28" s="29" t="str">
        <f>+'VALOR ESTIMADO'!E27</f>
        <v>CAMBIO E INSTALACION EASY AMB EEG FLASH ARC</v>
      </c>
      <c r="D28" s="35">
        <v>1</v>
      </c>
      <c r="E28" s="51" t="s">
        <v>206</v>
      </c>
      <c r="F28" s="90"/>
      <c r="G28" s="29"/>
      <c r="H28" s="29"/>
    </row>
    <row r="29" spans="1:8" x14ac:dyDescent="0.2">
      <c r="A29" s="35">
        <v>26</v>
      </c>
      <c r="B29" s="61"/>
      <c r="C29" s="29" t="str">
        <f>+'VALOR ESTIMADO'!E28</f>
        <v>CAMBIO E INSTLACION DE CABLE PARA AMPLIFICADOR LARGO</v>
      </c>
      <c r="D29" s="35">
        <v>1</v>
      </c>
      <c r="E29" s="51" t="s">
        <v>206</v>
      </c>
      <c r="F29" s="90"/>
      <c r="G29" s="29"/>
      <c r="H29" s="29"/>
    </row>
    <row r="30" spans="1:8" x14ac:dyDescent="0.2">
      <c r="A30" s="35">
        <v>27</v>
      </c>
      <c r="B30" s="61"/>
      <c r="C30" s="29" t="str">
        <f>+'VALOR ESTIMADO'!E29</f>
        <v>CAMBIO E INSTLACION DE CABLE PARA FLASH LARGO</v>
      </c>
      <c r="D30" s="35">
        <v>1</v>
      </c>
      <c r="E30" s="51" t="s">
        <v>206</v>
      </c>
      <c r="F30" s="90"/>
      <c r="G30" s="29"/>
      <c r="H30" s="29"/>
    </row>
    <row r="31" spans="1:8" x14ac:dyDescent="0.2">
      <c r="A31" s="35">
        <v>28</v>
      </c>
      <c r="B31" s="61"/>
      <c r="C31" s="29" t="str">
        <f>+'VALOR ESTIMADO'!E30</f>
        <v>CAMBIO E INSTALACION DE MULTIPUERTO PARA CONEXIÓN AMBULATORA</v>
      </c>
      <c r="D31" s="35">
        <v>1</v>
      </c>
      <c r="E31" s="51" t="s">
        <v>206</v>
      </c>
      <c r="F31" s="90"/>
      <c r="G31" s="29"/>
      <c r="H31" s="29"/>
    </row>
    <row r="32" spans="1:8" x14ac:dyDescent="0.2">
      <c r="A32" s="35">
        <v>29</v>
      </c>
      <c r="B32" s="61"/>
      <c r="C32" s="29" t="str">
        <f>+'VALOR ESTIMADO'!E31</f>
        <v>CAMBIO E INSTALACION DE PAQUETE DE CABLES PARA CONEXION EEG ARC ESSENTIA X 40</v>
      </c>
      <c r="D32" s="35">
        <v>1</v>
      </c>
      <c r="E32" s="51" t="s">
        <v>206</v>
      </c>
      <c r="F32" s="90"/>
      <c r="G32" s="29"/>
      <c r="H32" s="29"/>
    </row>
    <row r="33" spans="1:8" x14ac:dyDescent="0.2">
      <c r="A33" s="35">
        <v>30</v>
      </c>
      <c r="B33" s="61"/>
      <c r="C33" s="29" t="str">
        <f>+'VALOR ESTIMADO'!E32</f>
        <v>CAMBIO E INSTALACION DE MODULO ARC PARA IMPRESIÓN</v>
      </c>
      <c r="D33" s="35">
        <v>1</v>
      </c>
      <c r="E33" s="51" t="s">
        <v>206</v>
      </c>
      <c r="F33" s="90"/>
      <c r="G33" s="29"/>
      <c r="H33" s="29"/>
    </row>
    <row r="34" spans="1:8" x14ac:dyDescent="0.2">
      <c r="A34" s="35">
        <v>31</v>
      </c>
      <c r="B34" s="61"/>
      <c r="C34" s="29" t="str">
        <f>+'VALOR ESTIMADO'!E33</f>
        <v>CAMBIO E INSTALACION DE PAQUETE DE CABLES PARA CONEXION EEG Y LTM EASY 3 X 40</v>
      </c>
      <c r="D34" s="35">
        <v>1</v>
      </c>
      <c r="E34" s="51" t="s">
        <v>206</v>
      </c>
      <c r="F34" s="90"/>
      <c r="G34" s="29"/>
      <c r="H34" s="29"/>
    </row>
    <row r="35" spans="1:8" x14ac:dyDescent="0.2">
      <c r="A35" s="35">
        <v>32</v>
      </c>
      <c r="B35" s="61"/>
      <c r="C35" s="29" t="str">
        <f>+'VALOR ESTIMADO'!E34</f>
        <v xml:space="preserve">CAMBIO E INSTALACION CABLE DE AMPLIFICADOR EASY 3 Ref. 362039-000 </v>
      </c>
      <c r="D35" s="35">
        <v>1</v>
      </c>
      <c r="E35" s="51" t="s">
        <v>206</v>
      </c>
      <c r="F35" s="90"/>
      <c r="G35" s="29"/>
      <c r="H35" s="29"/>
    </row>
    <row r="36" spans="1:8" x14ac:dyDescent="0.2">
      <c r="A36" s="35">
        <v>33</v>
      </c>
      <c r="B36" s="61"/>
      <c r="C36" s="29" t="str">
        <f>+'VALOR ESTIMADO'!E35</f>
        <v>CAMBIO E INSTALACION CARCASA DE AMPLIFICADOR EASY 3</v>
      </c>
      <c r="D36" s="35">
        <v>1</v>
      </c>
      <c r="E36" s="51" t="s">
        <v>206</v>
      </c>
      <c r="F36" s="90"/>
      <c r="G36" s="29"/>
      <c r="H36" s="29"/>
    </row>
    <row r="37" spans="1:8" x14ac:dyDescent="0.2">
      <c r="A37" s="35">
        <v>34</v>
      </c>
      <c r="B37" s="61"/>
      <c r="C37" s="29" t="str">
        <f>+'VALOR ESTIMADO'!E36</f>
        <v>CAMBIO E INSTALACION TARJETA PANEL DE IMPEDANCIAS EASY 3</v>
      </c>
      <c r="D37" s="35">
        <v>1</v>
      </c>
      <c r="E37" s="51" t="s">
        <v>206</v>
      </c>
      <c r="F37" s="90"/>
      <c r="G37" s="29"/>
      <c r="H37" s="29"/>
    </row>
    <row r="38" spans="1:8" x14ac:dyDescent="0.2">
      <c r="A38" s="35">
        <v>35</v>
      </c>
      <c r="B38" s="61"/>
      <c r="C38" s="29" t="str">
        <f>+'VALOR ESTIMADO'!E37</f>
        <v>CAMBIO E INSTALACION TARJETA PCB CONTROLLER EASY 3</v>
      </c>
      <c r="D38" s="35">
        <v>1</v>
      </c>
      <c r="E38" s="51" t="s">
        <v>206</v>
      </c>
      <c r="F38" s="90"/>
      <c r="G38" s="29"/>
      <c r="H38" s="29"/>
    </row>
    <row r="39" spans="1:8" x14ac:dyDescent="0.2">
      <c r="A39" s="35">
        <v>36</v>
      </c>
      <c r="B39" s="61"/>
      <c r="C39" s="29" t="str">
        <f>+'VALOR ESTIMADO'!E38</f>
        <v>CAMBIO E INSTALACION TARJETA IMPUT EASY 3</v>
      </c>
      <c r="D39" s="35">
        <v>1</v>
      </c>
      <c r="E39" s="51" t="s">
        <v>206</v>
      </c>
      <c r="F39" s="90"/>
      <c r="G39" s="29"/>
      <c r="H39" s="29"/>
    </row>
    <row r="40" spans="1:8" x14ac:dyDescent="0.2">
      <c r="A40" s="35">
        <v>37</v>
      </c>
      <c r="B40" s="61"/>
      <c r="C40" s="29" t="str">
        <f>+'VALOR ESTIMADO'!E39</f>
        <v>CAMBIO E INSTALACION TARJETA CANALES DC EASY 3</v>
      </c>
      <c r="D40" s="35">
        <v>1</v>
      </c>
      <c r="E40" s="51" t="s">
        <v>206</v>
      </c>
      <c r="F40" s="90"/>
      <c r="G40" s="29"/>
      <c r="H40" s="29"/>
    </row>
    <row r="41" spans="1:8" x14ac:dyDescent="0.2">
      <c r="A41" s="35">
        <v>38</v>
      </c>
      <c r="B41" s="61"/>
      <c r="C41" s="29" t="str">
        <f>+'VALOR ESTIMADO'!E40</f>
        <v>CAMBIO E INSTALACION TARJETA ANALOGA EASY 3</v>
      </c>
      <c r="D41" s="35">
        <v>1</v>
      </c>
      <c r="E41" s="51" t="s">
        <v>206</v>
      </c>
      <c r="F41" s="90"/>
      <c r="G41" s="29"/>
      <c r="H41" s="29"/>
    </row>
    <row r="42" spans="1:8" x14ac:dyDescent="0.2">
      <c r="A42" s="35">
        <v>39</v>
      </c>
      <c r="B42" s="61"/>
      <c r="C42" s="29" t="str">
        <f>+'VALOR ESTIMADO'!E41</f>
        <v>CAMBIO E INSTALACION CARCASA DE FOTOESTIMULADOR EASY 3</v>
      </c>
      <c r="D42" s="35">
        <v>1</v>
      </c>
      <c r="E42" s="51" t="s">
        <v>206</v>
      </c>
      <c r="F42" s="90"/>
      <c r="G42" s="29"/>
      <c r="H42" s="29"/>
    </row>
    <row r="43" spans="1:8" x14ac:dyDescent="0.2">
      <c r="A43" s="35">
        <v>40</v>
      </c>
      <c r="B43" s="61"/>
      <c r="C43" s="29" t="str">
        <f>+'VALOR ESTIMADO'!E42</f>
        <v>CAMBIO E INSTALACION TARJETA INTERNA DE FOTOESTIMULADOR EASY 3</v>
      </c>
      <c r="D43" s="35">
        <v>1</v>
      </c>
      <c r="E43" s="51" t="s">
        <v>206</v>
      </c>
      <c r="F43" s="90"/>
      <c r="G43" s="29"/>
      <c r="H43" s="29"/>
    </row>
    <row r="44" spans="1:8" x14ac:dyDescent="0.2">
      <c r="A44" s="35">
        <v>41</v>
      </c>
      <c r="B44" s="61"/>
      <c r="C44" s="29" t="str">
        <f>+'VALOR ESTIMADO'!E43</f>
        <v xml:space="preserve">CAMBIO E INSTALACION CABLE FOTOESTIMULADOR EASY 3 Ref. 362037-000 </v>
      </c>
      <c r="D44" s="35">
        <v>1</v>
      </c>
      <c r="E44" s="51" t="s">
        <v>206</v>
      </c>
      <c r="F44" s="90"/>
      <c r="G44" s="29"/>
      <c r="H44" s="29"/>
    </row>
    <row r="45" spans="1:8" x14ac:dyDescent="0.2">
      <c r="A45" s="35">
        <v>42</v>
      </c>
      <c r="B45" s="61"/>
      <c r="C45" s="29" t="str">
        <f>+'VALOR ESTIMADO'!E44</f>
        <v>CAMBIO E INSTALACION BOMBILLA PARA FOTOESTIMULADOR EASY 3</v>
      </c>
      <c r="D45" s="35">
        <v>1</v>
      </c>
      <c r="E45" s="51" t="s">
        <v>206</v>
      </c>
      <c r="F45" s="90"/>
      <c r="G45" s="29"/>
      <c r="H45" s="29"/>
    </row>
    <row r="46" spans="1:8" x14ac:dyDescent="0.2">
      <c r="A46" s="35">
        <v>43</v>
      </c>
      <c r="B46" s="61"/>
      <c r="C46" s="29" t="str">
        <f>+'VALOR ESTIMADO'!E45</f>
        <v>CAMBIO E INSTALACION CABLE DE PODER GRADO HOSPITALARIO EASY 3</v>
      </c>
      <c r="D46" s="35">
        <v>1</v>
      </c>
      <c r="E46" s="51" t="s">
        <v>206</v>
      </c>
      <c r="F46" s="90"/>
      <c r="G46" s="29"/>
      <c r="H46" s="29"/>
    </row>
    <row r="47" spans="1:8" x14ac:dyDescent="0.2">
      <c r="A47" s="35">
        <v>44</v>
      </c>
      <c r="B47" s="61"/>
      <c r="C47" s="29" t="str">
        <f>+'VALOR ESTIMADO'!E46</f>
        <v>CAMBIO E INSTALACION TARJETA FUENTE DE PODER EASY 3</v>
      </c>
      <c r="D47" s="35">
        <v>1</v>
      </c>
      <c r="E47" s="51" t="s">
        <v>206</v>
      </c>
      <c r="F47" s="90"/>
      <c r="G47" s="29"/>
      <c r="H47" s="29"/>
    </row>
    <row r="48" spans="1:8" x14ac:dyDescent="0.2">
      <c r="A48" s="35">
        <v>45</v>
      </c>
      <c r="B48" s="61"/>
      <c r="C48" s="29" t="str">
        <f>+'VALOR ESTIMADO'!E47</f>
        <v>CAMBIO E INSTALACION CABLE USB DE AMPLIFICADOR ARC E3</v>
      </c>
      <c r="D48" s="35">
        <v>1</v>
      </c>
      <c r="E48" s="51" t="s">
        <v>206</v>
      </c>
      <c r="F48" s="90"/>
      <c r="G48" s="29"/>
      <c r="H48" s="29"/>
    </row>
    <row r="49" spans="1:8" x14ac:dyDescent="0.2">
      <c r="A49" s="35">
        <v>46</v>
      </c>
      <c r="B49" s="61"/>
      <c r="C49" s="29" t="str">
        <f>+'VALOR ESTIMADO'!E48</f>
        <v>CAMBIO E INSTALACION CARCASA DE AMPLIFICADOR ARC E3</v>
      </c>
      <c r="D49" s="35">
        <v>1</v>
      </c>
      <c r="E49" s="51" t="s">
        <v>206</v>
      </c>
      <c r="F49" s="90"/>
      <c r="G49" s="29"/>
      <c r="H49" s="29"/>
    </row>
    <row r="50" spans="1:8" x14ac:dyDescent="0.2">
      <c r="A50" s="35">
        <v>47</v>
      </c>
      <c r="B50" s="61"/>
      <c r="C50" s="29" t="str">
        <f>+'VALOR ESTIMADO'!E49</f>
        <v>CAMBIO E INSTALACION TARJETA PANEL DE IMPEDANCIAS ARC E3</v>
      </c>
      <c r="D50" s="35">
        <v>1</v>
      </c>
      <c r="E50" s="51" t="s">
        <v>206</v>
      </c>
      <c r="F50" s="90"/>
      <c r="G50" s="29"/>
      <c r="H50" s="29"/>
    </row>
    <row r="51" spans="1:8" x14ac:dyDescent="0.2">
      <c r="A51" s="35">
        <v>48</v>
      </c>
      <c r="B51" s="61"/>
      <c r="C51" s="29" t="str">
        <f>+'VALOR ESTIMADO'!E50</f>
        <v>CAMBIO E INSTALACION TARJETA PCB CONTROLLER ARC E3</v>
      </c>
      <c r="D51" s="35">
        <v>1</v>
      </c>
      <c r="E51" s="51" t="s">
        <v>206</v>
      </c>
      <c r="F51" s="90"/>
      <c r="G51" s="29"/>
      <c r="H51" s="29"/>
    </row>
    <row r="52" spans="1:8" x14ac:dyDescent="0.2">
      <c r="A52" s="35">
        <v>49</v>
      </c>
      <c r="B52" s="61"/>
      <c r="C52" s="29" t="str">
        <f>+'VALOR ESTIMADO'!E51</f>
        <v>CAMBIO E INSTALACION TARJETA INPUT ARC E3</v>
      </c>
      <c r="D52" s="35">
        <v>1</v>
      </c>
      <c r="E52" s="51" t="s">
        <v>206</v>
      </c>
      <c r="F52" s="90"/>
      <c r="G52" s="29"/>
      <c r="H52" s="29"/>
    </row>
    <row r="53" spans="1:8" x14ac:dyDescent="0.2">
      <c r="A53" s="35">
        <v>50</v>
      </c>
      <c r="B53" s="61"/>
      <c r="C53" s="29" t="str">
        <f>+'VALOR ESTIMADO'!E52</f>
        <v>CAMBIO E INSTALACION TARJETA ANALOGA ARC E3</v>
      </c>
      <c r="D53" s="35">
        <v>1</v>
      </c>
      <c r="E53" s="51" t="s">
        <v>206</v>
      </c>
      <c r="F53" s="90"/>
      <c r="G53" s="29"/>
      <c r="H53" s="29"/>
    </row>
    <row r="54" spans="1:8" x14ac:dyDescent="0.2">
      <c r="A54" s="35">
        <v>51</v>
      </c>
      <c r="B54" s="61"/>
      <c r="C54" s="29" t="str">
        <f>+'VALOR ESTIMADO'!E53</f>
        <v>CAMBIO E INSTALACION CARCASA DE ESTIMULADOR ARC E3</v>
      </c>
      <c r="D54" s="35">
        <v>1</v>
      </c>
      <c r="E54" s="51" t="s">
        <v>206</v>
      </c>
      <c r="F54" s="90"/>
      <c r="G54" s="29"/>
      <c r="H54" s="29"/>
    </row>
    <row r="55" spans="1:8" x14ac:dyDescent="0.2">
      <c r="A55" s="35">
        <v>52</v>
      </c>
      <c r="B55" s="61"/>
      <c r="C55" s="29" t="str">
        <f>+'VALOR ESTIMADO'!E54</f>
        <v>CAMBIO E INSTALACION TARJETA INTERNA DE ESTIMULADOR ARC E3</v>
      </c>
      <c r="D55" s="35">
        <v>1</v>
      </c>
      <c r="E55" s="51" t="s">
        <v>206</v>
      </c>
      <c r="F55" s="90"/>
      <c r="G55" s="29"/>
      <c r="H55" s="29"/>
    </row>
    <row r="56" spans="1:8" x14ac:dyDescent="0.2">
      <c r="A56" s="35">
        <v>53</v>
      </c>
      <c r="B56" s="61"/>
      <c r="C56" s="29" t="str">
        <f>+'VALOR ESTIMADO'!E55</f>
        <v>CAMBIO E INSTALACION CABLE USB DE ESTIMULADOR ARC E3</v>
      </c>
      <c r="D56" s="35">
        <v>1</v>
      </c>
      <c r="E56" s="51" t="s">
        <v>206</v>
      </c>
      <c r="F56" s="90"/>
      <c r="G56" s="29"/>
      <c r="H56" s="29"/>
    </row>
    <row r="57" spans="1:8" x14ac:dyDescent="0.2">
      <c r="A57" s="35">
        <v>54</v>
      </c>
      <c r="B57" s="61"/>
      <c r="C57" s="29" t="str">
        <f>+'VALOR ESTIMADO'!E56</f>
        <v>CAMBIO E INSTALACION BOMBILLA PARA FOTOESTIMULADOR UND ARC E3</v>
      </c>
      <c r="D57" s="35">
        <v>1</v>
      </c>
      <c r="E57" s="51" t="s">
        <v>206</v>
      </c>
      <c r="F57" s="90"/>
      <c r="G57" s="29"/>
      <c r="H57" s="29"/>
    </row>
    <row r="58" spans="1:8" x14ac:dyDescent="0.2">
      <c r="A58" s="35">
        <v>55</v>
      </c>
      <c r="B58" s="61"/>
      <c r="C58" s="29" t="str">
        <f>+'VALOR ESTIMADO'!E57</f>
        <v>CAMBIO E INSTALACION CAMARA, PAN-TILT-ZOOM, FULL HD (PANASONIC) + POE SUPPLY, DUAL PORT, 60W</v>
      </c>
      <c r="D58" s="35">
        <v>1</v>
      </c>
      <c r="E58" s="51" t="s">
        <v>206</v>
      </c>
      <c r="F58" s="90"/>
      <c r="G58" s="29"/>
      <c r="H58" s="29"/>
    </row>
    <row r="59" spans="1:8" x14ac:dyDescent="0.2">
      <c r="A59" s="35">
        <v>56</v>
      </c>
      <c r="B59" s="61" t="s">
        <v>105</v>
      </c>
      <c r="C59" s="29" t="str">
        <f>+'VALOR ESTIMADO'!E58</f>
        <v>CAMBIO E INSTALACIÓN DE TARJETA ANÁLOGA PARA AMPLIFICADOR</v>
      </c>
      <c r="D59" s="35">
        <v>1</v>
      </c>
      <c r="E59" s="51" t="s">
        <v>206</v>
      </c>
      <c r="F59" s="90"/>
      <c r="G59" s="29"/>
      <c r="H59" s="29"/>
    </row>
    <row r="60" spans="1:8" x14ac:dyDescent="0.2">
      <c r="A60" s="35">
        <v>57</v>
      </c>
      <c r="B60" s="61"/>
      <c r="C60" s="29" t="str">
        <f>+'VALOR ESTIMADO'!E59</f>
        <v>CAMBIO E INSTALACIÓN DE TARJETA INPUT PARA AMPLIFICADOR</v>
      </c>
      <c r="D60" s="35">
        <v>1</v>
      </c>
      <c r="E60" s="51" t="s">
        <v>206</v>
      </c>
      <c r="F60" s="90"/>
      <c r="G60" s="29"/>
      <c r="H60" s="29"/>
    </row>
    <row r="61" spans="1:8" x14ac:dyDescent="0.2">
      <c r="A61" s="35">
        <v>58</v>
      </c>
      <c r="B61" s="61"/>
      <c r="C61" s="29" t="str">
        <f>+'VALOR ESTIMADO'!E60</f>
        <v>CABLE PARA AMPLIFICADOR</v>
      </c>
      <c r="D61" s="35">
        <v>1</v>
      </c>
      <c r="E61" s="51" t="s">
        <v>206</v>
      </c>
      <c r="F61" s="90"/>
      <c r="G61" s="29"/>
      <c r="H61" s="29"/>
    </row>
    <row r="62" spans="1:8" x14ac:dyDescent="0.2">
      <c r="A62" s="35">
        <v>59</v>
      </c>
      <c r="B62" s="61"/>
      <c r="C62" s="29" t="str">
        <f>+'VALOR ESTIMADO'!E61</f>
        <v>CAMBIO E INSTALACION CABLE USB A A USB B PARA CONSOLA</v>
      </c>
      <c r="D62" s="35">
        <v>1</v>
      </c>
      <c r="E62" s="51" t="s">
        <v>206</v>
      </c>
      <c r="F62" s="90"/>
      <c r="G62" s="29"/>
      <c r="H62" s="29"/>
    </row>
    <row r="63" spans="1:8" x14ac:dyDescent="0.2">
      <c r="A63" s="35">
        <v>60</v>
      </c>
      <c r="B63" s="61"/>
      <c r="C63" s="29" t="str">
        <f>+'VALOR ESTIMADO'!E62</f>
        <v>CAMBIO E INSTALACION CABLE DE PODER GRADO HOSPITALARIO</v>
      </c>
      <c r="D63" s="35">
        <v>1</v>
      </c>
      <c r="E63" s="51" t="s">
        <v>206</v>
      </c>
      <c r="F63" s="90"/>
      <c r="G63" s="29"/>
      <c r="H63" s="29"/>
    </row>
    <row r="64" spans="1:8" x14ac:dyDescent="0.2">
      <c r="A64" s="35">
        <v>61</v>
      </c>
      <c r="B64" s="61"/>
      <c r="C64" s="29" t="str">
        <f>+'VALOR ESTIMADO'!E63</f>
        <v>CAMBIO E INSTALACION CARCASA PARA ESTIMULADOR ELÉCTRICO</v>
      </c>
      <c r="D64" s="35">
        <v>1</v>
      </c>
      <c r="E64" s="51" t="s">
        <v>206</v>
      </c>
      <c r="F64" s="90"/>
      <c r="G64" s="29"/>
      <c r="H64" s="29"/>
    </row>
    <row r="65" spans="1:8" x14ac:dyDescent="0.2">
      <c r="A65" s="35">
        <v>62</v>
      </c>
      <c r="B65" s="61"/>
      <c r="C65" s="29" t="str">
        <f>+'VALOR ESTIMADO'!E64</f>
        <v>CAMBIO E INSTALACION TARJETA DE POLARIDAD PARA ESTIMULADOR ELÉCTRICO</v>
      </c>
      <c r="D65" s="35">
        <v>1</v>
      </c>
      <c r="E65" s="51" t="s">
        <v>206</v>
      </c>
      <c r="F65" s="90"/>
      <c r="G65" s="29"/>
      <c r="H65" s="29"/>
    </row>
    <row r="66" spans="1:8" x14ac:dyDescent="0.2">
      <c r="A66" s="35">
        <v>63</v>
      </c>
      <c r="B66" s="61"/>
      <c r="C66" s="29" t="str">
        <f>+'VALOR ESTIMADO'!E65</f>
        <v>CAMBIO E INSTALACION VARIADOR Y EJE  DE INTENSIDAD PARA ESTIMULADOR ELÉCTRICO</v>
      </c>
      <c r="D66" s="35">
        <v>1</v>
      </c>
      <c r="E66" s="51" t="s">
        <v>206</v>
      </c>
      <c r="F66" s="90"/>
      <c r="G66" s="29"/>
      <c r="H66" s="29"/>
    </row>
    <row r="67" spans="1:8" x14ac:dyDescent="0.2">
      <c r="A67" s="35">
        <v>64</v>
      </c>
      <c r="B67" s="61"/>
      <c r="C67" s="29" t="str">
        <f>+'VALOR ESTIMADO'!E66</f>
        <v>CAMBIO E INSTALACION PUNTAS PARA ESTIMULADOR ELÉCTRICO (PAR)</v>
      </c>
      <c r="D67" s="35">
        <v>1</v>
      </c>
      <c r="E67" s="51" t="s">
        <v>206</v>
      </c>
      <c r="F67" s="90"/>
      <c r="G67" s="29"/>
      <c r="H67" s="29"/>
    </row>
    <row r="68" spans="1:8" x14ac:dyDescent="0.2">
      <c r="A68" s="35">
        <v>65</v>
      </c>
      <c r="B68" s="61"/>
      <c r="C68" s="29" t="str">
        <f>+'VALOR ESTIMADO'!E67</f>
        <v>CAMBIO E INSTALACION AUDÍFONOS DE BAJO PESO</v>
      </c>
      <c r="D68" s="35">
        <v>1</v>
      </c>
      <c r="E68" s="51" t="s">
        <v>206</v>
      </c>
      <c r="F68" s="90"/>
      <c r="G68" s="29"/>
      <c r="H68" s="29"/>
    </row>
    <row r="69" spans="1:8" x14ac:dyDescent="0.2">
      <c r="A69" s="35">
        <v>66</v>
      </c>
      <c r="B69" s="61"/>
      <c r="C69" s="29" t="s">
        <v>60</v>
      </c>
      <c r="D69" s="35">
        <v>1</v>
      </c>
      <c r="E69" s="51" t="s">
        <v>206</v>
      </c>
      <c r="F69" s="90"/>
      <c r="G69" s="29"/>
      <c r="H69" s="29"/>
    </row>
    <row r="70" spans="1:8" x14ac:dyDescent="0.2">
      <c r="A70" s="35">
        <v>67</v>
      </c>
      <c r="B70" s="61"/>
      <c r="C70" s="29" t="s">
        <v>62</v>
      </c>
      <c r="D70" s="35">
        <v>1</v>
      </c>
      <c r="E70" s="51" t="s">
        <v>206</v>
      </c>
      <c r="F70" s="90"/>
      <c r="G70" s="29"/>
      <c r="H70" s="29"/>
    </row>
    <row r="71" spans="1:8" x14ac:dyDescent="0.2">
      <c r="A71" s="35">
        <v>68</v>
      </c>
      <c r="B71" s="61"/>
      <c r="C71" s="29" t="s">
        <v>63</v>
      </c>
      <c r="D71" s="35">
        <v>1</v>
      </c>
      <c r="E71" s="51" t="s">
        <v>206</v>
      </c>
      <c r="F71" s="90"/>
      <c r="G71" s="29"/>
      <c r="H71" s="29"/>
    </row>
    <row r="72" spans="1:8" x14ac:dyDescent="0.2">
      <c r="A72" s="35">
        <v>69</v>
      </c>
      <c r="B72" s="61"/>
      <c r="C72" s="29" t="s">
        <v>64</v>
      </c>
      <c r="D72" s="35">
        <v>1</v>
      </c>
      <c r="E72" s="51" t="s">
        <v>206</v>
      </c>
      <c r="F72" s="90"/>
      <c r="G72" s="29"/>
      <c r="H72" s="29"/>
    </row>
    <row r="73" spans="1:8" x14ac:dyDescent="0.2">
      <c r="A73" s="35">
        <v>70</v>
      </c>
      <c r="B73" s="61"/>
      <c r="C73" s="29" t="s">
        <v>66</v>
      </c>
      <c r="D73" s="35">
        <v>1</v>
      </c>
      <c r="E73" s="51" t="s">
        <v>206</v>
      </c>
      <c r="F73" s="91"/>
      <c r="G73" s="29"/>
      <c r="H73" s="29"/>
    </row>
  </sheetData>
  <mergeCells count="10">
    <mergeCell ref="A1:H1"/>
    <mergeCell ref="B24:B58"/>
    <mergeCell ref="B59:B73"/>
    <mergeCell ref="B7:B23"/>
    <mergeCell ref="E3:E5"/>
    <mergeCell ref="F3:F5"/>
    <mergeCell ref="H3:H5"/>
    <mergeCell ref="G3:G5"/>
    <mergeCell ref="E6:F6"/>
    <mergeCell ref="F7:F73"/>
  </mergeCells>
  <pageMargins left="0.7" right="0.7" top="0.75" bottom="0.75" header="0.3" footer="0.3"/>
  <pageSetup scale="3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2"/>
  <sheetViews>
    <sheetView tabSelected="1" view="pageBreakPreview" zoomScale="95" zoomScaleNormal="115" zoomScaleSheetLayoutView="95" workbookViewId="0">
      <selection activeCell="B40" sqref="B40"/>
    </sheetView>
  </sheetViews>
  <sheetFormatPr baseColWidth="10" defaultRowHeight="11.25" x14ac:dyDescent="0.2"/>
  <cols>
    <col min="1" max="1" width="11.42578125" style="27"/>
    <col min="2" max="2" width="128.5703125" style="27" bestFit="1" customWidth="1"/>
    <col min="3" max="16384" width="11.42578125" style="27"/>
  </cols>
  <sheetData>
    <row r="1" spans="1:7" x14ac:dyDescent="0.2">
      <c r="A1" s="76" t="s">
        <v>200</v>
      </c>
      <c r="B1" s="76"/>
      <c r="C1" s="76"/>
      <c r="D1" s="76"/>
      <c r="E1" s="76"/>
      <c r="F1" s="76"/>
      <c r="G1" s="76"/>
    </row>
    <row r="2" spans="1:7" ht="22.5" x14ac:dyDescent="0.2">
      <c r="A2" s="1" t="s">
        <v>0</v>
      </c>
      <c r="B2" s="2" t="s">
        <v>6</v>
      </c>
      <c r="C2" s="1" t="s">
        <v>32</v>
      </c>
      <c r="D2" s="2" t="s">
        <v>7</v>
      </c>
      <c r="E2" s="1" t="s">
        <v>37</v>
      </c>
      <c r="F2" s="1" t="s">
        <v>38</v>
      </c>
      <c r="G2" s="1" t="s">
        <v>39</v>
      </c>
    </row>
    <row r="3" spans="1:7" x14ac:dyDescent="0.2">
      <c r="A3" s="35">
        <v>1</v>
      </c>
      <c r="B3" s="29" t="str">
        <f>+'FORMULARIO ESPECIFICACIONES TE '!B3</f>
        <v>MANTENIMIENTO PREVENTIVO EQUIPO ELECTROMIOGRAFO POTENCIALES EVOCADOS MODELO SIERRA II WEDGE</v>
      </c>
      <c r="C3" s="35">
        <v>1</v>
      </c>
      <c r="D3" s="29" t="s">
        <v>204</v>
      </c>
      <c r="E3" s="52" t="s">
        <v>207</v>
      </c>
      <c r="F3" s="29"/>
      <c r="G3" s="29"/>
    </row>
    <row r="4" spans="1:7" x14ac:dyDescent="0.2">
      <c r="A4" s="35">
        <v>2</v>
      </c>
      <c r="B4" s="29" t="str">
        <f>+'FORMULARIO ESPECIFICACIONES TE '!B4</f>
        <v xml:space="preserve">MANTENIMIENTO PREVENTIVO EQUIPO POLISOMNOGRAFO, ELECTROENCEFALOGRAFO Y VIDEO TELEMETRIA, MODELO EASY III SLEEP Q- VIDEO </v>
      </c>
      <c r="C4" s="35">
        <v>1</v>
      </c>
      <c r="D4" s="29" t="s">
        <v>204</v>
      </c>
      <c r="E4" s="52" t="s">
        <v>207</v>
      </c>
      <c r="F4" s="29"/>
      <c r="G4" s="29"/>
    </row>
    <row r="5" spans="1:7" x14ac:dyDescent="0.2">
      <c r="A5" s="35">
        <v>3</v>
      </c>
      <c r="B5" s="29" t="str">
        <f>+'FORMULARIO ESPECIFICACIONES TE '!B5</f>
        <v>MANTENIMIENTO PREVENTIVO PARA EQUIPO ELECTROMIOGRAFO POTENCIALES EVOCADOS   MODELO SIERRA</v>
      </c>
      <c r="C5" s="35">
        <v>1</v>
      </c>
      <c r="D5" s="29" t="s">
        <v>204</v>
      </c>
      <c r="E5" s="52" t="s">
        <v>207</v>
      </c>
      <c r="F5" s="29"/>
      <c r="G5" s="29"/>
    </row>
    <row r="6" spans="1:7" x14ac:dyDescent="0.2">
      <c r="A6" s="35">
        <v>4</v>
      </c>
      <c r="B6" s="29" t="str">
        <f>+'FORMULARIO ESPECIFICACIONES TE '!C7</f>
        <v>CAMBIO E INSTALACION DE AMPLIFICADOR CADWELL SIERRA</v>
      </c>
      <c r="C6" s="35">
        <v>1</v>
      </c>
      <c r="D6" s="29" t="s">
        <v>206</v>
      </c>
      <c r="E6" s="52" t="s">
        <v>207</v>
      </c>
      <c r="F6" s="29"/>
      <c r="G6" s="29"/>
    </row>
    <row r="7" spans="1:7" x14ac:dyDescent="0.2">
      <c r="A7" s="35">
        <v>5</v>
      </c>
      <c r="B7" s="29" t="str">
        <f>+'FORMULARIO ESPECIFICACIONES TE '!C8</f>
        <v>CAMBIO E INSTALACION DE MODULO DE CAPTACION Y ALMACENAMIENTO SIERRA</v>
      </c>
      <c r="C7" s="35">
        <v>1</v>
      </c>
      <c r="D7" s="29" t="s">
        <v>206</v>
      </c>
      <c r="E7" s="52" t="s">
        <v>207</v>
      </c>
      <c r="F7" s="29"/>
      <c r="G7" s="29"/>
    </row>
    <row r="8" spans="1:7" x14ac:dyDescent="0.2">
      <c r="A8" s="35">
        <v>6</v>
      </c>
      <c r="B8" s="29" t="str">
        <f>+'FORMULARIO ESPECIFICACIONES TE '!C9</f>
        <v>CAMBIO E INSTALACIÓN PUNTAS PARA ESTIMULADOR ELÉCTRICO CADWELL (PAR)</v>
      </c>
      <c r="C8" s="35">
        <v>1</v>
      </c>
      <c r="D8" s="29" t="s">
        <v>206</v>
      </c>
      <c r="E8" s="52" t="s">
        <v>207</v>
      </c>
      <c r="F8" s="29"/>
      <c r="G8" s="29"/>
    </row>
    <row r="9" spans="1:7" x14ac:dyDescent="0.2">
      <c r="A9" s="35">
        <v>7</v>
      </c>
      <c r="B9" s="29" t="str">
        <f>+'FORMULARIO ESPECIFICACIONES TE '!C10</f>
        <v>CAMBIO E INSTALACIÓN DE REDUCTOR DE TRANSIENTES</v>
      </c>
      <c r="C9" s="35">
        <v>1</v>
      </c>
      <c r="D9" s="29" t="s">
        <v>206</v>
      </c>
      <c r="E9" s="52" t="s">
        <v>207</v>
      </c>
      <c r="F9" s="29"/>
      <c r="G9" s="29"/>
    </row>
    <row r="10" spans="1:7" x14ac:dyDescent="0.2">
      <c r="A10" s="35">
        <v>8</v>
      </c>
      <c r="B10" s="29" t="str">
        <f>+'FORMULARIO ESPECIFICACIONES TE '!C11</f>
        <v>CAMBIO E INSTALACIÓN DE TARJETA DE PERILLAS PARA CONSOLA</v>
      </c>
      <c r="C10" s="35">
        <v>1</v>
      </c>
      <c r="D10" s="29" t="s">
        <v>206</v>
      </c>
      <c r="E10" s="52" t="s">
        <v>207</v>
      </c>
      <c r="F10" s="29"/>
      <c r="G10" s="29"/>
    </row>
    <row r="11" spans="1:7" x14ac:dyDescent="0.2">
      <c r="A11" s="35">
        <v>9</v>
      </c>
      <c r="B11" s="29" t="str">
        <f>+'FORMULARIO ESPECIFICACIONES TE '!C12</f>
        <v>CAMBIO E INSTALACIÓN DE AMPLIFICADOR CADWELL SIERRA</v>
      </c>
      <c r="C11" s="35">
        <v>1</v>
      </c>
      <c r="D11" s="29" t="s">
        <v>206</v>
      </c>
      <c r="E11" s="52" t="s">
        <v>207</v>
      </c>
      <c r="F11" s="29"/>
      <c r="G11" s="29"/>
    </row>
    <row r="12" spans="1:7" x14ac:dyDescent="0.2">
      <c r="A12" s="35">
        <v>10</v>
      </c>
      <c r="B12" s="29" t="str">
        <f>+'FORMULARIO ESPECIFICACIONES TE '!C13</f>
        <v>CAMBIO E INSTALACIÓN DE MODULO DE CAPTACIÓN Y ALMACENAMIENTO SIERRA</v>
      </c>
      <c r="C12" s="35">
        <v>1</v>
      </c>
      <c r="D12" s="29" t="s">
        <v>206</v>
      </c>
      <c r="E12" s="52" t="s">
        <v>207</v>
      </c>
      <c r="F12" s="29"/>
      <c r="G12" s="29"/>
    </row>
    <row r="13" spans="1:7" x14ac:dyDescent="0.2">
      <c r="A13" s="35">
        <v>11</v>
      </c>
      <c r="B13" s="29" t="str">
        <f>+'FORMULARIO ESPECIFICACIONES TE '!C14</f>
        <v>CAMBIO E INSTALACIÓN DE SOPORTE PARA EQUIPO SIERRA</v>
      </c>
      <c r="C13" s="35">
        <v>1</v>
      </c>
      <c r="D13" s="29" t="s">
        <v>206</v>
      </c>
      <c r="E13" s="52" t="s">
        <v>207</v>
      </c>
      <c r="F13" s="29"/>
      <c r="G13" s="29"/>
    </row>
    <row r="14" spans="1:7" x14ac:dyDescent="0.2">
      <c r="A14" s="35">
        <v>12</v>
      </c>
      <c r="B14" s="29" t="str">
        <f>+'FORMULARIO ESPECIFICACIONES TE '!C15</f>
        <v>CAMBIO E INSTALACIÓN CABLE PARA AMPLIFICADOR</v>
      </c>
      <c r="C14" s="35">
        <v>1</v>
      </c>
      <c r="D14" s="29" t="s">
        <v>206</v>
      </c>
      <c r="E14" s="52" t="s">
        <v>207</v>
      </c>
      <c r="F14" s="29"/>
      <c r="G14" s="29"/>
    </row>
    <row r="15" spans="1:7" x14ac:dyDescent="0.2">
      <c r="A15" s="35">
        <v>13</v>
      </c>
      <c r="B15" s="29" t="str">
        <f>+'FORMULARIO ESPECIFICACIONES TE '!C16</f>
        <v>CAMBIO E INSTALACIÓN CARCASA PARA ESTIMULADOR ELÉCTRICO</v>
      </c>
      <c r="C15" s="35">
        <v>1</v>
      </c>
      <c r="D15" s="29" t="s">
        <v>206</v>
      </c>
      <c r="E15" s="52" t="s">
        <v>207</v>
      </c>
      <c r="F15" s="29"/>
      <c r="G15" s="29"/>
    </row>
    <row r="16" spans="1:7" x14ac:dyDescent="0.2">
      <c r="A16" s="35">
        <v>14</v>
      </c>
      <c r="B16" s="29" t="str">
        <f>+'FORMULARIO ESPECIFICACIONES TE '!C17</f>
        <v>CAMBIO E INSTALACIÓN DE ESTIMULADOR ELÉCTRICO</v>
      </c>
      <c r="C16" s="35">
        <v>1</v>
      </c>
      <c r="D16" s="29" t="s">
        <v>206</v>
      </c>
      <c r="E16" s="52" t="s">
        <v>207</v>
      </c>
      <c r="F16" s="29"/>
      <c r="G16" s="29"/>
    </row>
    <row r="17" spans="1:7" x14ac:dyDescent="0.2">
      <c r="A17" s="35">
        <v>15</v>
      </c>
      <c r="B17" s="29" t="str">
        <f>+'FORMULARIO ESPECIFICACIONES TE '!C18</f>
        <v>CAMBIO E INSTALACIÓN PUNTAS PARA ESTIMULADOR ELÉCTRICO (PAR)</v>
      </c>
      <c r="C17" s="35">
        <v>1</v>
      </c>
      <c r="D17" s="29" t="s">
        <v>206</v>
      </c>
      <c r="E17" s="52" t="s">
        <v>207</v>
      </c>
      <c r="F17" s="29"/>
      <c r="G17" s="29"/>
    </row>
    <row r="18" spans="1:7" x14ac:dyDescent="0.2">
      <c r="A18" s="35">
        <v>16</v>
      </c>
      <c r="B18" s="29" t="str">
        <f>+'FORMULARIO ESPECIFICACIONES TE '!C19</f>
        <v>CAMBIO E INSTALACIÓN TARJETA REMOTE ANÁLOGA PARA AMPLIFICADOR</v>
      </c>
      <c r="C18" s="35">
        <v>1</v>
      </c>
      <c r="D18" s="29" t="s">
        <v>206</v>
      </c>
      <c r="E18" s="52" t="s">
        <v>207</v>
      </c>
      <c r="F18" s="29"/>
      <c r="G18" s="29"/>
    </row>
    <row r="19" spans="1:7" x14ac:dyDescent="0.2">
      <c r="A19" s="35">
        <v>17</v>
      </c>
      <c r="B19" s="29" t="str">
        <f>+'FORMULARIO ESPECIFICACIONES TE '!C20</f>
        <v>CAMBIO E INSTALACIÓN CABLE DE PODER GRADO HOSPITALARIO</v>
      </c>
      <c r="C19" s="35">
        <v>1</v>
      </c>
      <c r="D19" s="29" t="s">
        <v>206</v>
      </c>
      <c r="E19" s="52" t="s">
        <v>207</v>
      </c>
      <c r="F19" s="29"/>
      <c r="G19" s="29"/>
    </row>
    <row r="20" spans="1:7" x14ac:dyDescent="0.2">
      <c r="A20" s="35">
        <v>18</v>
      </c>
      <c r="B20" s="29" t="str">
        <f>+'FORMULARIO ESPECIFICACIONES TE '!C21</f>
        <v>CAMBIO E INSTALACIÓN GAFAS DE LEDS</v>
      </c>
      <c r="C20" s="35">
        <v>1</v>
      </c>
      <c r="D20" s="29" t="s">
        <v>206</v>
      </c>
      <c r="E20" s="52" t="s">
        <v>207</v>
      </c>
      <c r="F20" s="29"/>
      <c r="G20" s="29"/>
    </row>
    <row r="21" spans="1:7" x14ac:dyDescent="0.2">
      <c r="A21" s="35">
        <v>19</v>
      </c>
      <c r="B21" s="29" t="str">
        <f>+'FORMULARIO ESPECIFICACIONES TE '!C22</f>
        <v>CAMBIO E INSTALACIÓN CONECTOR USB PARA CONSOLA</v>
      </c>
      <c r="C21" s="35">
        <v>1</v>
      </c>
      <c r="D21" s="29" t="s">
        <v>206</v>
      </c>
      <c r="E21" s="52" t="s">
        <v>207</v>
      </c>
      <c r="F21" s="29"/>
      <c r="G21" s="29"/>
    </row>
    <row r="22" spans="1:7" x14ac:dyDescent="0.2">
      <c r="A22" s="35">
        <v>20</v>
      </c>
      <c r="B22" s="29" t="str">
        <f>+'FORMULARIO ESPECIFICACIONES TE '!C23</f>
        <v xml:space="preserve">CAMBIO E INSTALACIÓN TARJETA DATA BASE </v>
      </c>
      <c r="C22" s="35">
        <v>1</v>
      </c>
      <c r="D22" s="29" t="s">
        <v>206</v>
      </c>
      <c r="E22" s="52" t="s">
        <v>207</v>
      </c>
      <c r="F22" s="29"/>
      <c r="G22" s="29"/>
    </row>
    <row r="23" spans="1:7" x14ac:dyDescent="0.2">
      <c r="A23" s="35">
        <v>21</v>
      </c>
      <c r="B23" s="29" t="str">
        <f>+'FORMULARIO ESPECIFICACIONES TE '!C24</f>
        <v>CAMBIO E INSTALACIÓN SOPORTE DE PARED PARA AMPLIFICADOR CADWELL EASY</v>
      </c>
      <c r="C23" s="35">
        <v>1</v>
      </c>
      <c r="D23" s="29" t="s">
        <v>206</v>
      </c>
      <c r="E23" s="52" t="s">
        <v>207</v>
      </c>
      <c r="F23" s="29"/>
      <c r="G23" s="29"/>
    </row>
    <row r="24" spans="1:7" x14ac:dyDescent="0.2">
      <c r="A24" s="35">
        <v>22</v>
      </c>
      <c r="B24" s="29" t="str">
        <f>+'FORMULARIO ESPECIFICACIONES TE '!C25</f>
        <v>CAMBIO E INSTALACION DE SOPORTE DE PARED PARA ARC ESSENTIA</v>
      </c>
      <c r="C24" s="35">
        <v>1</v>
      </c>
      <c r="D24" s="29" t="s">
        <v>206</v>
      </c>
      <c r="E24" s="52" t="s">
        <v>207</v>
      </c>
      <c r="F24" s="29"/>
      <c r="G24" s="29"/>
    </row>
    <row r="25" spans="1:7" x14ac:dyDescent="0.2">
      <c r="A25" s="35">
        <v>23</v>
      </c>
      <c r="B25" s="29" t="str">
        <f>+'FORMULARIO ESPECIFICACIONES TE '!C26</f>
        <v>CAMBIO E INSTALACIÓN MODULO AMBULATORIO AMPLIFIER</v>
      </c>
      <c r="C25" s="35">
        <v>1</v>
      </c>
      <c r="D25" s="29" t="s">
        <v>206</v>
      </c>
      <c r="E25" s="52" t="s">
        <v>207</v>
      </c>
      <c r="F25" s="29"/>
      <c r="G25" s="29"/>
    </row>
    <row r="26" spans="1:7" x14ac:dyDescent="0.2">
      <c r="A26" s="35">
        <v>24</v>
      </c>
      <c r="B26" s="29" t="str">
        <f>+'FORMULARIO ESPECIFICACIONES TE '!C27</f>
        <v>CAMBIO E INSTALACIÓN DE MODULO DE ALMACENAMIENTO AMBULATORIO VERSION 2.0</v>
      </c>
      <c r="C26" s="35">
        <v>1</v>
      </c>
      <c r="D26" s="29" t="s">
        <v>206</v>
      </c>
      <c r="E26" s="52" t="s">
        <v>207</v>
      </c>
      <c r="F26" s="29"/>
      <c r="G26" s="29"/>
    </row>
    <row r="27" spans="1:7" x14ac:dyDescent="0.2">
      <c r="A27" s="35">
        <v>25</v>
      </c>
      <c r="B27" s="29" t="str">
        <f>+'FORMULARIO ESPECIFICACIONES TE '!C28</f>
        <v>CAMBIO E INSTALACION EASY AMB EEG FLASH ARC</v>
      </c>
      <c r="C27" s="35">
        <v>1</v>
      </c>
      <c r="D27" s="29" t="s">
        <v>206</v>
      </c>
      <c r="E27" s="52" t="s">
        <v>207</v>
      </c>
      <c r="F27" s="29"/>
      <c r="G27" s="29"/>
    </row>
    <row r="28" spans="1:7" x14ac:dyDescent="0.2">
      <c r="A28" s="35">
        <v>26</v>
      </c>
      <c r="B28" s="29" t="str">
        <f>+'FORMULARIO ESPECIFICACIONES TE '!C29</f>
        <v>CAMBIO E INSTLACION DE CABLE PARA AMPLIFICADOR LARGO</v>
      </c>
      <c r="C28" s="35">
        <v>1</v>
      </c>
      <c r="D28" s="29" t="s">
        <v>206</v>
      </c>
      <c r="E28" s="52" t="s">
        <v>207</v>
      </c>
      <c r="F28" s="29"/>
      <c r="G28" s="29"/>
    </row>
    <row r="29" spans="1:7" x14ac:dyDescent="0.2">
      <c r="A29" s="35">
        <v>27</v>
      </c>
      <c r="B29" s="29" t="str">
        <f>+'FORMULARIO ESPECIFICACIONES TE '!C30</f>
        <v>CAMBIO E INSTLACION DE CABLE PARA FLASH LARGO</v>
      </c>
      <c r="C29" s="35">
        <v>1</v>
      </c>
      <c r="D29" s="29" t="s">
        <v>206</v>
      </c>
      <c r="E29" s="52" t="s">
        <v>207</v>
      </c>
      <c r="F29" s="29"/>
      <c r="G29" s="29"/>
    </row>
    <row r="30" spans="1:7" x14ac:dyDescent="0.2">
      <c r="A30" s="35">
        <v>28</v>
      </c>
      <c r="B30" s="29" t="str">
        <f>+'FORMULARIO ESPECIFICACIONES TE '!C31</f>
        <v>CAMBIO E INSTALACION DE MULTIPUERTO PARA CONEXIÓN AMBULATORA</v>
      </c>
      <c r="C30" s="35">
        <v>1</v>
      </c>
      <c r="D30" s="29" t="s">
        <v>206</v>
      </c>
      <c r="E30" s="52" t="s">
        <v>207</v>
      </c>
      <c r="F30" s="29"/>
      <c r="G30" s="29"/>
    </row>
    <row r="31" spans="1:7" x14ac:dyDescent="0.2">
      <c r="A31" s="35">
        <v>29</v>
      </c>
      <c r="B31" s="29" t="str">
        <f>+'FORMULARIO ESPECIFICACIONES TE '!C32</f>
        <v>CAMBIO E INSTALACION DE PAQUETE DE CABLES PARA CONEXION EEG ARC ESSENTIA X 40</v>
      </c>
      <c r="C31" s="35">
        <v>1</v>
      </c>
      <c r="D31" s="29" t="s">
        <v>206</v>
      </c>
      <c r="E31" s="52" t="s">
        <v>207</v>
      </c>
      <c r="F31" s="29"/>
      <c r="G31" s="29"/>
    </row>
    <row r="32" spans="1:7" x14ac:dyDescent="0.2">
      <c r="A32" s="35">
        <v>30</v>
      </c>
      <c r="B32" s="29" t="str">
        <f>+'FORMULARIO ESPECIFICACIONES TE '!C33</f>
        <v>CAMBIO E INSTALACION DE MODULO ARC PARA IMPRESIÓN</v>
      </c>
      <c r="C32" s="35">
        <v>1</v>
      </c>
      <c r="D32" s="29" t="s">
        <v>206</v>
      </c>
      <c r="E32" s="52" t="s">
        <v>207</v>
      </c>
      <c r="F32" s="29"/>
      <c r="G32" s="29"/>
    </row>
    <row r="33" spans="1:7" x14ac:dyDescent="0.2">
      <c r="A33" s="35">
        <v>31</v>
      </c>
      <c r="B33" s="29" t="str">
        <f>+'FORMULARIO ESPECIFICACIONES TE '!C34</f>
        <v>CAMBIO E INSTALACION DE PAQUETE DE CABLES PARA CONEXION EEG Y LTM EASY 3 X 40</v>
      </c>
      <c r="C33" s="35">
        <v>1</v>
      </c>
      <c r="D33" s="29" t="s">
        <v>206</v>
      </c>
      <c r="E33" s="52" t="s">
        <v>207</v>
      </c>
      <c r="F33" s="29"/>
      <c r="G33" s="29"/>
    </row>
    <row r="34" spans="1:7" x14ac:dyDescent="0.2">
      <c r="A34" s="35">
        <v>32</v>
      </c>
      <c r="B34" s="29" t="str">
        <f>+'FORMULARIO ESPECIFICACIONES TE '!C35</f>
        <v xml:space="preserve">CAMBIO E INSTALACION CABLE DE AMPLIFICADOR EASY 3 Ref. 362039-000 </v>
      </c>
      <c r="C34" s="35">
        <v>1</v>
      </c>
      <c r="D34" s="29" t="s">
        <v>206</v>
      </c>
      <c r="E34" s="52" t="s">
        <v>207</v>
      </c>
      <c r="F34" s="29"/>
      <c r="G34" s="29"/>
    </row>
    <row r="35" spans="1:7" x14ac:dyDescent="0.2">
      <c r="A35" s="35">
        <v>33</v>
      </c>
      <c r="B35" s="29" t="str">
        <f>+'FORMULARIO ESPECIFICACIONES TE '!C36</f>
        <v>CAMBIO E INSTALACION CARCASA DE AMPLIFICADOR EASY 3</v>
      </c>
      <c r="C35" s="35">
        <v>1</v>
      </c>
      <c r="D35" s="29" t="s">
        <v>206</v>
      </c>
      <c r="E35" s="52" t="s">
        <v>207</v>
      </c>
      <c r="F35" s="29"/>
      <c r="G35" s="29"/>
    </row>
    <row r="36" spans="1:7" x14ac:dyDescent="0.2">
      <c r="A36" s="35">
        <v>34</v>
      </c>
      <c r="B36" s="29" t="str">
        <f>+'FORMULARIO ESPECIFICACIONES TE '!C37</f>
        <v>CAMBIO E INSTALACION TARJETA PANEL DE IMPEDANCIAS EASY 3</v>
      </c>
      <c r="C36" s="35">
        <v>1</v>
      </c>
      <c r="D36" s="29" t="s">
        <v>206</v>
      </c>
      <c r="E36" s="52" t="s">
        <v>207</v>
      </c>
      <c r="F36" s="29"/>
      <c r="G36" s="29"/>
    </row>
    <row r="37" spans="1:7" x14ac:dyDescent="0.2">
      <c r="A37" s="35">
        <v>35</v>
      </c>
      <c r="B37" s="29" t="str">
        <f>+'FORMULARIO ESPECIFICACIONES TE '!C38</f>
        <v>CAMBIO E INSTALACION TARJETA PCB CONTROLLER EASY 3</v>
      </c>
      <c r="C37" s="35">
        <v>1</v>
      </c>
      <c r="D37" s="29" t="s">
        <v>206</v>
      </c>
      <c r="E37" s="52" t="s">
        <v>207</v>
      </c>
      <c r="F37" s="29"/>
      <c r="G37" s="29"/>
    </row>
    <row r="38" spans="1:7" x14ac:dyDescent="0.2">
      <c r="A38" s="35">
        <v>36</v>
      </c>
      <c r="B38" s="29" t="str">
        <f>+'FORMULARIO ESPECIFICACIONES TE '!C39</f>
        <v>CAMBIO E INSTALACION TARJETA IMPUT EASY 3</v>
      </c>
      <c r="C38" s="35">
        <v>1</v>
      </c>
      <c r="D38" s="29" t="s">
        <v>206</v>
      </c>
      <c r="E38" s="52" t="s">
        <v>207</v>
      </c>
      <c r="F38" s="29"/>
      <c r="G38" s="29"/>
    </row>
    <row r="39" spans="1:7" x14ac:dyDescent="0.2">
      <c r="A39" s="35">
        <v>37</v>
      </c>
      <c r="B39" s="29" t="str">
        <f>+'FORMULARIO ESPECIFICACIONES TE '!C40</f>
        <v>CAMBIO E INSTALACION TARJETA CANALES DC EASY 3</v>
      </c>
      <c r="C39" s="35">
        <v>1</v>
      </c>
      <c r="D39" s="29" t="s">
        <v>206</v>
      </c>
      <c r="E39" s="52" t="s">
        <v>207</v>
      </c>
      <c r="F39" s="29"/>
      <c r="G39" s="29"/>
    </row>
    <row r="40" spans="1:7" x14ac:dyDescent="0.2">
      <c r="A40" s="35">
        <v>38</v>
      </c>
      <c r="B40" s="29" t="str">
        <f>+'FORMULARIO ESPECIFICACIONES TE '!C41</f>
        <v>CAMBIO E INSTALACION TARJETA ANALOGA EASY 3</v>
      </c>
      <c r="C40" s="35">
        <v>1</v>
      </c>
      <c r="D40" s="29" t="s">
        <v>206</v>
      </c>
      <c r="E40" s="52" t="s">
        <v>207</v>
      </c>
      <c r="F40" s="29"/>
      <c r="G40" s="29"/>
    </row>
    <row r="41" spans="1:7" x14ac:dyDescent="0.2">
      <c r="A41" s="35">
        <v>39</v>
      </c>
      <c r="B41" s="29" t="str">
        <f>+'FORMULARIO ESPECIFICACIONES TE '!C42</f>
        <v>CAMBIO E INSTALACION CARCASA DE FOTOESTIMULADOR EASY 3</v>
      </c>
      <c r="C41" s="35">
        <v>1</v>
      </c>
      <c r="D41" s="29" t="s">
        <v>206</v>
      </c>
      <c r="E41" s="52" t="s">
        <v>207</v>
      </c>
      <c r="F41" s="29"/>
      <c r="G41" s="29"/>
    </row>
    <row r="42" spans="1:7" x14ac:dyDescent="0.2">
      <c r="A42" s="35">
        <v>40</v>
      </c>
      <c r="B42" s="29" t="str">
        <f>+'FORMULARIO ESPECIFICACIONES TE '!C43</f>
        <v>CAMBIO E INSTALACION TARJETA INTERNA DE FOTOESTIMULADOR EASY 3</v>
      </c>
      <c r="C42" s="35">
        <v>1</v>
      </c>
      <c r="D42" s="29" t="s">
        <v>206</v>
      </c>
      <c r="E42" s="52" t="s">
        <v>207</v>
      </c>
      <c r="F42" s="29"/>
      <c r="G42" s="29"/>
    </row>
    <row r="43" spans="1:7" x14ac:dyDescent="0.2">
      <c r="A43" s="35">
        <v>41</v>
      </c>
      <c r="B43" s="29" t="str">
        <f>+'FORMULARIO ESPECIFICACIONES TE '!C44</f>
        <v xml:space="preserve">CAMBIO E INSTALACION CABLE FOTOESTIMULADOR EASY 3 Ref. 362037-000 </v>
      </c>
      <c r="C43" s="35">
        <v>1</v>
      </c>
      <c r="D43" s="29" t="s">
        <v>206</v>
      </c>
      <c r="E43" s="52" t="s">
        <v>207</v>
      </c>
      <c r="F43" s="29"/>
      <c r="G43" s="29"/>
    </row>
    <row r="44" spans="1:7" x14ac:dyDescent="0.2">
      <c r="A44" s="35">
        <v>42</v>
      </c>
      <c r="B44" s="29" t="str">
        <f>+'FORMULARIO ESPECIFICACIONES TE '!C45</f>
        <v>CAMBIO E INSTALACION BOMBILLA PARA FOTOESTIMULADOR EASY 3</v>
      </c>
      <c r="C44" s="35">
        <v>1</v>
      </c>
      <c r="D44" s="29" t="s">
        <v>206</v>
      </c>
      <c r="E44" s="52" t="s">
        <v>207</v>
      </c>
      <c r="F44" s="29"/>
      <c r="G44" s="29"/>
    </row>
    <row r="45" spans="1:7" x14ac:dyDescent="0.2">
      <c r="A45" s="35">
        <v>43</v>
      </c>
      <c r="B45" s="29" t="str">
        <f>+'FORMULARIO ESPECIFICACIONES TE '!C46</f>
        <v>CAMBIO E INSTALACION CABLE DE PODER GRADO HOSPITALARIO EASY 3</v>
      </c>
      <c r="C45" s="35">
        <v>1</v>
      </c>
      <c r="D45" s="29" t="s">
        <v>206</v>
      </c>
      <c r="E45" s="52" t="s">
        <v>207</v>
      </c>
      <c r="F45" s="29"/>
      <c r="G45" s="29"/>
    </row>
    <row r="46" spans="1:7" x14ac:dyDescent="0.2">
      <c r="A46" s="35">
        <v>44</v>
      </c>
      <c r="B46" s="29" t="str">
        <f>+'FORMULARIO ESPECIFICACIONES TE '!C47</f>
        <v>CAMBIO E INSTALACION TARJETA FUENTE DE PODER EASY 3</v>
      </c>
      <c r="C46" s="35">
        <v>1</v>
      </c>
      <c r="D46" s="29" t="s">
        <v>206</v>
      </c>
      <c r="E46" s="52" t="s">
        <v>207</v>
      </c>
      <c r="F46" s="29"/>
      <c r="G46" s="29"/>
    </row>
    <row r="47" spans="1:7" x14ac:dyDescent="0.2">
      <c r="A47" s="35">
        <v>45</v>
      </c>
      <c r="B47" s="29" t="str">
        <f>+'FORMULARIO ESPECIFICACIONES TE '!C48</f>
        <v>CAMBIO E INSTALACION CABLE USB DE AMPLIFICADOR ARC E3</v>
      </c>
      <c r="C47" s="35">
        <v>1</v>
      </c>
      <c r="D47" s="29" t="s">
        <v>206</v>
      </c>
      <c r="E47" s="52" t="s">
        <v>207</v>
      </c>
      <c r="F47" s="29"/>
      <c r="G47" s="29"/>
    </row>
    <row r="48" spans="1:7" x14ac:dyDescent="0.2">
      <c r="A48" s="35">
        <v>46</v>
      </c>
      <c r="B48" s="29" t="str">
        <f>+'FORMULARIO ESPECIFICACIONES TE '!C49</f>
        <v>CAMBIO E INSTALACION CARCASA DE AMPLIFICADOR ARC E3</v>
      </c>
      <c r="C48" s="35">
        <v>1</v>
      </c>
      <c r="D48" s="29" t="s">
        <v>206</v>
      </c>
      <c r="E48" s="52" t="s">
        <v>207</v>
      </c>
      <c r="F48" s="29"/>
      <c r="G48" s="29"/>
    </row>
    <row r="49" spans="1:7" x14ac:dyDescent="0.2">
      <c r="A49" s="35">
        <v>47</v>
      </c>
      <c r="B49" s="29" t="str">
        <f>+'FORMULARIO ESPECIFICACIONES TE '!C50</f>
        <v>CAMBIO E INSTALACION TARJETA PANEL DE IMPEDANCIAS ARC E3</v>
      </c>
      <c r="C49" s="35">
        <v>1</v>
      </c>
      <c r="D49" s="29" t="s">
        <v>206</v>
      </c>
      <c r="E49" s="52" t="s">
        <v>207</v>
      </c>
      <c r="F49" s="29"/>
      <c r="G49" s="29"/>
    </row>
    <row r="50" spans="1:7" x14ac:dyDescent="0.2">
      <c r="A50" s="35">
        <v>48</v>
      </c>
      <c r="B50" s="29" t="str">
        <f>+'FORMULARIO ESPECIFICACIONES TE '!C51</f>
        <v>CAMBIO E INSTALACION TARJETA PCB CONTROLLER ARC E3</v>
      </c>
      <c r="C50" s="35">
        <v>1</v>
      </c>
      <c r="D50" s="29" t="s">
        <v>206</v>
      </c>
      <c r="E50" s="52" t="s">
        <v>207</v>
      </c>
      <c r="F50" s="29"/>
      <c r="G50" s="29"/>
    </row>
    <row r="51" spans="1:7" x14ac:dyDescent="0.2">
      <c r="A51" s="35">
        <v>49</v>
      </c>
      <c r="B51" s="29" t="str">
        <f>+'FORMULARIO ESPECIFICACIONES TE '!C52</f>
        <v>CAMBIO E INSTALACION TARJETA INPUT ARC E3</v>
      </c>
      <c r="C51" s="35">
        <v>1</v>
      </c>
      <c r="D51" s="29" t="s">
        <v>206</v>
      </c>
      <c r="E51" s="52" t="s">
        <v>207</v>
      </c>
      <c r="F51" s="29"/>
      <c r="G51" s="29"/>
    </row>
    <row r="52" spans="1:7" x14ac:dyDescent="0.2">
      <c r="A52" s="35">
        <v>50</v>
      </c>
      <c r="B52" s="29" t="str">
        <f>+'FORMULARIO ESPECIFICACIONES TE '!C53</f>
        <v>CAMBIO E INSTALACION TARJETA ANALOGA ARC E3</v>
      </c>
      <c r="C52" s="35">
        <v>1</v>
      </c>
      <c r="D52" s="29" t="s">
        <v>206</v>
      </c>
      <c r="E52" s="52" t="s">
        <v>207</v>
      </c>
      <c r="F52" s="29"/>
      <c r="G52" s="29"/>
    </row>
    <row r="53" spans="1:7" x14ac:dyDescent="0.2">
      <c r="A53" s="35">
        <v>51</v>
      </c>
      <c r="B53" s="29" t="str">
        <f>+'FORMULARIO ESPECIFICACIONES TE '!C54</f>
        <v>CAMBIO E INSTALACION CARCASA DE ESTIMULADOR ARC E3</v>
      </c>
      <c r="C53" s="35">
        <v>1</v>
      </c>
      <c r="D53" s="29" t="s">
        <v>206</v>
      </c>
      <c r="E53" s="52" t="s">
        <v>207</v>
      </c>
      <c r="F53" s="29"/>
      <c r="G53" s="29"/>
    </row>
    <row r="54" spans="1:7" x14ac:dyDescent="0.2">
      <c r="A54" s="35">
        <v>52</v>
      </c>
      <c r="B54" s="29" t="str">
        <f>+'FORMULARIO ESPECIFICACIONES TE '!C55</f>
        <v>CAMBIO E INSTALACION TARJETA INTERNA DE ESTIMULADOR ARC E3</v>
      </c>
      <c r="C54" s="35">
        <v>1</v>
      </c>
      <c r="D54" s="29" t="s">
        <v>206</v>
      </c>
      <c r="E54" s="52" t="s">
        <v>207</v>
      </c>
      <c r="F54" s="29"/>
      <c r="G54" s="29"/>
    </row>
    <row r="55" spans="1:7" x14ac:dyDescent="0.2">
      <c r="A55" s="35">
        <v>53</v>
      </c>
      <c r="B55" s="29" t="str">
        <f>+'FORMULARIO ESPECIFICACIONES TE '!C56</f>
        <v>CAMBIO E INSTALACION CABLE USB DE ESTIMULADOR ARC E3</v>
      </c>
      <c r="C55" s="35">
        <v>1</v>
      </c>
      <c r="D55" s="29" t="s">
        <v>206</v>
      </c>
      <c r="E55" s="52" t="s">
        <v>207</v>
      </c>
      <c r="F55" s="29"/>
      <c r="G55" s="29"/>
    </row>
    <row r="56" spans="1:7" x14ac:dyDescent="0.2">
      <c r="A56" s="35">
        <v>54</v>
      </c>
      <c r="B56" s="29" t="str">
        <f>+'FORMULARIO ESPECIFICACIONES TE '!C57</f>
        <v>CAMBIO E INSTALACION BOMBILLA PARA FOTOESTIMULADOR UND ARC E3</v>
      </c>
      <c r="C56" s="35">
        <v>1</v>
      </c>
      <c r="D56" s="29" t="s">
        <v>206</v>
      </c>
      <c r="E56" s="52" t="s">
        <v>207</v>
      </c>
      <c r="F56" s="29"/>
      <c r="G56" s="29"/>
    </row>
    <row r="57" spans="1:7" x14ac:dyDescent="0.2">
      <c r="A57" s="35">
        <v>55</v>
      </c>
      <c r="B57" s="29" t="str">
        <f>+'FORMULARIO ESPECIFICACIONES TE '!C58</f>
        <v>CAMBIO E INSTALACION CAMARA, PAN-TILT-ZOOM, FULL HD (PANASONIC) + POE SUPPLY, DUAL PORT, 60W</v>
      </c>
      <c r="C57" s="35">
        <v>1</v>
      </c>
      <c r="D57" s="29" t="s">
        <v>206</v>
      </c>
      <c r="E57" s="52" t="s">
        <v>207</v>
      </c>
      <c r="F57" s="29"/>
      <c r="G57" s="29"/>
    </row>
    <row r="58" spans="1:7" x14ac:dyDescent="0.2">
      <c r="A58" s="35">
        <v>56</v>
      </c>
      <c r="B58" s="29" t="str">
        <f>+'FORMULARIO ESPECIFICACIONES TE '!C59</f>
        <v>CAMBIO E INSTALACIÓN DE TARJETA ANÁLOGA PARA AMPLIFICADOR</v>
      </c>
      <c r="C58" s="35">
        <v>1</v>
      </c>
      <c r="D58" s="29" t="s">
        <v>206</v>
      </c>
      <c r="E58" s="52" t="s">
        <v>207</v>
      </c>
      <c r="F58" s="29"/>
      <c r="G58" s="29"/>
    </row>
    <row r="59" spans="1:7" x14ac:dyDescent="0.2">
      <c r="A59" s="35">
        <v>57</v>
      </c>
      <c r="B59" s="29" t="str">
        <f>+'FORMULARIO ESPECIFICACIONES TE '!C60</f>
        <v>CAMBIO E INSTALACIÓN DE TARJETA INPUT PARA AMPLIFICADOR</v>
      </c>
      <c r="C59" s="35">
        <v>1</v>
      </c>
      <c r="D59" s="29" t="s">
        <v>206</v>
      </c>
      <c r="E59" s="52" t="s">
        <v>207</v>
      </c>
      <c r="F59" s="29"/>
      <c r="G59" s="29"/>
    </row>
    <row r="60" spans="1:7" x14ac:dyDescent="0.2">
      <c r="A60" s="35">
        <v>58</v>
      </c>
      <c r="B60" s="29" t="str">
        <f>+'FORMULARIO ESPECIFICACIONES TE '!C61</f>
        <v>CABLE PARA AMPLIFICADOR</v>
      </c>
      <c r="C60" s="35">
        <v>1</v>
      </c>
      <c r="D60" s="29" t="s">
        <v>206</v>
      </c>
      <c r="E60" s="52" t="s">
        <v>207</v>
      </c>
      <c r="F60" s="29"/>
      <c r="G60" s="29"/>
    </row>
    <row r="61" spans="1:7" x14ac:dyDescent="0.2">
      <c r="A61" s="35">
        <v>59</v>
      </c>
      <c r="B61" s="29" t="str">
        <f>+'FORMULARIO ESPECIFICACIONES TE '!C62</f>
        <v>CAMBIO E INSTALACION CABLE USB A A USB B PARA CONSOLA</v>
      </c>
      <c r="C61" s="35">
        <v>1</v>
      </c>
      <c r="D61" s="29" t="s">
        <v>206</v>
      </c>
      <c r="E61" s="52" t="s">
        <v>207</v>
      </c>
      <c r="F61" s="29"/>
      <c r="G61" s="29"/>
    </row>
    <row r="62" spans="1:7" x14ac:dyDescent="0.2">
      <c r="A62" s="35">
        <v>60</v>
      </c>
      <c r="B62" s="29" t="str">
        <f>+'FORMULARIO ESPECIFICACIONES TE '!C63</f>
        <v>CAMBIO E INSTALACION CABLE DE PODER GRADO HOSPITALARIO</v>
      </c>
      <c r="C62" s="35">
        <v>1</v>
      </c>
      <c r="D62" s="29" t="s">
        <v>206</v>
      </c>
      <c r="E62" s="52" t="s">
        <v>207</v>
      </c>
      <c r="F62" s="29"/>
      <c r="G62" s="29"/>
    </row>
    <row r="63" spans="1:7" x14ac:dyDescent="0.2">
      <c r="A63" s="35">
        <v>61</v>
      </c>
      <c r="B63" s="29" t="str">
        <f>+'FORMULARIO ESPECIFICACIONES TE '!C64</f>
        <v>CAMBIO E INSTALACION CARCASA PARA ESTIMULADOR ELÉCTRICO</v>
      </c>
      <c r="C63" s="35">
        <v>1</v>
      </c>
      <c r="D63" s="29" t="s">
        <v>206</v>
      </c>
      <c r="E63" s="52" t="s">
        <v>207</v>
      </c>
      <c r="F63" s="29"/>
      <c r="G63" s="29"/>
    </row>
    <row r="64" spans="1:7" x14ac:dyDescent="0.2">
      <c r="A64" s="35">
        <v>62</v>
      </c>
      <c r="B64" s="29" t="str">
        <f>+'FORMULARIO ESPECIFICACIONES TE '!C65</f>
        <v>CAMBIO E INSTALACION TARJETA DE POLARIDAD PARA ESTIMULADOR ELÉCTRICO</v>
      </c>
      <c r="C64" s="35">
        <v>1</v>
      </c>
      <c r="D64" s="29" t="s">
        <v>206</v>
      </c>
      <c r="E64" s="52" t="s">
        <v>207</v>
      </c>
      <c r="F64" s="29"/>
      <c r="G64" s="29"/>
    </row>
    <row r="65" spans="1:7" x14ac:dyDescent="0.2">
      <c r="A65" s="35">
        <v>63</v>
      </c>
      <c r="B65" s="29" t="str">
        <f>+'FORMULARIO ESPECIFICACIONES TE '!C66</f>
        <v>CAMBIO E INSTALACION VARIADOR Y EJE  DE INTENSIDAD PARA ESTIMULADOR ELÉCTRICO</v>
      </c>
      <c r="C65" s="35">
        <v>1</v>
      </c>
      <c r="D65" s="29" t="s">
        <v>206</v>
      </c>
      <c r="E65" s="52" t="s">
        <v>207</v>
      </c>
      <c r="F65" s="29"/>
      <c r="G65" s="29"/>
    </row>
    <row r="66" spans="1:7" x14ac:dyDescent="0.2">
      <c r="A66" s="35">
        <v>64</v>
      </c>
      <c r="B66" s="29" t="str">
        <f>+'FORMULARIO ESPECIFICACIONES TE '!C67</f>
        <v>CAMBIO E INSTALACION PUNTAS PARA ESTIMULADOR ELÉCTRICO (PAR)</v>
      </c>
      <c r="C66" s="35">
        <v>1</v>
      </c>
      <c r="D66" s="29" t="s">
        <v>206</v>
      </c>
      <c r="E66" s="52" t="s">
        <v>207</v>
      </c>
      <c r="F66" s="29"/>
      <c r="G66" s="29"/>
    </row>
    <row r="67" spans="1:7" x14ac:dyDescent="0.2">
      <c r="A67" s="35">
        <v>65</v>
      </c>
      <c r="B67" s="29" t="str">
        <f>+'FORMULARIO ESPECIFICACIONES TE '!C68</f>
        <v>CAMBIO E INSTALACION AUDÍFONOS DE BAJO PESO</v>
      </c>
      <c r="C67" s="35">
        <v>1</v>
      </c>
      <c r="D67" s="29" t="s">
        <v>206</v>
      </c>
      <c r="E67" s="52" t="s">
        <v>207</v>
      </c>
      <c r="F67" s="29"/>
      <c r="G67" s="29"/>
    </row>
    <row r="68" spans="1:7" x14ac:dyDescent="0.2">
      <c r="A68" s="35">
        <v>66</v>
      </c>
      <c r="B68" s="29" t="s">
        <v>60</v>
      </c>
      <c r="C68" s="35">
        <v>1</v>
      </c>
      <c r="D68" s="29" t="s">
        <v>206</v>
      </c>
      <c r="E68" s="52" t="s">
        <v>207</v>
      </c>
      <c r="F68" s="29"/>
      <c r="G68" s="29"/>
    </row>
    <row r="69" spans="1:7" x14ac:dyDescent="0.2">
      <c r="A69" s="35">
        <v>67</v>
      </c>
      <c r="B69" s="29" t="s">
        <v>62</v>
      </c>
      <c r="C69" s="35">
        <v>1</v>
      </c>
      <c r="D69" s="29" t="s">
        <v>206</v>
      </c>
      <c r="E69" s="52" t="s">
        <v>207</v>
      </c>
      <c r="F69" s="29"/>
      <c r="G69" s="29"/>
    </row>
    <row r="70" spans="1:7" x14ac:dyDescent="0.2">
      <c r="A70" s="35">
        <v>68</v>
      </c>
      <c r="B70" s="29" t="s">
        <v>63</v>
      </c>
      <c r="C70" s="35">
        <v>1</v>
      </c>
      <c r="D70" s="29" t="s">
        <v>206</v>
      </c>
      <c r="E70" s="52" t="s">
        <v>207</v>
      </c>
      <c r="F70" s="29"/>
      <c r="G70" s="29"/>
    </row>
    <row r="71" spans="1:7" x14ac:dyDescent="0.2">
      <c r="A71" s="35">
        <v>69</v>
      </c>
      <c r="B71" s="29" t="s">
        <v>64</v>
      </c>
      <c r="C71" s="35">
        <v>1</v>
      </c>
      <c r="D71" s="29" t="s">
        <v>206</v>
      </c>
      <c r="E71" s="52" t="s">
        <v>207</v>
      </c>
      <c r="F71" s="29"/>
      <c r="G71" s="29"/>
    </row>
    <row r="72" spans="1:7" x14ac:dyDescent="0.2">
      <c r="A72" s="35">
        <v>70</v>
      </c>
      <c r="B72" s="29" t="s">
        <v>66</v>
      </c>
      <c r="C72" s="35">
        <v>1</v>
      </c>
      <c r="D72" s="29" t="s">
        <v>206</v>
      </c>
      <c r="E72" s="52" t="s">
        <v>207</v>
      </c>
      <c r="F72" s="29"/>
      <c r="G72" s="29"/>
    </row>
  </sheetData>
  <mergeCells count="1">
    <mergeCell ref="A1:G1"/>
  </mergeCells>
  <pageMargins left="0.7" right="0.7" top="0.75" bottom="0.75" header="0.3" footer="0.3"/>
  <pageSetup scale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2</vt:i4>
      </vt:variant>
    </vt:vector>
  </HeadingPairs>
  <TitlesOfParts>
    <vt:vector size="10" baseType="lpstr">
      <vt:lpstr>ESPECIFICACIONES TECNICAS</vt:lpstr>
      <vt:lpstr>HISTORICOS </vt:lpstr>
      <vt:lpstr>PRECIOS DE MERCADO</vt:lpstr>
      <vt:lpstr>ANALISIS DE PRECIOS </vt:lpstr>
      <vt:lpstr>FICHA TECNICA</vt:lpstr>
      <vt:lpstr>VALOR ESTIMADO</vt:lpstr>
      <vt:lpstr>FORMULARIO ESPECIFICACIONES TE </vt:lpstr>
      <vt:lpstr>FORMULARIOS % IVA</vt:lpstr>
      <vt:lpstr>'ESPECIFICACIONES TECNICAS'!Área_de_impresión</vt:lpstr>
      <vt:lpstr>'PRECIOS DE MERCADO'!Área_de_impresión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DISAN - MANUELA CASTAÑO GIRALDO</dc:creator>
  <cp:lastModifiedBy>DISAN - ANA RUTVELY GARCIA SALDAÑA</cp:lastModifiedBy>
  <cp:lastPrinted>2026-08-18T16:42:01Z</cp:lastPrinted>
  <dcterms:created xsi:type="dcterms:W3CDTF">2026-05-29T16:56:01Z</dcterms:created>
  <dcterms:modified xsi:type="dcterms:W3CDTF">2026-10-15T13:31:34Z</dcterms:modified>
</cp:coreProperties>
</file>