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Vehiculos\Sub Vehiculos\"/>
    </mc:Choice>
  </mc:AlternateContent>
  <xr:revisionPtr revIDLastSave="0" documentId="8_{5AD9FECE-CB8F-4FF9-B36E-FB04FBDFCB9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álisis de Precios" sheetId="5" r:id="rId1"/>
  </sheets>
  <externalReferences>
    <externalReference r:id="rId2"/>
  </externalReferences>
  <definedNames>
    <definedName name="segmento">[1]Listas!$A$2:$A$10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3" i="5" l="1"/>
  <c r="D23" i="5" l="1"/>
  <c r="D19" i="5"/>
  <c r="D20" i="5"/>
  <c r="D21" i="5"/>
  <c r="D22" i="5"/>
  <c r="D18" i="5"/>
  <c r="C22" i="5"/>
  <c r="C18" i="5"/>
  <c r="C19" i="5"/>
  <c r="C20" i="5"/>
  <c r="C21" i="5"/>
  <c r="C17" i="5"/>
  <c r="L12" i="5"/>
  <c r="M7" i="5"/>
  <c r="N7" i="5" s="1"/>
  <c r="M8" i="5"/>
  <c r="N8" i="5" s="1"/>
  <c r="M9" i="5"/>
  <c r="N9" i="5" s="1"/>
  <c r="M10" i="5"/>
  <c r="N10" i="5" s="1"/>
  <c r="M11" i="5"/>
  <c r="N11" i="5" s="1"/>
  <c r="J7" i="5"/>
  <c r="K7" i="5" s="1"/>
  <c r="J8" i="5"/>
  <c r="K8" i="5" s="1"/>
  <c r="J9" i="5"/>
  <c r="K9" i="5" s="1"/>
  <c r="J10" i="5"/>
  <c r="K10" i="5" s="1"/>
  <c r="J11" i="5"/>
  <c r="K11" i="5" s="1"/>
  <c r="I12" i="5"/>
  <c r="G7" i="5"/>
  <c r="H7" i="5" s="1"/>
  <c r="G8" i="5"/>
  <c r="H8" i="5" s="1"/>
  <c r="G9" i="5"/>
  <c r="H9" i="5" s="1"/>
  <c r="O9" i="5" s="1"/>
  <c r="G10" i="5"/>
  <c r="H10" i="5" s="1"/>
  <c r="G11" i="5"/>
  <c r="H11" i="5" s="1"/>
  <c r="F12" i="5"/>
  <c r="O11" i="5" l="1"/>
  <c r="O8" i="5"/>
  <c r="O7" i="5"/>
  <c r="O10" i="5"/>
  <c r="M6" i="5"/>
  <c r="J6" i="5"/>
  <c r="G6" i="5"/>
  <c r="H6" i="5" l="1"/>
  <c r="G12" i="5"/>
  <c r="J12" i="5"/>
  <c r="K6" i="5"/>
  <c r="K12" i="5" s="1"/>
  <c r="N6" i="5"/>
  <c r="N12" i="5" s="1"/>
  <c r="M12" i="5"/>
  <c r="O6" i="5" l="1"/>
  <c r="H12" i="5"/>
  <c r="O12" i="5" l="1"/>
  <c r="D17" i="5"/>
</calcChain>
</file>

<file path=xl/sharedStrings.xml><?xml version="1.0" encoding="utf-8"?>
<sst xmlns="http://schemas.openxmlformats.org/spreadsheetml/2006/main" count="60" uniqueCount="47">
  <si>
    <t>ITEM</t>
  </si>
  <si>
    <t>DESCRIPCIÓN</t>
  </si>
  <si>
    <t>CANTIDAD</t>
  </si>
  <si>
    <t>UND</t>
  </si>
  <si>
    <t>UNIDAD DE MEDIDA</t>
  </si>
  <si>
    <t>VALOR TOTAL</t>
  </si>
  <si>
    <t>PRECIO UNITARIO INCLUIDO GRAVAMENES</t>
  </si>
  <si>
    <t>ESPECIFICACIONES TÉCNICAS</t>
  </si>
  <si>
    <t>ANÁLISIS DE PRECIOS</t>
  </si>
  <si>
    <t>ESPECIFICACIONES Y/O CARACTERÍSTICAS TÉCNICAS REQUERIDAS</t>
  </si>
  <si>
    <t>1.</t>
  </si>
  <si>
    <t>1.1</t>
  </si>
  <si>
    <t>1.2</t>
  </si>
  <si>
    <t>1.3</t>
  </si>
  <si>
    <t>1.4</t>
  </si>
  <si>
    <t>2.</t>
  </si>
  <si>
    <t xml:space="preserve">VALOR IMPUESTOS
(IVA) </t>
  </si>
  <si>
    <t>VALOR TOTAL IMPUESTOS INCLUIDOS</t>
  </si>
  <si>
    <t>TOTAL IMPUESTOS INCLUIDOS</t>
  </si>
  <si>
    <t>VALOR TOTAL PRESUPUESTO OFICIAL</t>
  </si>
  <si>
    <t>Camioneta pick up doble cabina con platón 4x4</t>
  </si>
  <si>
    <t>Camioneta SUV 2.8 L diésel 4x4 AT</t>
  </si>
  <si>
    <t>Camioneta híbrida SUV 4x4</t>
  </si>
  <si>
    <t>Camioneta SUV eléctrica</t>
  </si>
  <si>
    <t>Motocicleta multipropósito (≈250 cc)</t>
  </si>
  <si>
    <t>1.5</t>
  </si>
  <si>
    <t>1.6</t>
  </si>
  <si>
    <t>VEHICULOS</t>
  </si>
  <si>
    <t xml:space="preserve">Camion Tipo Furgon Doble Cabina </t>
  </si>
  <si>
    <t>Pesos y Capacidades (Doble Cabina)
Peso Bruto Vehicular (PBV): 4.600 kg
Capacidad de carga neta (chasis): 2.257 kg
Espacio para pasajeros: Conductor + 4 acompañantes (5 ocupantes en total)
Motor Tipo: Diésel, 4 cilindros en líneaCilindrada: 2.999 cc (3.0 Litros)
Potencia máxima: 150 caballos de fuerza (hp) @ 2.800 rpm
Torque máximo: 38 kg-m (373 Nm)
Distribución: Cadena de distribución 
Caja de cambios: Mecánica de 5 velocidades adelante
Frenos: Hidráulicos con campana y sistema ABS
Asistencia: Asistente de arranque en pendientes (HSA)
Seguridad en cabina: Estructura reforzada y doble airbag frontal</t>
  </si>
  <si>
    <t>Ficha Técnica del Motor
Desplazamiento: 2.393 cc (2.4 Litros) de 4 cilindros en línea.
Tecnología: Inyección directa Common Rail con Turbo de Geometría Variable (VGT) e Intercooler.
Potencia máxima: 148 HP a 3.400 rpm.
Torque máximo: 400 Nm disponibles desde bajas revoluciones (1.600 - 2.000 rpm).
Capacidad del tanque: 21 galones (aproximadamente 80 litros)
Capacidades y ChasisTracción: 4x4 con caja de transferencia (reductora) y conmutador electrónico.
Capacidad de carga: Diseñada para soportar hasta 1.000 kg en el platón.
Altura libre al suelo: 286 mm, lo que garantiza un gran desempeño en terrenos difíciles o trochas</t>
  </si>
  <si>
    <t>"Ficha Técnica del Motor
Desplazamiento: 2.755 cc (2.8 Litros) de 4 cilindros en línea.
Tecnología: Inyección directa Common Rail con Turbo de Geometría Variable (VGT) e Intercooler.
Potencia máxima: 201 HP a 3.400 rpm.
Torque máximo: 500 Nm disponibles desde bajas revoluciones (1.600 - 2.000 rpm).
Capacidad del tanque: 21 galones (aproximadamente 80 litros)
Capacidades y ChasisTracción: 4x4 con caja de transferencia (reductora) y conmutador electrónico.
Capacidad de carga: Diseñada para soportar hasta 500 kg.
Altura libre al suelo: 279 mm"</t>
  </si>
  <si>
    <t>Motor y RendimientoMotor: 1.2 litros turboalimentado (gasolina) más sistema híbrido ligero de 48V.
Potencia: 129 caballos de fuerza.
Torque: 230 Nm.Transmisión: Caja mecánica con tracción total 4x4 inteligente.
Capacidades Todo Terreno
Modos de conducción: Auto, Eco, Barro y Arena, Nieve y Todoterreno.Altura al suelo: 217 mm para superar obstáculos complejos.
Espacio: Capacidad de baúl de hasta 520 litros</t>
  </si>
  <si>
    <t>Motor: Eléctrico de 150 kW (201 hp) y 310 Nm de torque.
Autonomía: Hasta 480 km (ciclo NEDC).
Plataforma: e-Platform 3.0 de BYD con batería Blade (LFP).
Interior: Pantalla táctil central giratoria de 12.8 pulgadas.
Seguridad: Seis airbags, asistencias avanzadas de manejo (ADAS).</t>
  </si>
  <si>
    <t>Ficha Técnica del Motor
Motor	4 Tiempos OHC
Potencia 	Mínimo 25 HP
Torque	26,5 Nm
Cilindraje 	Minimo 293,5cc O 300CC
Sistema de alimentación	Inyección Electrónica
Tanque de Combustible	13,9 Litros (equivalente a 3,67 galones)</t>
  </si>
  <si>
    <t>TOTAL VEHICULOS</t>
  </si>
  <si>
    <t>COT 1 
Hydrametal Soluciones SAS</t>
  </si>
  <si>
    <t>COT 2
ICommerce SAS</t>
  </si>
  <si>
    <t>COT 3
HD Soluciones Integrales SAS</t>
  </si>
  <si>
    <t>VALOR TOTAL PROMEDIO DE PRECIOS</t>
  </si>
  <si>
    <t>3.</t>
  </si>
  <si>
    <t>4.</t>
  </si>
  <si>
    <t>5.</t>
  </si>
  <si>
    <t>6.</t>
  </si>
  <si>
    <r>
      <rPr>
        <b/>
        <sz val="11"/>
        <color theme="1"/>
        <rFont val="Aptos Narrow"/>
      </rPr>
      <t>NOTAS:</t>
    </r>
    <r>
      <rPr>
        <sz val="11"/>
        <color theme="1"/>
        <rFont val="Aptos Narrow"/>
        <family val="2"/>
      </rPr>
      <t xml:space="preserve">
1. HD Soluciones solo reporta valor total con IVA; el unitario antes de IVA se calcula como Valor con IVA / (1 + 19%).
2. ICommerce reporta unitarios antes de IVA; Hydrametal reporta unitario antes de IVA, IVA y total. Se comparan todos en base antes de IVA.
3. Alcaldía de Bucaramanga – Secretaría General | Cotizaciones recibidas 25–28 sep 2026 | Valores en pesos colombianos (COP)</t>
    </r>
  </si>
  <si>
    <t>VALOR TOTAL VEHICULOS</t>
  </si>
  <si>
    <t>OBJETO: ADQUISICIÓN DE VEHÍCULOS NUEVOS DE DIFERENTES CONFIGURACIONES PARA LA RENOVACIÓN PROGRESIVA Y EL FORTALECIMIENTO DE LA CAPACIDAD OPERATIVA DEL PARQUE AUTOMOTOR DE LA ALCALDÍA DE BUCARAMANGA, EN APOYO AL DESARROLLO DE SUS ACTIVIDADES MISIONALES, OPERATIVAS, ADMINISTRATIVAS Y LOGÍSTICAS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</si>
</sst>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* #,##0.00\ &quot;€&quot;_-;\-* #,##0.00\ &quot;€&quot;_-;_-* &quot;-&quot;??\ &quot;€&quot;_-;_-@_-"/>
    <numFmt numFmtId="165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b/>
      <sz val="12"/>
      <color theme="1"/>
      <name val="Aptos Narrow"/>
      <family val="2"/>
    </font>
    <font>
      <b/>
      <sz val="26"/>
      <color theme="1"/>
      <name val="Aptos Narrow"/>
      <family val="2"/>
    </font>
    <font>
      <b/>
      <sz val="16"/>
      <color theme="1"/>
      <name val="Aptos Narrow"/>
      <family val="2"/>
    </font>
    <font>
      <b/>
      <sz val="11"/>
      <color rgb="FF000000"/>
      <name val="Aptos Narrow"/>
      <family val="2"/>
    </font>
    <font>
      <b/>
      <sz val="12"/>
      <color rgb="FF000000"/>
      <name val="Aptos Narrow"/>
      <family val="2"/>
    </font>
    <font>
      <b/>
      <sz val="14"/>
      <color rgb="FF000000"/>
      <name val="Aptos Narrow"/>
      <family val="2"/>
    </font>
    <font>
      <sz val="8"/>
      <name val="Calibri"/>
      <family val="2"/>
      <scheme val="minor"/>
    </font>
    <font>
      <b/>
      <sz val="11"/>
      <color theme="1"/>
      <name val="Aptos Narrow"/>
    </font>
    <font>
      <sz val="11"/>
      <color theme="1"/>
      <name val="Aptos Narrow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E5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4" borderId="1" xfId="1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8" fillId="7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165" fontId="6" fillId="6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6" fontId="7" fillId="9" borderId="1" xfId="0" applyNumberFormat="1" applyFont="1" applyFill="1" applyBorder="1" applyAlignment="1">
      <alignment horizontal="center" vertical="center"/>
    </xf>
    <xf numFmtId="6" fontId="9" fillId="7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317500</xdr:colOff>
      <xdr:row>0</xdr:row>
      <xdr:rowOff>45989</xdr:rowOff>
    </xdr:from>
    <xdr:to>
      <xdr:col>5</xdr:col>
      <xdr:colOff>456944</xdr:colOff>
      <xdr:row>0</xdr:row>
      <xdr:rowOff>968375</xdr:rowOff>
    </xdr:to>
    <xdr:pic>
      <xdr:nvPicPr>
        <xdr:cNvPr id="2" name="Imagen 1" descr="Descripción: escudo">
          <a:extLst>
            <a:ext uri="{FF2B5EF4-FFF2-40B4-BE49-F238E27FC236}">
              <a16:creationId xmlns:a16="http://schemas.microsoft.com/office/drawing/2014/main" id="{07DF70BB-4EE2-41D1-92B8-7F4424A5A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45989"/>
          <a:ext cx="964944" cy="9223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romeroo\Desktop\ANALISIS%20DEL%20SECTOR-%20SINDY%20ROMERO\PROCESOS%20ABIERTOS\4.%20PROCESOS\ADQUISICION%20MOTOS-PENDIENTE%20ACTUALIZAR%20EP\71.amp-motos2g-v52-02-06-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Cotizacion"/>
      <sheetName val="ActFasecolda"/>
      <sheetName val="FormatosIndividuales"/>
      <sheetName val="Listas"/>
      <sheetName val="temp"/>
      <sheetName val="solCotizacionCSV"/>
      <sheetName val="Accesorios"/>
      <sheetName val="TempAccesorios"/>
      <sheetName val="Consolidado"/>
      <sheetName val="tempLista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Motocicleta de Calle</v>
          </cell>
        </row>
        <row r="3">
          <cell r="A3" t="str">
            <v>Motocicleta de Calle Eléctrica</v>
          </cell>
        </row>
        <row r="4">
          <cell r="A4" t="str">
            <v>Motocicleta doble propósito tipo Enduro</v>
          </cell>
        </row>
        <row r="5">
          <cell r="A5" t="str">
            <v>Motocicleta doble propósito tipo Enduro Electrica</v>
          </cell>
        </row>
        <row r="6">
          <cell r="A6" t="str">
            <v>Motocicleta doble propósito tipo Turismo</v>
          </cell>
        </row>
        <row r="7">
          <cell r="A7" t="str">
            <v>Motocicleta doble propósito tipo Turismo Electrica</v>
          </cell>
        </row>
        <row r="8">
          <cell r="A8" t="str">
            <v>Motocicleta Mopped</v>
          </cell>
        </row>
        <row r="9">
          <cell r="A9" t="str">
            <v>Motocicleta Scooter</v>
          </cell>
        </row>
        <row r="10">
          <cell r="A10" t="str">
            <v>Motocicleta Scooter Electrica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ECAC-BE6D-428A-B3F4-72DAE3D9AE23}">
  <sheetPr>
    <tabColor rgb="FFFFFF00"/>
  </sheetPr>
  <dimension ref="A1:O23"/>
  <sheetViews>
    <sheetView tabSelected="1" topLeftCell="A6" zoomScale="80" zoomScaleNormal="80" workbookViewId="0">
      <selection activeCell="A3" sqref="A3:E3"/>
    </sheetView>
  </sheetViews>
  <sheetFormatPr baseColWidth="10" defaultColWidth="19.33203125" defaultRowHeight="14.4" x14ac:dyDescent="0.3"/>
  <cols>
    <col min="1" max="1" width="5.33203125" style="1" customWidth="1"/>
    <col min="2" max="2" width="21.109375" style="1" customWidth="1"/>
    <col min="3" max="3" width="40.44140625" style="1" customWidth="1"/>
    <col min="4" max="4" width="8.77734375" style="1" customWidth="1"/>
    <col min="5" max="5" width="10.77734375" style="1" customWidth="1"/>
    <col min="6" max="6" width="16.109375" style="1" customWidth="1"/>
    <col min="7" max="7" width="16.44140625" style="1" bestFit="1" customWidth="1"/>
    <col min="8" max="8" width="16" style="1" bestFit="1" customWidth="1"/>
    <col min="9" max="9" width="16.109375" style="1" bestFit="1" customWidth="1"/>
    <col min="10" max="10" width="16.44140625" style="1" bestFit="1" customWidth="1"/>
    <col min="11" max="11" width="16" style="1" bestFit="1" customWidth="1"/>
    <col min="12" max="12" width="16.109375" style="1" customWidth="1"/>
    <col min="13" max="13" width="16.44140625" style="1" bestFit="1" customWidth="1"/>
    <col min="14" max="14" width="16" style="1" bestFit="1" customWidth="1"/>
    <col min="15" max="15" width="22" style="1" bestFit="1" customWidth="1"/>
    <col min="16" max="16384" width="19.33203125" style="1"/>
  </cols>
  <sheetData>
    <row r="1" spans="1:15" ht="84" customHeight="1" x14ac:dyDescent="0.3">
      <c r="A1" s="25" t="s">
        <v>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82.05" customHeight="1" x14ac:dyDescent="0.3">
      <c r="A2" s="26" t="s">
        <v>46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46.8" x14ac:dyDescent="0.3">
      <c r="A3" s="32" t="s">
        <v>9</v>
      </c>
      <c r="B3" s="32"/>
      <c r="C3" s="32"/>
      <c r="D3" s="32"/>
      <c r="E3" s="32"/>
      <c r="F3" s="33" t="s">
        <v>36</v>
      </c>
      <c r="G3" s="33"/>
      <c r="H3" s="33"/>
      <c r="I3" s="33" t="s">
        <v>37</v>
      </c>
      <c r="J3" s="33"/>
      <c r="K3" s="33"/>
      <c r="L3" s="33" t="s">
        <v>38</v>
      </c>
      <c r="M3" s="33"/>
      <c r="N3" s="33"/>
      <c r="O3" s="4" t="s">
        <v>39</v>
      </c>
    </row>
    <row r="4" spans="1:15" ht="43.2" x14ac:dyDescent="0.3">
      <c r="A4" s="5" t="s">
        <v>0</v>
      </c>
      <c r="B4" s="5" t="s">
        <v>1</v>
      </c>
      <c r="C4" s="5" t="s">
        <v>7</v>
      </c>
      <c r="D4" s="6" t="s">
        <v>4</v>
      </c>
      <c r="E4" s="6" t="s">
        <v>2</v>
      </c>
      <c r="F4" s="7" t="s">
        <v>6</v>
      </c>
      <c r="G4" s="7" t="s">
        <v>16</v>
      </c>
      <c r="H4" s="7" t="s">
        <v>18</v>
      </c>
      <c r="I4" s="7" t="s">
        <v>6</v>
      </c>
      <c r="J4" s="7" t="s">
        <v>16</v>
      </c>
      <c r="K4" s="7" t="s">
        <v>18</v>
      </c>
      <c r="L4" s="7" t="s">
        <v>6</v>
      </c>
      <c r="M4" s="7" t="s">
        <v>16</v>
      </c>
      <c r="N4" s="7" t="s">
        <v>18</v>
      </c>
      <c r="O4" s="7" t="s">
        <v>17</v>
      </c>
    </row>
    <row r="5" spans="1:15" x14ac:dyDescent="0.3">
      <c r="A5" s="8">
        <v>1</v>
      </c>
      <c r="B5" s="30" t="s">
        <v>27</v>
      </c>
      <c r="C5" s="30"/>
      <c r="D5" s="30"/>
      <c r="E5" s="30"/>
      <c r="F5" s="3"/>
      <c r="G5" s="3"/>
      <c r="H5" s="9"/>
      <c r="I5" s="9"/>
      <c r="J5" s="9"/>
      <c r="K5" s="9"/>
      <c r="L5" s="9"/>
      <c r="M5" s="9"/>
      <c r="N5" s="9"/>
      <c r="O5" s="9"/>
    </row>
    <row r="6" spans="1:15" ht="259.2" x14ac:dyDescent="0.3">
      <c r="A6" s="10" t="s">
        <v>11</v>
      </c>
      <c r="B6" s="11" t="s">
        <v>28</v>
      </c>
      <c r="C6" s="2" t="s">
        <v>29</v>
      </c>
      <c r="D6" s="12" t="s">
        <v>3</v>
      </c>
      <c r="E6" s="12">
        <v>1</v>
      </c>
      <c r="F6" s="13">
        <v>304924370</v>
      </c>
      <c r="G6" s="13">
        <f>F6*19%</f>
        <v>57935630.299999997</v>
      </c>
      <c r="H6" s="14">
        <f>(F6+G6)*E6</f>
        <v>362860000.30000001</v>
      </c>
      <c r="I6" s="15">
        <v>309463341</v>
      </c>
      <c r="J6" s="16">
        <f>I6*19%</f>
        <v>58798034.789999999</v>
      </c>
      <c r="K6" s="14">
        <f>(I6+J6)*E6</f>
        <v>368261375.79000002</v>
      </c>
      <c r="L6" s="17">
        <v>314002521.00840336</v>
      </c>
      <c r="M6" s="17">
        <f>L6*19%</f>
        <v>59660478.991596639</v>
      </c>
      <c r="N6" s="18">
        <f>(L6+M6)*E6</f>
        <v>373663000</v>
      </c>
      <c r="O6" s="19">
        <f>SUM(H6+K6+N6)/3</f>
        <v>368261458.69666672</v>
      </c>
    </row>
    <row r="7" spans="1:15" ht="244.8" x14ac:dyDescent="0.3">
      <c r="A7" s="10" t="s">
        <v>12</v>
      </c>
      <c r="B7" s="11" t="s">
        <v>20</v>
      </c>
      <c r="C7" s="2" t="s">
        <v>30</v>
      </c>
      <c r="D7" s="12" t="s">
        <v>3</v>
      </c>
      <c r="E7" s="12">
        <v>1</v>
      </c>
      <c r="F7" s="13">
        <v>336974790</v>
      </c>
      <c r="G7" s="13">
        <f t="shared" ref="G7:G11" si="0">F7*19%</f>
        <v>64025210.100000001</v>
      </c>
      <c r="H7" s="14">
        <f t="shared" ref="H7:H11" si="1">(F7+G7)*E7</f>
        <v>401000000.10000002</v>
      </c>
      <c r="I7" s="15">
        <v>331888807</v>
      </c>
      <c r="J7" s="16">
        <f t="shared" ref="J7:J11" si="2">I7*19%</f>
        <v>63058873.329999998</v>
      </c>
      <c r="K7" s="14">
        <f t="shared" ref="K7:K11" si="3">(I7+J7)*E7</f>
        <v>394947680.32999998</v>
      </c>
      <c r="L7" s="17">
        <v>326802436.97478992</v>
      </c>
      <c r="M7" s="17">
        <f t="shared" ref="M7:M11" si="4">L7*19%</f>
        <v>62092463.025210083</v>
      </c>
      <c r="N7" s="18">
        <f t="shared" ref="N7:N11" si="5">(L7+M7)*E7</f>
        <v>388894900</v>
      </c>
      <c r="O7" s="19">
        <f t="shared" ref="O7:O11" si="6">SUM(H7+K7+N7)/3</f>
        <v>394947526.81</v>
      </c>
    </row>
    <row r="8" spans="1:15" ht="230.4" x14ac:dyDescent="0.3">
      <c r="A8" s="10" t="s">
        <v>13</v>
      </c>
      <c r="B8" s="11" t="s">
        <v>21</v>
      </c>
      <c r="C8" s="2" t="s">
        <v>31</v>
      </c>
      <c r="D8" s="12" t="s">
        <v>3</v>
      </c>
      <c r="E8" s="12">
        <v>1</v>
      </c>
      <c r="F8" s="13">
        <v>387943697</v>
      </c>
      <c r="G8" s="13">
        <f t="shared" si="0"/>
        <v>73709302.430000007</v>
      </c>
      <c r="H8" s="14">
        <f t="shared" si="1"/>
        <v>461652999.43000001</v>
      </c>
      <c r="I8" s="15">
        <v>389349870</v>
      </c>
      <c r="J8" s="16">
        <f t="shared" si="2"/>
        <v>73976475.299999997</v>
      </c>
      <c r="K8" s="14">
        <f t="shared" si="3"/>
        <v>463326345.30000001</v>
      </c>
      <c r="L8" s="17">
        <v>390756302.52100843</v>
      </c>
      <c r="M8" s="17">
        <f t="shared" si="4"/>
        <v>74243697.478991598</v>
      </c>
      <c r="N8" s="18">
        <f t="shared" si="5"/>
        <v>465000000</v>
      </c>
      <c r="O8" s="19">
        <f t="shared" si="6"/>
        <v>463326448.24333334</v>
      </c>
    </row>
    <row r="9" spans="1:15" ht="158.4" x14ac:dyDescent="0.3">
      <c r="A9" s="10" t="s">
        <v>14</v>
      </c>
      <c r="B9" s="11" t="s">
        <v>22</v>
      </c>
      <c r="C9" s="2" t="s">
        <v>32</v>
      </c>
      <c r="D9" s="12" t="s">
        <v>3</v>
      </c>
      <c r="E9" s="12">
        <v>3</v>
      </c>
      <c r="F9" s="13">
        <v>217986555</v>
      </c>
      <c r="G9" s="13">
        <f t="shared" si="0"/>
        <v>41417445.450000003</v>
      </c>
      <c r="H9" s="14">
        <f t="shared" si="1"/>
        <v>778212001.3499999</v>
      </c>
      <c r="I9" s="15">
        <v>222438691</v>
      </c>
      <c r="J9" s="16">
        <f t="shared" si="2"/>
        <v>42263351.289999999</v>
      </c>
      <c r="K9" s="14">
        <f t="shared" si="3"/>
        <v>794106126.87</v>
      </c>
      <c r="L9" s="17">
        <v>226890756.30252102</v>
      </c>
      <c r="M9" s="17">
        <f t="shared" si="4"/>
        <v>43109243.697478995</v>
      </c>
      <c r="N9" s="18">
        <f t="shared" si="5"/>
        <v>810000000</v>
      </c>
      <c r="O9" s="19">
        <f t="shared" si="6"/>
        <v>794106042.73999989</v>
      </c>
    </row>
    <row r="10" spans="1:15" ht="129.6" x14ac:dyDescent="0.3">
      <c r="A10" s="10" t="s">
        <v>25</v>
      </c>
      <c r="B10" s="11" t="s">
        <v>23</v>
      </c>
      <c r="C10" s="2" t="s">
        <v>33</v>
      </c>
      <c r="D10" s="12" t="s">
        <v>3</v>
      </c>
      <c r="E10" s="12">
        <v>2</v>
      </c>
      <c r="F10" s="13">
        <v>211764706</v>
      </c>
      <c r="G10" s="13">
        <f t="shared" si="0"/>
        <v>40235294.140000001</v>
      </c>
      <c r="H10" s="14">
        <f t="shared" si="1"/>
        <v>504000000.27999997</v>
      </c>
      <c r="I10" s="15">
        <v>213661765</v>
      </c>
      <c r="J10" s="16">
        <f t="shared" si="2"/>
        <v>40595735.350000001</v>
      </c>
      <c r="K10" s="14">
        <f t="shared" si="3"/>
        <v>508515000.69999999</v>
      </c>
      <c r="L10" s="17">
        <v>215558739.49579832</v>
      </c>
      <c r="M10" s="17">
        <f t="shared" si="4"/>
        <v>40956160.50420168</v>
      </c>
      <c r="N10" s="18">
        <f t="shared" si="5"/>
        <v>513029800</v>
      </c>
      <c r="O10" s="19">
        <f t="shared" si="6"/>
        <v>508514933.66000003</v>
      </c>
    </row>
    <row r="11" spans="1:15" ht="115.2" x14ac:dyDescent="0.3">
      <c r="A11" s="10" t="s">
        <v>26</v>
      </c>
      <c r="B11" s="11" t="s">
        <v>24</v>
      </c>
      <c r="C11" s="2" t="s">
        <v>34</v>
      </c>
      <c r="D11" s="12" t="s">
        <v>3</v>
      </c>
      <c r="E11" s="12">
        <v>1</v>
      </c>
      <c r="F11" s="13">
        <v>41966387</v>
      </c>
      <c r="G11" s="13">
        <f t="shared" si="0"/>
        <v>7973613.5300000003</v>
      </c>
      <c r="H11" s="14">
        <f t="shared" si="1"/>
        <v>49940000.530000001</v>
      </c>
      <c r="I11" s="15">
        <v>42816955</v>
      </c>
      <c r="J11" s="16">
        <f t="shared" si="2"/>
        <v>8135221.4500000002</v>
      </c>
      <c r="K11" s="14">
        <f t="shared" si="3"/>
        <v>50952176.450000003</v>
      </c>
      <c r="L11" s="17">
        <v>43697478.991596639</v>
      </c>
      <c r="M11" s="17">
        <f t="shared" si="4"/>
        <v>8302521.0084033618</v>
      </c>
      <c r="N11" s="18">
        <f t="shared" si="5"/>
        <v>52000000</v>
      </c>
      <c r="O11" s="19">
        <f t="shared" si="6"/>
        <v>50964058.99333334</v>
      </c>
    </row>
    <row r="12" spans="1:15" ht="15.6" x14ac:dyDescent="0.3">
      <c r="A12" s="31" t="s">
        <v>35</v>
      </c>
      <c r="B12" s="31"/>
      <c r="C12" s="31"/>
      <c r="D12" s="31"/>
      <c r="E12" s="31"/>
      <c r="F12" s="19">
        <f t="shared" ref="F12:O12" si="7">SUM(F6:F11)</f>
        <v>1501560505</v>
      </c>
      <c r="G12" s="19">
        <f t="shared" si="7"/>
        <v>285296495.94999999</v>
      </c>
      <c r="H12" s="19">
        <f t="shared" si="7"/>
        <v>2557665001.9900002</v>
      </c>
      <c r="I12" s="19">
        <f t="shared" si="7"/>
        <v>1509619429</v>
      </c>
      <c r="J12" s="19">
        <f t="shared" si="7"/>
        <v>286827691.50999999</v>
      </c>
      <c r="K12" s="19">
        <f t="shared" si="7"/>
        <v>2580108705.4399996</v>
      </c>
      <c r="L12" s="19">
        <f t="shared" si="7"/>
        <v>1517708235.2941177</v>
      </c>
      <c r="M12" s="19">
        <f t="shared" si="7"/>
        <v>288364564.70588237</v>
      </c>
      <c r="N12" s="19">
        <f t="shared" si="7"/>
        <v>2602587700</v>
      </c>
      <c r="O12" s="19">
        <f t="shared" si="7"/>
        <v>2580120469.143333</v>
      </c>
    </row>
    <row r="13" spans="1:15" ht="21" x14ac:dyDescent="0.3">
      <c r="A13" s="27" t="s">
        <v>45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4">
        <f>O12</f>
        <v>2580120469.143333</v>
      </c>
    </row>
    <row r="14" spans="1:15" ht="64.95" customHeight="1" x14ac:dyDescent="0.3">
      <c r="A14" s="28" t="s">
        <v>44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0"/>
    </row>
    <row r="16" spans="1:15" ht="26.55" customHeight="1" x14ac:dyDescent="0.3">
      <c r="B16" s="21" t="s">
        <v>0</v>
      </c>
      <c r="C16" s="21" t="s">
        <v>1</v>
      </c>
      <c r="D16" s="35" t="s">
        <v>5</v>
      </c>
      <c r="E16" s="35"/>
    </row>
    <row r="17" spans="2:5" x14ac:dyDescent="0.3">
      <c r="B17" s="22" t="s">
        <v>10</v>
      </c>
      <c r="C17" s="23" t="str">
        <f>B6</f>
        <v xml:space="preserve">Camion Tipo Furgon Doble Cabina </v>
      </c>
      <c r="D17" s="36">
        <f>O6</f>
        <v>368261458.69666672</v>
      </c>
      <c r="E17" s="36"/>
    </row>
    <row r="18" spans="2:5" ht="28.8" x14ac:dyDescent="0.3">
      <c r="B18" s="22" t="s">
        <v>15</v>
      </c>
      <c r="C18" s="23" t="str">
        <f t="shared" ref="C18:C22" si="8">B7</f>
        <v>Camioneta pick up doble cabina con platón 4x4</v>
      </c>
      <c r="D18" s="36">
        <f>O7</f>
        <v>394947526.81</v>
      </c>
      <c r="E18" s="36"/>
    </row>
    <row r="19" spans="2:5" x14ac:dyDescent="0.3">
      <c r="B19" s="22" t="s">
        <v>40</v>
      </c>
      <c r="C19" s="23" t="str">
        <f t="shared" si="8"/>
        <v>Camioneta SUV 2.8 L diésel 4x4 AT</v>
      </c>
      <c r="D19" s="36">
        <f t="shared" ref="D19:D22" si="9">O8</f>
        <v>463326448.24333334</v>
      </c>
      <c r="E19" s="36"/>
    </row>
    <row r="20" spans="2:5" x14ac:dyDescent="0.3">
      <c r="B20" s="22" t="s">
        <v>41</v>
      </c>
      <c r="C20" s="23" t="str">
        <f t="shared" si="8"/>
        <v>Camioneta híbrida SUV 4x4</v>
      </c>
      <c r="D20" s="36">
        <f t="shared" si="9"/>
        <v>794106042.73999989</v>
      </c>
      <c r="E20" s="36"/>
    </row>
    <row r="21" spans="2:5" x14ac:dyDescent="0.3">
      <c r="B21" s="22" t="s">
        <v>42</v>
      </c>
      <c r="C21" s="23" t="str">
        <f t="shared" si="8"/>
        <v>Camioneta SUV eléctrica</v>
      </c>
      <c r="D21" s="36">
        <f t="shared" si="9"/>
        <v>508514933.66000003</v>
      </c>
      <c r="E21" s="36"/>
    </row>
    <row r="22" spans="2:5" x14ac:dyDescent="0.3">
      <c r="B22" s="22" t="s">
        <v>43</v>
      </c>
      <c r="C22" s="23" t="str">
        <f t="shared" si="8"/>
        <v>Motocicleta multipropósito (≈250 cc)</v>
      </c>
      <c r="D22" s="36">
        <f t="shared" si="9"/>
        <v>50964058.99333334</v>
      </c>
      <c r="E22" s="36"/>
    </row>
    <row r="23" spans="2:5" ht="18" x14ac:dyDescent="0.3">
      <c r="B23" s="34" t="s">
        <v>19</v>
      </c>
      <c r="C23" s="34"/>
      <c r="D23" s="37">
        <f>SUM(D17:E22)</f>
        <v>2580120469.143333</v>
      </c>
      <c r="E23" s="37"/>
    </row>
  </sheetData>
  <mergeCells count="19">
    <mergeCell ref="B23:C23"/>
    <mergeCell ref="D16:E16"/>
    <mergeCell ref="D17:E17"/>
    <mergeCell ref="D18:E18"/>
    <mergeCell ref="D23:E23"/>
    <mergeCell ref="D19:E19"/>
    <mergeCell ref="D20:E20"/>
    <mergeCell ref="D21:E21"/>
    <mergeCell ref="D22:E22"/>
    <mergeCell ref="A1:O1"/>
    <mergeCell ref="A2:O2"/>
    <mergeCell ref="A13:N13"/>
    <mergeCell ref="A14:N14"/>
    <mergeCell ref="B5:E5"/>
    <mergeCell ref="A12:E12"/>
    <mergeCell ref="A3:E3"/>
    <mergeCell ref="L3:N3"/>
    <mergeCell ref="F3:H3"/>
    <mergeCell ref="I3:K3"/>
  </mergeCells>
  <phoneticPr fontId="10" type="noConversion"/>
  <pageMargins left="0.70866141732283472" right="0.70866141732283472" top="0.55118110236220474" bottom="0.74803149606299213" header="0.31496062992125984" footer="0.31496062992125984"/>
  <pageSetup paperSize="5" scale="65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Romero</dc:creator>
  <cp:lastModifiedBy>Kansas</cp:lastModifiedBy>
  <cp:lastPrinted>2024-11-19T16:36:07Z</cp:lastPrinted>
  <dcterms:created xsi:type="dcterms:W3CDTF">2021-02-17T16:42:10Z</dcterms:created>
  <dcterms:modified xsi:type="dcterms:W3CDTF">2026-09-30T15:44:17Z</dcterms:modified>
</cp:coreProperties>
</file>