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oliveros/Downloads/"/>
    </mc:Choice>
  </mc:AlternateContent>
  <xr:revisionPtr revIDLastSave="0" documentId="8_{2D0494DF-CBAE-6A4C-BC87-584361AA9945}" xr6:coauthVersionLast="47" xr6:coauthVersionMax="47" xr10:uidLastSave="{00000000-0000-0000-0000-000000000000}"/>
  <bookViews>
    <workbookView xWindow="560" yWindow="500" windowWidth="28240" windowHeight="15760" xr2:uid="{ACAD3B6E-A686-40D5-9464-CBC27058AD3E}"/>
  </bookViews>
  <sheets>
    <sheet name="Precios Techo AM MELGAR" sheetId="1" r:id="rId1"/>
  </sheets>
  <definedNames>
    <definedName name="_xlnm.Print_Area" localSheetId="0">'Precios Techo AM MELGAR'!$A$1:$Q$26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  <c r="G18" i="1" s="1"/>
  <c r="J18" i="1"/>
  <c r="K18" i="1" s="1"/>
  <c r="N18" i="1"/>
  <c r="O18" i="1" s="1"/>
  <c r="M20" i="1"/>
  <c r="O20" i="1" s="1"/>
  <c r="G20" i="1"/>
  <c r="F20" i="1"/>
  <c r="K20" i="1"/>
  <c r="N19" i="1"/>
  <c r="O19" i="1" s="1"/>
  <c r="N21" i="1"/>
  <c r="O21" i="1" s="1"/>
  <c r="N22" i="1"/>
  <c r="O22" i="1" s="1"/>
  <c r="N23" i="1"/>
  <c r="O23" i="1" s="1"/>
  <c r="N24" i="1"/>
  <c r="O24" i="1" s="1"/>
  <c r="N25" i="1"/>
  <c r="O25" i="1" s="1"/>
  <c r="N17" i="1"/>
  <c r="O17" i="1" s="1"/>
  <c r="N16" i="1"/>
  <c r="O16" i="1" s="1"/>
  <c r="N15" i="1"/>
  <c r="O15" i="1" s="1"/>
  <c r="N14" i="1"/>
  <c r="O14" i="1" s="1"/>
  <c r="N13" i="1"/>
  <c r="O13" i="1" s="1"/>
  <c r="N12" i="1"/>
  <c r="O12" i="1" s="1"/>
  <c r="N11" i="1"/>
  <c r="O11" i="1" s="1"/>
  <c r="N10" i="1"/>
  <c r="O10" i="1" s="1"/>
  <c r="N6" i="1"/>
  <c r="O6" i="1" s="1"/>
  <c r="N7" i="1"/>
  <c r="O7" i="1" s="1"/>
  <c r="N8" i="1"/>
  <c r="O8" i="1" s="1"/>
  <c r="N9" i="1"/>
  <c r="O9" i="1" s="1"/>
  <c r="N5" i="1"/>
  <c r="O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9" i="1"/>
  <c r="K19" i="1" s="1"/>
  <c r="J20" i="1"/>
  <c r="J21" i="1"/>
  <c r="J22" i="1"/>
  <c r="J23" i="1"/>
  <c r="K23" i="1" s="1"/>
  <c r="J24" i="1"/>
  <c r="K24" i="1" s="1"/>
  <c r="J25" i="1"/>
  <c r="K25" i="1" s="1"/>
  <c r="J5" i="1"/>
  <c r="K5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9" i="1"/>
  <c r="G19" i="1" s="1"/>
  <c r="F21" i="1"/>
  <c r="G21" i="1" s="1"/>
  <c r="F22" i="1"/>
  <c r="G22" i="1" s="1"/>
  <c r="F23" i="1"/>
  <c r="G23" i="1" s="1"/>
  <c r="F24" i="1"/>
  <c r="G24" i="1" s="1"/>
  <c r="F25" i="1"/>
  <c r="G25" i="1" s="1"/>
  <c r="Q8" i="1" l="1"/>
  <c r="Q13" i="1"/>
  <c r="Q19" i="1"/>
  <c r="Q16" i="1"/>
  <c r="Q10" i="1"/>
  <c r="Q18" i="1"/>
  <c r="Q5" i="1"/>
  <c r="Q24" i="1"/>
  <c r="Q6" i="1"/>
  <c r="Q12" i="1"/>
  <c r="Q11" i="1"/>
  <c r="Q9" i="1"/>
  <c r="Q7" i="1"/>
  <c r="Q15" i="1"/>
  <c r="Q17" i="1"/>
  <c r="Q14" i="1"/>
  <c r="Q23" i="1"/>
  <c r="Q25" i="1"/>
  <c r="Q20" i="1"/>
  <c r="O27" i="1"/>
  <c r="G27" i="1"/>
  <c r="K21" i="1"/>
  <c r="Q21" i="1" s="1"/>
  <c r="K22" i="1"/>
  <c r="Q22" i="1" s="1"/>
  <c r="K27" i="1"/>
  <c r="Q26" i="1" l="1"/>
</calcChain>
</file>

<file path=xl/sharedStrings.xml><?xml version="1.0" encoding="utf-8"?>
<sst xmlns="http://schemas.openxmlformats.org/spreadsheetml/2006/main" count="63" uniqueCount="35">
  <si>
    <t>ITEM</t>
  </si>
  <si>
    <t>DESCRIPCION</t>
  </si>
  <si>
    <t>UND</t>
  </si>
  <si>
    <t>CANTIDAD</t>
  </si>
  <si>
    <t>VALOR UNITARIO</t>
  </si>
  <si>
    <t>TOTAL</t>
  </si>
  <si>
    <t>PROVEEDOR 1</t>
  </si>
  <si>
    <t>PROVEEDOR 2</t>
  </si>
  <si>
    <t>TECHO</t>
  </si>
  <si>
    <t>Ración - Desayuno (Según Ciclo Minuta)</t>
  </si>
  <si>
    <t>Ración - Refrigerio Am (Según Ciclo Minuta)</t>
  </si>
  <si>
    <t>Ración - Almuerzo (Según Ciclo Minuta)</t>
  </si>
  <si>
    <t>Ración - Refrigerio - Pm (Según Ciclo Minuta)</t>
  </si>
  <si>
    <t>Ración - Cena (Según Ciclo Minuta)</t>
  </si>
  <si>
    <t>Coordinador administrativo</t>
  </si>
  <si>
    <t>Nutricionista</t>
  </si>
  <si>
    <t>Fisioterapeuta</t>
  </si>
  <si>
    <t>Gereontologo</t>
  </si>
  <si>
    <t>Instructor de actividades fisicas</t>
  </si>
  <si>
    <t xml:space="preserve">Trabajadora Social </t>
  </si>
  <si>
    <t>Auxiliar de Enfermeria</t>
  </si>
  <si>
    <t>Cuidador</t>
  </si>
  <si>
    <t>Manipuladora de Alimentos</t>
  </si>
  <si>
    <t>Servicio de transporte: Se deberá garantizar la movilización de los beneficiarios del programa desde el centro de atención hacia los lugares asignados para la prestación de servicios de salud, tales como citas médicas, urgencias y demás requerimientos. Este servicio será prestado mediante un (1) vehículo de transporte con modelo no inferior al año 2020, el cual deberá estar disponible las 24 horas del día, los 7 días de la semana, asegurando la cobertura permanente. Asimismo, el servicio contará con un conductor responsable, quien deberá poseer toda la documentación exigida en regla, garantizando así la seguridad, legalidad y eficiencia en el traslado de los beneficiarios.</t>
  </si>
  <si>
    <t>Infraestructura: Disponer de un espacio físico y amoblado brindando las condiciones adecuadas para el alojamiento de (30) adultos mayores, incluido los servicios públicos, muebles, inmuebles, dotacion de areas, el mantenimiento del lugar y el pago de servicios publicos (agua, luz, gas, internet), con un servicio de manera permanente, durante las 24 horas diarias, que cumplan las condiciones de habilitacion segun resoluciones 0024-2017 y 0055-2018 del Ministerio de Salud de Colombia</t>
  </si>
  <si>
    <t>Gastos administrativos e impuestos: tales como estampillas, pólizas de garantías y demás requeridos para la ejecución y finalización del convenio</t>
  </si>
  <si>
    <t>VALOR X CANTIDAD</t>
  </si>
  <si>
    <t>VALOR X MES</t>
  </si>
  <si>
    <t>&lt;</t>
  </si>
  <si>
    <t>PROVEEDOR 3</t>
  </si>
  <si>
    <t>Auxiliar de Servicios Generales</t>
  </si>
  <si>
    <t>ESTUDIO DE MERCADO ADULTO MAYOR MELGAR</t>
  </si>
  <si>
    <r>
      <t xml:space="preserve">Kit de ocio productivo: El suministro mensual de elementos didácticos y de papelería para los </t>
    </r>
    <r>
      <rPr>
        <sz val="9"/>
        <color theme="1"/>
        <rFont val="Arial"/>
        <family val="2"/>
      </rPr>
      <t>30 adultos mayores.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Cada kit incluirá los siguientes materiales: plastilina, témperas, dos resmas de papel, crayolas, papel crepé, octavos de cartulina, foamy, pinceles, tijeras de punta roma, rollo de lana y aguja de croché.</t>
    </r>
  </si>
  <si>
    <r>
      <t xml:space="preserve">Kit de aseo e higiene: El suministro mensual de los elementos de aseo para cada adulto mayor deberá consistir en un kit que se entregará a </t>
    </r>
    <r>
      <rPr>
        <sz val="9"/>
        <color rgb="FFFF0000"/>
        <rFont val="Arial"/>
        <family val="2"/>
      </rPr>
      <t>l</t>
    </r>
    <r>
      <rPr>
        <sz val="9"/>
        <color theme="1"/>
        <rFont val="Arial"/>
        <family val="2"/>
      </rPr>
      <t>os 30 adultos mayores.</t>
    </r>
    <r>
      <rPr>
        <sz val="9"/>
        <rFont val="Arial"/>
        <family val="2"/>
      </rPr>
      <t xml:space="preserve"> Cada kit incluirá los siguientes productos: shampoo, crema dental, crema antipañalitis, cepillo de dientes, pañales para adulto, papel higiénico, jabón de baño, perfume, desodorante, crema corporal, afeitadora y talco.</t>
    </r>
  </si>
  <si>
    <r>
      <t>Kit de bioseguridad: Suministro mensual de elementos de protección para los</t>
    </r>
    <r>
      <rPr>
        <sz val="9"/>
        <color rgb="FFFF0000"/>
        <rFont val="Arial"/>
        <family val="2"/>
      </rPr>
      <t xml:space="preserve"> </t>
    </r>
    <r>
      <rPr>
        <sz val="9"/>
        <color theme="1"/>
        <rFont val="Arial"/>
        <family val="2"/>
      </rPr>
      <t>30  adultos mayores,</t>
    </r>
    <r>
      <rPr>
        <sz val="9"/>
        <rFont val="Arial"/>
        <family val="2"/>
      </rPr>
      <t xml:space="preserve"> que incluirá: cofia, guantes de nitrilo, tapabocas convencionales, tapabocas N95  (si aplica), batas antifluido, alcohol, gel antibacterial,  toallas desechables y jabón de manos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</si>
</sst>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9"/>
      <name val="Arial"/>
      <family val="2"/>
    </font>
    <font>
      <sz val="9"/>
      <color rgb="FFFF0000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0">
    <xf numFmtId="0" fontId="0" fillId="0" borderId="0" xfId="0"/>
    <xf numFmtId="0" fontId="5" fillId="3" borderId="0" xfId="0" applyFont="1" applyFill="1" applyAlignment="1">
      <alignment vertical="center"/>
    </xf>
    <xf numFmtId="0" fontId="7" fillId="6" borderId="1" xfId="0" applyFont="1" applyFill="1" applyBorder="1" applyAlignment="1">
      <alignment horizontal="center" wrapText="1"/>
    </xf>
    <xf numFmtId="0" fontId="7" fillId="6" borderId="1" xfId="0" applyFont="1" applyFill="1" applyBorder="1" applyAlignment="1">
      <alignment wrapText="1"/>
    </xf>
    <xf numFmtId="164" fontId="7" fillId="6" borderId="1" xfId="1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164" fontId="7" fillId="6" borderId="3" xfId="1" applyFont="1" applyFill="1" applyBorder="1" applyAlignment="1">
      <alignment horizontal="center" wrapText="1"/>
    </xf>
    <xf numFmtId="165" fontId="8" fillId="0" borderId="3" xfId="0" applyNumberFormat="1" applyFont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  <xf numFmtId="165" fontId="0" fillId="0" borderId="0" xfId="0" applyNumberFormat="1"/>
    <xf numFmtId="0" fontId="7" fillId="6" borderId="6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65" fontId="0" fillId="0" borderId="1" xfId="0" applyNumberFormat="1" applyBorder="1"/>
    <xf numFmtId="165" fontId="7" fillId="0" borderId="1" xfId="0" applyNumberFormat="1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5" fontId="8" fillId="0" borderId="18" xfId="0" applyNumberFormat="1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165" fontId="9" fillId="0" borderId="3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" fillId="0" borderId="19" xfId="0" applyFont="1" applyBorder="1" applyAlignment="1">
      <alignment horizontal="center" vertical="center"/>
    </xf>
    <xf numFmtId="165" fontId="8" fillId="5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44" fontId="8" fillId="0" borderId="3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165" fontId="8" fillId="5" borderId="2" xfId="0" applyNumberFormat="1" applyFont="1" applyFill="1" applyBorder="1" applyAlignment="1">
      <alignment horizontal="center" vertical="center"/>
    </xf>
    <xf numFmtId="165" fontId="8" fillId="5" borderId="3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164" fontId="7" fillId="6" borderId="2" xfId="1" applyFont="1" applyFill="1" applyBorder="1" applyAlignment="1">
      <alignment horizontal="center" wrapText="1"/>
    </xf>
    <xf numFmtId="164" fontId="7" fillId="6" borderId="3" xfId="1" applyFont="1" applyFill="1" applyBorder="1" applyAlignment="1">
      <alignment horizontal="center" wrapText="1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4" borderId="15" xfId="0" applyFont="1" applyFill="1" applyBorder="1" applyAlignment="1">
      <alignment horizontal="center" wrapText="1"/>
    </xf>
    <xf numFmtId="0" fontId="7" fillId="4" borderId="16" xfId="0" applyFont="1" applyFill="1" applyBorder="1" applyAlignment="1">
      <alignment horizontal="center" wrapText="1"/>
    </xf>
    <xf numFmtId="0" fontId="7" fillId="4" borderId="17" xfId="0" applyFont="1" applyFill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ADAA4-3184-45A5-B4BC-887DBAC121B2}">
  <sheetPr>
    <pageSetUpPr fitToPage="1"/>
  </sheetPr>
  <dimension ref="A1:Q29"/>
  <sheetViews>
    <sheetView tabSelected="1" zoomScale="90" zoomScaleNormal="90" workbookViewId="0">
      <selection activeCell="B29" sqref="B29"/>
    </sheetView>
  </sheetViews>
  <sheetFormatPr baseColWidth="10" defaultRowHeight="15" x14ac:dyDescent="0.2"/>
  <cols>
    <col min="1" max="1" width="5.6640625" bestFit="1" customWidth="1"/>
    <col min="2" max="2" width="107.1640625" customWidth="1"/>
    <col min="4" max="4" width="11" customWidth="1"/>
    <col min="5" max="7" width="15.5" customWidth="1"/>
    <col min="8" max="8" width="17.5" customWidth="1"/>
    <col min="9" max="9" width="18.33203125" bestFit="1" customWidth="1"/>
    <col min="10" max="11" width="15.5" customWidth="1"/>
    <col min="12" max="15" width="18.6640625" customWidth="1"/>
    <col min="16" max="16" width="17.5" bestFit="1" customWidth="1"/>
    <col min="17" max="17" width="19.33203125" customWidth="1"/>
  </cols>
  <sheetData>
    <row r="1" spans="1:17" s="1" customFormat="1" ht="26.25" customHeight="1" x14ac:dyDescent="0.2">
      <c r="A1" s="32"/>
      <c r="B1" s="43"/>
      <c r="C1" s="44"/>
      <c r="D1" s="44"/>
      <c r="E1" s="44"/>
      <c r="F1" s="44"/>
      <c r="G1" s="44"/>
      <c r="H1" s="44"/>
      <c r="I1" s="44"/>
      <c r="J1" s="44"/>
      <c r="K1" s="44"/>
      <c r="L1" s="45"/>
      <c r="M1" s="25"/>
      <c r="N1" s="25"/>
      <c r="O1" s="25" t="s">
        <v>28</v>
      </c>
    </row>
    <row r="2" spans="1:17" ht="18.75" customHeight="1" thickBot="1" x14ac:dyDescent="0.3">
      <c r="A2" s="46" t="s">
        <v>31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8"/>
      <c r="M2" s="26"/>
      <c r="N2" s="26"/>
      <c r="O2" s="26"/>
    </row>
    <row r="3" spans="1:17" ht="36" customHeight="1" x14ac:dyDescent="0.2">
      <c r="A3" s="54"/>
      <c r="B3" s="55"/>
      <c r="C3" s="55"/>
      <c r="D3" s="56"/>
      <c r="E3" s="52" t="s">
        <v>6</v>
      </c>
      <c r="F3" s="53"/>
      <c r="G3" s="53"/>
      <c r="H3" s="53"/>
      <c r="I3" s="35" t="s">
        <v>7</v>
      </c>
      <c r="J3" s="38"/>
      <c r="K3" s="38"/>
      <c r="L3" s="33"/>
      <c r="M3" s="33" t="s">
        <v>29</v>
      </c>
      <c r="N3" s="34"/>
      <c r="O3" s="35"/>
      <c r="P3" s="35" t="s">
        <v>8</v>
      </c>
      <c r="Q3" s="38"/>
    </row>
    <row r="4" spans="1:17" ht="34" x14ac:dyDescent="0.2">
      <c r="A4" s="13" t="s">
        <v>0</v>
      </c>
      <c r="B4" s="2" t="s">
        <v>1</v>
      </c>
      <c r="C4" s="3" t="s">
        <v>2</v>
      </c>
      <c r="D4" s="3" t="s">
        <v>3</v>
      </c>
      <c r="E4" s="9" t="s">
        <v>4</v>
      </c>
      <c r="F4" s="4" t="s">
        <v>26</v>
      </c>
      <c r="G4" s="39" t="s">
        <v>27</v>
      </c>
      <c r="H4" s="40"/>
      <c r="I4" s="9" t="s">
        <v>4</v>
      </c>
      <c r="J4" s="4" t="s">
        <v>26</v>
      </c>
      <c r="K4" s="39" t="s">
        <v>27</v>
      </c>
      <c r="L4" s="40"/>
      <c r="M4" s="9" t="s">
        <v>4</v>
      </c>
      <c r="N4" s="9" t="s">
        <v>26</v>
      </c>
      <c r="O4" s="9" t="s">
        <v>27</v>
      </c>
      <c r="P4" s="4"/>
      <c r="Q4" s="4" t="s">
        <v>5</v>
      </c>
    </row>
    <row r="5" spans="1:17" ht="16" x14ac:dyDescent="0.2">
      <c r="A5" s="14">
        <v>1</v>
      </c>
      <c r="B5" s="18" t="s">
        <v>9</v>
      </c>
      <c r="C5" s="5" t="s">
        <v>2</v>
      </c>
      <c r="D5" s="7">
        <v>30</v>
      </c>
      <c r="E5" s="11">
        <v>9800</v>
      </c>
      <c r="F5" s="6">
        <f>E5*D5</f>
        <v>294000</v>
      </c>
      <c r="G5" s="36">
        <f>F5*30</f>
        <v>8820000</v>
      </c>
      <c r="H5" s="37"/>
      <c r="I5" s="10">
        <v>9700</v>
      </c>
      <c r="J5" s="6">
        <f>I5*D5</f>
        <v>291000</v>
      </c>
      <c r="K5" s="36">
        <f>J5*D5</f>
        <v>8730000</v>
      </c>
      <c r="L5" s="37"/>
      <c r="M5" s="10">
        <v>10500</v>
      </c>
      <c r="N5" s="10">
        <f>M5*D5</f>
        <v>315000</v>
      </c>
      <c r="O5" s="28">
        <f>N5*D5</f>
        <v>9450000</v>
      </c>
      <c r="Q5" s="16">
        <f t="shared" ref="Q5:Q25" si="0">AVERAGE(G5,K5,O5)</f>
        <v>9000000</v>
      </c>
    </row>
    <row r="6" spans="1:17" ht="16" x14ac:dyDescent="0.2">
      <c r="A6" s="14">
        <v>2</v>
      </c>
      <c r="B6" s="18" t="s">
        <v>10</v>
      </c>
      <c r="C6" s="5" t="s">
        <v>2</v>
      </c>
      <c r="D6" s="7">
        <v>30</v>
      </c>
      <c r="E6" s="11">
        <v>4704</v>
      </c>
      <c r="F6" s="6">
        <f t="shared" ref="F6:F25" si="1">E6*D6</f>
        <v>141120</v>
      </c>
      <c r="G6" s="36">
        <f t="shared" ref="G6:G9" si="2">F6*30</f>
        <v>4233600</v>
      </c>
      <c r="H6" s="37"/>
      <c r="I6" s="10">
        <v>4656</v>
      </c>
      <c r="J6" s="6">
        <f t="shared" ref="J6:J25" si="3">I6*D6</f>
        <v>139680</v>
      </c>
      <c r="K6" s="36">
        <f t="shared" ref="K6:K15" si="4">J6*D6</f>
        <v>4190400</v>
      </c>
      <c r="L6" s="37"/>
      <c r="M6" s="10">
        <v>5040</v>
      </c>
      <c r="N6" s="10">
        <f t="shared" ref="N6:N25" si="5">M6*D6</f>
        <v>151200</v>
      </c>
      <c r="O6" s="28">
        <f t="shared" ref="O6:O25" si="6">N6*D6</f>
        <v>4536000</v>
      </c>
      <c r="Q6" s="16">
        <f t="shared" si="0"/>
        <v>4320000</v>
      </c>
    </row>
    <row r="7" spans="1:17" ht="16" x14ac:dyDescent="0.2">
      <c r="A7" s="14">
        <v>3</v>
      </c>
      <c r="B7" s="18" t="s">
        <v>11</v>
      </c>
      <c r="C7" s="5" t="s">
        <v>2</v>
      </c>
      <c r="D7" s="7">
        <v>30</v>
      </c>
      <c r="E7" s="11">
        <v>14259</v>
      </c>
      <c r="F7" s="6">
        <f t="shared" si="1"/>
        <v>427770</v>
      </c>
      <c r="G7" s="36">
        <f t="shared" si="2"/>
        <v>12833100</v>
      </c>
      <c r="H7" s="37"/>
      <c r="I7" s="10">
        <v>14113</v>
      </c>
      <c r="J7" s="6">
        <f t="shared" si="3"/>
        <v>423390</v>
      </c>
      <c r="K7" s="36">
        <f t="shared" si="4"/>
        <v>12701700</v>
      </c>
      <c r="L7" s="37"/>
      <c r="M7" s="10">
        <v>15277</v>
      </c>
      <c r="N7" s="10">
        <f t="shared" si="5"/>
        <v>458310</v>
      </c>
      <c r="O7" s="28">
        <f t="shared" si="6"/>
        <v>13749300</v>
      </c>
      <c r="Q7" s="16">
        <f t="shared" si="0"/>
        <v>13094700</v>
      </c>
    </row>
    <row r="8" spans="1:17" ht="16" x14ac:dyDescent="0.2">
      <c r="A8" s="14">
        <v>4</v>
      </c>
      <c r="B8" s="18" t="s">
        <v>12</v>
      </c>
      <c r="C8" s="5" t="s">
        <v>2</v>
      </c>
      <c r="D8" s="7">
        <v>30</v>
      </c>
      <c r="E8" s="11">
        <v>4704</v>
      </c>
      <c r="F8" s="6">
        <f t="shared" si="1"/>
        <v>141120</v>
      </c>
      <c r="G8" s="36">
        <f t="shared" si="2"/>
        <v>4233600</v>
      </c>
      <c r="H8" s="37"/>
      <c r="I8" s="10">
        <v>4656</v>
      </c>
      <c r="J8" s="6">
        <f t="shared" si="3"/>
        <v>139680</v>
      </c>
      <c r="K8" s="36">
        <f t="shared" si="4"/>
        <v>4190400</v>
      </c>
      <c r="L8" s="37"/>
      <c r="M8" s="10">
        <v>5040</v>
      </c>
      <c r="N8" s="10">
        <f t="shared" si="5"/>
        <v>151200</v>
      </c>
      <c r="O8" s="28">
        <f t="shared" si="6"/>
        <v>4536000</v>
      </c>
      <c r="Q8" s="16">
        <f t="shared" si="0"/>
        <v>4320000</v>
      </c>
    </row>
    <row r="9" spans="1:17" ht="16" x14ac:dyDescent="0.2">
      <c r="A9" s="14">
        <v>5</v>
      </c>
      <c r="B9" s="18" t="s">
        <v>13</v>
      </c>
      <c r="C9" s="5" t="s">
        <v>2</v>
      </c>
      <c r="D9" s="7">
        <v>30</v>
      </c>
      <c r="E9" s="11">
        <v>9800</v>
      </c>
      <c r="F9" s="6">
        <f t="shared" si="1"/>
        <v>294000</v>
      </c>
      <c r="G9" s="36">
        <f t="shared" si="2"/>
        <v>8820000</v>
      </c>
      <c r="H9" s="37"/>
      <c r="I9" s="10">
        <v>9700</v>
      </c>
      <c r="J9" s="6">
        <f t="shared" si="3"/>
        <v>291000</v>
      </c>
      <c r="K9" s="36">
        <f t="shared" si="4"/>
        <v>8730000</v>
      </c>
      <c r="L9" s="37"/>
      <c r="M9" s="10">
        <v>10500</v>
      </c>
      <c r="N9" s="10">
        <f t="shared" si="5"/>
        <v>315000</v>
      </c>
      <c r="O9" s="28">
        <f t="shared" si="6"/>
        <v>9450000</v>
      </c>
      <c r="Q9" s="16">
        <f t="shared" si="0"/>
        <v>9000000</v>
      </c>
    </row>
    <row r="10" spans="1:17" ht="16" x14ac:dyDescent="0.2">
      <c r="A10" s="14">
        <v>6</v>
      </c>
      <c r="B10" s="18" t="s">
        <v>14</v>
      </c>
      <c r="C10" s="5" t="s">
        <v>2</v>
      </c>
      <c r="D10" s="7">
        <v>1</v>
      </c>
      <c r="E10" s="11">
        <v>3920000</v>
      </c>
      <c r="F10" s="6">
        <f t="shared" si="1"/>
        <v>3920000</v>
      </c>
      <c r="G10" s="36">
        <f>F10*1</f>
        <v>3920000</v>
      </c>
      <c r="H10" s="37"/>
      <c r="I10" s="10">
        <v>3880000</v>
      </c>
      <c r="J10" s="6">
        <f t="shared" si="3"/>
        <v>3880000</v>
      </c>
      <c r="K10" s="36">
        <f t="shared" si="4"/>
        <v>3880000</v>
      </c>
      <c r="L10" s="37"/>
      <c r="M10" s="10">
        <v>4200000</v>
      </c>
      <c r="N10" s="10">
        <f t="shared" si="5"/>
        <v>4200000</v>
      </c>
      <c r="O10" s="28">
        <f t="shared" si="6"/>
        <v>4200000</v>
      </c>
      <c r="Q10" s="16">
        <f t="shared" si="0"/>
        <v>4000000</v>
      </c>
    </row>
    <row r="11" spans="1:17" ht="16" x14ac:dyDescent="0.2">
      <c r="A11" s="14">
        <v>7</v>
      </c>
      <c r="B11" s="18" t="s">
        <v>15</v>
      </c>
      <c r="C11" s="5" t="s">
        <v>2</v>
      </c>
      <c r="D11" s="8">
        <v>1</v>
      </c>
      <c r="E11" s="22">
        <v>1029000</v>
      </c>
      <c r="F11" s="6">
        <f t="shared" si="1"/>
        <v>1029000</v>
      </c>
      <c r="G11" s="36">
        <f t="shared" ref="G11:G19" si="7">F11*1</f>
        <v>1029000</v>
      </c>
      <c r="H11" s="37"/>
      <c r="I11" s="15">
        <v>1018500</v>
      </c>
      <c r="J11" s="6">
        <f t="shared" si="3"/>
        <v>1018500</v>
      </c>
      <c r="K11" s="36">
        <f t="shared" si="4"/>
        <v>1018500</v>
      </c>
      <c r="L11" s="37"/>
      <c r="M11" s="10">
        <v>1102500</v>
      </c>
      <c r="N11" s="10">
        <f t="shared" si="5"/>
        <v>1102500</v>
      </c>
      <c r="O11" s="28">
        <f t="shared" si="6"/>
        <v>1102500</v>
      </c>
      <c r="Q11" s="16">
        <f t="shared" si="0"/>
        <v>1050000</v>
      </c>
    </row>
    <row r="12" spans="1:17" ht="16" x14ac:dyDescent="0.2">
      <c r="A12" s="14">
        <v>8</v>
      </c>
      <c r="B12" s="19" t="s">
        <v>16</v>
      </c>
      <c r="C12" s="21" t="s">
        <v>2</v>
      </c>
      <c r="D12" s="20">
        <v>1</v>
      </c>
      <c r="E12" s="11">
        <v>2940000</v>
      </c>
      <c r="F12" s="6">
        <f t="shared" si="1"/>
        <v>2940000</v>
      </c>
      <c r="G12" s="36">
        <f t="shared" si="7"/>
        <v>2940000</v>
      </c>
      <c r="H12" s="37"/>
      <c r="I12" s="10">
        <v>2910000</v>
      </c>
      <c r="J12" s="6">
        <f t="shared" si="3"/>
        <v>2910000</v>
      </c>
      <c r="K12" s="36">
        <f t="shared" si="4"/>
        <v>2910000</v>
      </c>
      <c r="L12" s="37"/>
      <c r="M12" s="10">
        <v>3150000</v>
      </c>
      <c r="N12" s="10">
        <f t="shared" si="5"/>
        <v>3150000</v>
      </c>
      <c r="O12" s="28">
        <f t="shared" si="6"/>
        <v>3150000</v>
      </c>
      <c r="Q12" s="16">
        <f t="shared" si="0"/>
        <v>3000000</v>
      </c>
    </row>
    <row r="13" spans="1:17" ht="16" x14ac:dyDescent="0.2">
      <c r="A13" s="14">
        <v>9</v>
      </c>
      <c r="B13" s="19" t="s">
        <v>17</v>
      </c>
      <c r="C13" s="21" t="s">
        <v>2</v>
      </c>
      <c r="D13" s="20">
        <v>1</v>
      </c>
      <c r="E13" s="11">
        <v>1140720</v>
      </c>
      <c r="F13" s="6">
        <f t="shared" si="1"/>
        <v>1140720</v>
      </c>
      <c r="G13" s="36">
        <f t="shared" si="7"/>
        <v>1140720</v>
      </c>
      <c r="H13" s="37"/>
      <c r="I13" s="10">
        <v>1129080</v>
      </c>
      <c r="J13" s="6">
        <f t="shared" si="3"/>
        <v>1129080</v>
      </c>
      <c r="K13" s="36">
        <f t="shared" si="4"/>
        <v>1129080</v>
      </c>
      <c r="L13" s="37"/>
      <c r="M13" s="10">
        <v>1222200</v>
      </c>
      <c r="N13" s="10">
        <f t="shared" si="5"/>
        <v>1222200</v>
      </c>
      <c r="O13" s="28">
        <f t="shared" si="6"/>
        <v>1222200</v>
      </c>
      <c r="Q13" s="16">
        <f t="shared" si="0"/>
        <v>1164000</v>
      </c>
    </row>
    <row r="14" spans="1:17" ht="16" x14ac:dyDescent="0.2">
      <c r="A14" s="14">
        <v>10</v>
      </c>
      <c r="B14" s="19" t="s">
        <v>18</v>
      </c>
      <c r="C14" s="21" t="s">
        <v>2</v>
      </c>
      <c r="D14" s="20">
        <v>1</v>
      </c>
      <c r="E14" s="11">
        <v>3430000</v>
      </c>
      <c r="F14" s="6">
        <f t="shared" si="1"/>
        <v>3430000</v>
      </c>
      <c r="G14" s="36">
        <f t="shared" si="7"/>
        <v>3430000</v>
      </c>
      <c r="H14" s="37"/>
      <c r="I14" s="10">
        <v>3395000</v>
      </c>
      <c r="J14" s="6">
        <f t="shared" si="3"/>
        <v>3395000</v>
      </c>
      <c r="K14" s="36">
        <f t="shared" si="4"/>
        <v>3395000</v>
      </c>
      <c r="L14" s="37"/>
      <c r="M14" s="10">
        <v>3675000</v>
      </c>
      <c r="N14" s="10">
        <f t="shared" si="5"/>
        <v>3675000</v>
      </c>
      <c r="O14" s="28">
        <f t="shared" si="6"/>
        <v>3675000</v>
      </c>
      <c r="Q14" s="16">
        <f t="shared" si="0"/>
        <v>3500000</v>
      </c>
    </row>
    <row r="15" spans="1:17" ht="16" x14ac:dyDescent="0.2">
      <c r="A15" s="14">
        <v>11</v>
      </c>
      <c r="B15" s="19" t="s">
        <v>19</v>
      </c>
      <c r="C15" s="21" t="s">
        <v>2</v>
      </c>
      <c r="D15" s="20">
        <v>1</v>
      </c>
      <c r="E15" s="11">
        <v>3479000</v>
      </c>
      <c r="F15" s="6">
        <f t="shared" si="1"/>
        <v>3479000</v>
      </c>
      <c r="G15" s="36">
        <f t="shared" si="7"/>
        <v>3479000</v>
      </c>
      <c r="H15" s="37"/>
      <c r="I15" s="10">
        <v>3443500</v>
      </c>
      <c r="J15" s="6">
        <f t="shared" si="3"/>
        <v>3443500</v>
      </c>
      <c r="K15" s="36">
        <f t="shared" si="4"/>
        <v>3443500</v>
      </c>
      <c r="L15" s="37"/>
      <c r="M15" s="10">
        <v>3727500</v>
      </c>
      <c r="N15" s="10">
        <f t="shared" si="5"/>
        <v>3727500</v>
      </c>
      <c r="O15" s="28">
        <f t="shared" si="6"/>
        <v>3727500</v>
      </c>
      <c r="Q15" s="16">
        <f t="shared" si="0"/>
        <v>3550000</v>
      </c>
    </row>
    <row r="16" spans="1:17" ht="16" x14ac:dyDescent="0.2">
      <c r="A16" s="14">
        <v>12</v>
      </c>
      <c r="B16" s="19" t="s">
        <v>20</v>
      </c>
      <c r="C16" s="21" t="s">
        <v>2</v>
      </c>
      <c r="D16" s="20">
        <v>3</v>
      </c>
      <c r="E16" s="23">
        <v>2916101</v>
      </c>
      <c r="F16" s="6">
        <f t="shared" si="1"/>
        <v>8748303</v>
      </c>
      <c r="G16" s="36">
        <f t="shared" si="7"/>
        <v>8748303</v>
      </c>
      <c r="H16" s="37"/>
      <c r="I16" s="24">
        <v>2886345</v>
      </c>
      <c r="J16" s="6">
        <f t="shared" si="3"/>
        <v>8659035</v>
      </c>
      <c r="K16" s="36">
        <f>J16*1</f>
        <v>8659035</v>
      </c>
      <c r="L16" s="37"/>
      <c r="M16" s="10">
        <v>3124394</v>
      </c>
      <c r="N16" s="10">
        <f t="shared" si="5"/>
        <v>9373182</v>
      </c>
      <c r="O16" s="28">
        <f>N16*1</f>
        <v>9373182</v>
      </c>
      <c r="Q16" s="16">
        <f t="shared" si="0"/>
        <v>8926840</v>
      </c>
    </row>
    <row r="17" spans="1:17" ht="16" x14ac:dyDescent="0.2">
      <c r="A17" s="14">
        <v>13</v>
      </c>
      <c r="B17" s="19" t="s">
        <v>21</v>
      </c>
      <c r="C17" s="21" t="s">
        <v>2</v>
      </c>
      <c r="D17" s="20">
        <v>2</v>
      </c>
      <c r="E17" s="11">
        <v>2916101</v>
      </c>
      <c r="F17" s="6">
        <f>E17*D17</f>
        <v>5832202</v>
      </c>
      <c r="G17" s="36">
        <f>F17*1</f>
        <v>5832202</v>
      </c>
      <c r="H17" s="37"/>
      <c r="I17" s="24">
        <v>2886345</v>
      </c>
      <c r="J17" s="6">
        <f>I17*D17</f>
        <v>5772690</v>
      </c>
      <c r="K17" s="36">
        <f>J17*1</f>
        <v>5772690</v>
      </c>
      <c r="L17" s="37"/>
      <c r="M17" s="10">
        <v>3124394</v>
      </c>
      <c r="N17" s="10">
        <f>M17*D17</f>
        <v>6248788</v>
      </c>
      <c r="O17" s="28">
        <f>N17*1</f>
        <v>6248788</v>
      </c>
      <c r="Q17" s="16">
        <f t="shared" si="0"/>
        <v>5951226.666666667</v>
      </c>
    </row>
    <row r="18" spans="1:17" ht="16" x14ac:dyDescent="0.2">
      <c r="A18" s="14">
        <v>14</v>
      </c>
      <c r="B18" s="19" t="s">
        <v>30</v>
      </c>
      <c r="C18" s="27" t="s">
        <v>2</v>
      </c>
      <c r="D18" s="20">
        <v>2</v>
      </c>
      <c r="E18" s="11">
        <v>2916101</v>
      </c>
      <c r="F18" s="6">
        <f>E18*D18</f>
        <v>5832202</v>
      </c>
      <c r="G18" s="36">
        <f>F18*1</f>
        <v>5832202</v>
      </c>
      <c r="H18" s="37"/>
      <c r="I18" s="24">
        <v>2886345</v>
      </c>
      <c r="J18" s="6">
        <f>I18*D18</f>
        <v>5772690</v>
      </c>
      <c r="K18" s="36">
        <f>J18*1</f>
        <v>5772690</v>
      </c>
      <c r="L18" s="37"/>
      <c r="M18" s="10">
        <v>3124394</v>
      </c>
      <c r="N18" s="10">
        <f>M18*D18</f>
        <v>6248788</v>
      </c>
      <c r="O18" s="28">
        <f>N18*1</f>
        <v>6248788</v>
      </c>
      <c r="Q18" s="16">
        <f t="shared" si="0"/>
        <v>5951226.666666667</v>
      </c>
    </row>
    <row r="19" spans="1:17" ht="16" x14ac:dyDescent="0.2">
      <c r="A19" s="14">
        <v>15</v>
      </c>
      <c r="B19" s="19" t="s">
        <v>22</v>
      </c>
      <c r="C19" s="21" t="s">
        <v>2</v>
      </c>
      <c r="D19" s="20">
        <v>2</v>
      </c>
      <c r="E19" s="23">
        <v>2916101</v>
      </c>
      <c r="F19" s="6">
        <f t="shared" si="1"/>
        <v>5832202</v>
      </c>
      <c r="G19" s="36">
        <f t="shared" si="7"/>
        <v>5832202</v>
      </c>
      <c r="H19" s="37"/>
      <c r="I19" s="24">
        <v>2886345</v>
      </c>
      <c r="J19" s="6">
        <f t="shared" si="3"/>
        <v>5772690</v>
      </c>
      <c r="K19" s="36">
        <f>J19*1</f>
        <v>5772690</v>
      </c>
      <c r="L19" s="37"/>
      <c r="M19" s="10">
        <v>3124394</v>
      </c>
      <c r="N19" s="10">
        <f t="shared" si="5"/>
        <v>6248788</v>
      </c>
      <c r="O19" s="28">
        <f>N19*1</f>
        <v>6248788</v>
      </c>
      <c r="Q19" s="16">
        <f t="shared" si="0"/>
        <v>5951226.666666667</v>
      </c>
    </row>
    <row r="20" spans="1:17" ht="39" x14ac:dyDescent="0.2">
      <c r="A20" s="14">
        <v>16</v>
      </c>
      <c r="B20" s="19" t="s">
        <v>32</v>
      </c>
      <c r="C20" s="21" t="s">
        <v>2</v>
      </c>
      <c r="D20" s="20">
        <v>30</v>
      </c>
      <c r="E20" s="11">
        <v>36260</v>
      </c>
      <c r="F20" s="6">
        <f>E20*D20</f>
        <v>1087800</v>
      </c>
      <c r="G20" s="36">
        <f>E20*30</f>
        <v>1087800</v>
      </c>
      <c r="H20" s="37"/>
      <c r="I20" s="10">
        <v>35890</v>
      </c>
      <c r="J20" s="6">
        <f t="shared" si="3"/>
        <v>1076700</v>
      </c>
      <c r="K20" s="36">
        <f>I20*D20</f>
        <v>1076700</v>
      </c>
      <c r="L20" s="37"/>
      <c r="M20" s="10">
        <f>N20/30</f>
        <v>38850</v>
      </c>
      <c r="N20" s="10">
        <v>1165500</v>
      </c>
      <c r="O20" s="28">
        <f>M20*D20</f>
        <v>1165500</v>
      </c>
      <c r="Q20" s="16">
        <f t="shared" si="0"/>
        <v>1110000</v>
      </c>
    </row>
    <row r="21" spans="1:17" ht="39" x14ac:dyDescent="0.2">
      <c r="A21" s="14">
        <v>17</v>
      </c>
      <c r="B21" s="19" t="s">
        <v>33</v>
      </c>
      <c r="C21" s="27" t="s">
        <v>2</v>
      </c>
      <c r="D21" s="20">
        <v>30</v>
      </c>
      <c r="E21" s="11">
        <v>105546</v>
      </c>
      <c r="F21" s="6">
        <f t="shared" si="1"/>
        <v>3166380</v>
      </c>
      <c r="G21" s="36">
        <f>F21*1</f>
        <v>3166380</v>
      </c>
      <c r="H21" s="37"/>
      <c r="I21" s="10">
        <v>104469</v>
      </c>
      <c r="J21" s="6">
        <f t="shared" si="3"/>
        <v>3134070</v>
      </c>
      <c r="K21" s="36">
        <f>J21*1</f>
        <v>3134070</v>
      </c>
      <c r="L21" s="37"/>
      <c r="M21" s="10">
        <v>113085</v>
      </c>
      <c r="N21" s="10">
        <f t="shared" si="5"/>
        <v>3392550</v>
      </c>
      <c r="O21" s="28">
        <f>N21*1</f>
        <v>3392550</v>
      </c>
      <c r="Q21" s="16">
        <f t="shared" si="0"/>
        <v>3231000</v>
      </c>
    </row>
    <row r="22" spans="1:17" ht="65" x14ac:dyDescent="0.2">
      <c r="A22" s="14">
        <v>18</v>
      </c>
      <c r="B22" s="19" t="s">
        <v>23</v>
      </c>
      <c r="C22" s="27" t="s">
        <v>2</v>
      </c>
      <c r="D22" s="20">
        <v>20</v>
      </c>
      <c r="E22" s="11">
        <v>98000</v>
      </c>
      <c r="F22" s="6">
        <f t="shared" si="1"/>
        <v>1960000</v>
      </c>
      <c r="G22" s="36">
        <f t="shared" ref="G22:G25" si="8">F22*1</f>
        <v>1960000</v>
      </c>
      <c r="H22" s="37"/>
      <c r="I22" s="31">
        <v>97000</v>
      </c>
      <c r="J22" s="6">
        <f t="shared" si="3"/>
        <v>1940000</v>
      </c>
      <c r="K22" s="36">
        <f>J22*1</f>
        <v>1940000</v>
      </c>
      <c r="L22" s="37"/>
      <c r="M22" s="10">
        <v>105000</v>
      </c>
      <c r="N22" s="10">
        <f t="shared" si="5"/>
        <v>2100000</v>
      </c>
      <c r="O22" s="28">
        <f>N22*1</f>
        <v>2100000</v>
      </c>
      <c r="Q22" s="16">
        <f t="shared" si="0"/>
        <v>2000000</v>
      </c>
    </row>
    <row r="23" spans="1:17" ht="26" x14ac:dyDescent="0.2">
      <c r="A23" s="14">
        <v>19</v>
      </c>
      <c r="B23" s="19" t="s">
        <v>34</v>
      </c>
      <c r="C23" s="27" t="s">
        <v>2</v>
      </c>
      <c r="D23" s="20">
        <v>30</v>
      </c>
      <c r="E23" s="11">
        <v>19600</v>
      </c>
      <c r="F23" s="6">
        <f t="shared" si="1"/>
        <v>588000</v>
      </c>
      <c r="G23" s="36">
        <f t="shared" si="8"/>
        <v>588000</v>
      </c>
      <c r="H23" s="37"/>
      <c r="I23" s="31">
        <v>19400</v>
      </c>
      <c r="J23" s="6">
        <f t="shared" si="3"/>
        <v>582000</v>
      </c>
      <c r="K23" s="36">
        <f>J23*1</f>
        <v>582000</v>
      </c>
      <c r="L23" s="37"/>
      <c r="M23" s="10">
        <v>21000</v>
      </c>
      <c r="N23" s="10">
        <f t="shared" si="5"/>
        <v>630000</v>
      </c>
      <c r="O23" s="28">
        <f>N23*1</f>
        <v>630000</v>
      </c>
      <c r="Q23" s="16">
        <f t="shared" si="0"/>
        <v>600000</v>
      </c>
    </row>
    <row r="24" spans="1:17" ht="52" x14ac:dyDescent="0.2">
      <c r="A24" s="14">
        <v>20</v>
      </c>
      <c r="B24" s="19" t="s">
        <v>24</v>
      </c>
      <c r="C24" s="27" t="s">
        <v>2</v>
      </c>
      <c r="D24" s="20">
        <v>30</v>
      </c>
      <c r="E24" s="11">
        <v>294000</v>
      </c>
      <c r="F24" s="6">
        <f t="shared" si="1"/>
        <v>8820000</v>
      </c>
      <c r="G24" s="36">
        <f t="shared" si="8"/>
        <v>8820000</v>
      </c>
      <c r="H24" s="37"/>
      <c r="I24" s="31">
        <v>291000</v>
      </c>
      <c r="J24" s="6">
        <f t="shared" si="3"/>
        <v>8730000</v>
      </c>
      <c r="K24" s="36">
        <f>J24*1</f>
        <v>8730000</v>
      </c>
      <c r="L24" s="37"/>
      <c r="M24" s="10">
        <v>315000</v>
      </c>
      <c r="N24" s="10">
        <f t="shared" si="5"/>
        <v>9450000</v>
      </c>
      <c r="O24" s="28">
        <f>N24*1</f>
        <v>9450000</v>
      </c>
      <c r="Q24" s="16">
        <f t="shared" si="0"/>
        <v>9000000</v>
      </c>
    </row>
    <row r="25" spans="1:17" ht="16" x14ac:dyDescent="0.2">
      <c r="A25" s="14">
        <v>21</v>
      </c>
      <c r="B25" s="19" t="s">
        <v>25</v>
      </c>
      <c r="C25" s="27" t="s">
        <v>2</v>
      </c>
      <c r="D25" s="20">
        <v>1</v>
      </c>
      <c r="E25" s="11">
        <v>17866087</v>
      </c>
      <c r="F25" s="6">
        <f t="shared" si="1"/>
        <v>17866087</v>
      </c>
      <c r="G25" s="36">
        <f t="shared" si="8"/>
        <v>17866087</v>
      </c>
      <c r="H25" s="37"/>
      <c r="I25" s="31">
        <v>17683780</v>
      </c>
      <c r="J25" s="6">
        <f t="shared" si="3"/>
        <v>17683780</v>
      </c>
      <c r="K25" s="36">
        <f>J25*D25</f>
        <v>17683780</v>
      </c>
      <c r="L25" s="37"/>
      <c r="M25" s="10">
        <v>19142237</v>
      </c>
      <c r="N25" s="10">
        <f t="shared" si="5"/>
        <v>19142237</v>
      </c>
      <c r="O25" s="28">
        <f t="shared" si="6"/>
        <v>19142237</v>
      </c>
      <c r="Q25" s="16">
        <f t="shared" si="0"/>
        <v>18230701.333333332</v>
      </c>
    </row>
    <row r="26" spans="1:17" ht="17" thickBot="1" x14ac:dyDescent="0.25">
      <c r="A26" s="49"/>
      <c r="B26" s="50"/>
      <c r="C26" s="50"/>
      <c r="D26" s="51"/>
      <c r="E26" s="57" t="s">
        <v>5</v>
      </c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9"/>
      <c r="Q26" s="17">
        <f>SUM(Q5:Q25)</f>
        <v>116950921.33333334</v>
      </c>
    </row>
    <row r="27" spans="1:17" x14ac:dyDescent="0.2">
      <c r="G27" s="41">
        <f>SUM(G5:H25)</f>
        <v>114612196</v>
      </c>
      <c r="H27" s="41"/>
      <c r="K27" s="41">
        <f>SUM(K5:L25)</f>
        <v>113442235</v>
      </c>
      <c r="L27" s="42"/>
      <c r="M27" s="29"/>
      <c r="N27" s="29"/>
      <c r="O27" s="30">
        <f>SUM(O5:O25)</f>
        <v>122798333</v>
      </c>
      <c r="P27" s="12"/>
    </row>
    <row r="28" spans="1:17" x14ac:dyDescent="0.2">
      <c r="P28" s="12"/>
    </row>
    <row r="29" spans="1:17" x14ac:dyDescent="0.2">
      <c r="H29" s="12"/>
      <c r="I29" s="12"/>
    </row>
  </sheetData>
  <mergeCells count="55">
    <mergeCell ref="B1:L1"/>
    <mergeCell ref="A2:L2"/>
    <mergeCell ref="A26:D26"/>
    <mergeCell ref="E3:H3"/>
    <mergeCell ref="A3:D3"/>
    <mergeCell ref="E26:P26"/>
    <mergeCell ref="P3:Q3"/>
    <mergeCell ref="G4:H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9:H19"/>
    <mergeCell ref="G20:H20"/>
    <mergeCell ref="G21:H21"/>
    <mergeCell ref="G22:H22"/>
    <mergeCell ref="G18:H18"/>
    <mergeCell ref="K11:L11"/>
    <mergeCell ref="K12:L12"/>
    <mergeCell ref="K13:L13"/>
    <mergeCell ref="K14:L14"/>
    <mergeCell ref="K15:L15"/>
    <mergeCell ref="K24:L24"/>
    <mergeCell ref="K25:L25"/>
    <mergeCell ref="K27:L27"/>
    <mergeCell ref="K23:L23"/>
    <mergeCell ref="G23:H23"/>
    <mergeCell ref="G24:H24"/>
    <mergeCell ref="G25:H25"/>
    <mergeCell ref="G27:H27"/>
    <mergeCell ref="M3:O3"/>
    <mergeCell ref="K19:L19"/>
    <mergeCell ref="K20:L20"/>
    <mergeCell ref="K21:L21"/>
    <mergeCell ref="K22:L22"/>
    <mergeCell ref="I3:L3"/>
    <mergeCell ref="K18:L18"/>
    <mergeCell ref="K16:L16"/>
    <mergeCell ref="K17:L17"/>
    <mergeCell ref="K4:L4"/>
    <mergeCell ref="K5:L5"/>
    <mergeCell ref="K6:L6"/>
    <mergeCell ref="K7:L7"/>
    <mergeCell ref="K8:L8"/>
    <mergeCell ref="K9:L9"/>
    <mergeCell ref="K10:L10"/>
  </mergeCells>
  <pageMargins left="1" right="1" top="1" bottom="1" header="0.5" footer="0.5"/>
  <pageSetup paperSize="9" scale="3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Precios Techo AM MELGAR</vt:lpstr>
      <vt:lpstr>'Precios Techo AM MELGAR'!Área_de_impresión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Garcia Vallejo</dc:creator>
  <cp:lastModifiedBy>Jonathan Gonzalez Oliveros</cp:lastModifiedBy>
  <cp:lastPrinted>2024-04-05T17:02:41Z</cp:lastPrinted>
  <dcterms:created xsi:type="dcterms:W3CDTF">2023-06-30T14:58:55Z</dcterms:created>
  <dcterms:modified xsi:type="dcterms:W3CDTF">2026-10-26T14:13:57Z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2023-06-30T14:59:03Z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4e3e7f72-7ff1-4873-9efb-51bba7184d0d</vt:lpwstr>
  </property>
  <property fmtid="{D5CDD505-2E9C-101B-9397-08002B2CF9AE}" pid="8" name="MSIP_Label_1299739c-ad3d-4908-806e-4d91151a6e13_ContentBits">
    <vt:lpwstr>0</vt:lpwstr>
  </property>
</Properties>
</file>