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ADRIANA PC\OneDrive\Escritorio\EXAMNES MEDICOS\"/>
    </mc:Choice>
  </mc:AlternateContent>
  <xr:revisionPtr revIDLastSave="0" documentId="8_{3B696C0A-C25A-463A-A906-A1AC0C7B121E}" xr6:coauthVersionLast="47" xr6:coauthVersionMax="47" xr10:uidLastSave="{00000000-0000-0000-0000-000000000000}"/>
  <bookViews>
    <workbookView xWindow="3150" yWindow="2235" windowWidth="14340" windowHeight="14385" xr2:uid="{00000000-000D-0000-FFFF-FFFF00000000}"/>
  </bookViews>
  <sheets>
    <sheet name="Oferta_Economica" sheetId="1" r:id="rId1"/>
    <sheet name="Consideraciones" sheetId="2" r:id="rId2"/>
  </sheets>
  <definedNames>
    <definedName name="_xlnm._FilterDatabase" localSheetId="0" hidden="1">Oferta_Economica!$A$15:$J$57</definedName>
    <definedName name="_xlnm.Print_Area" localSheetId="1">Consideraciones!$A$1:$F$30</definedName>
    <definedName name="_xlnm.Print_Area" localSheetId="0">Oferta_Economica!$A$1:$J$65</definedName>
    <definedName name="_xlnm.Print_Titles" localSheetId="1">Consideraciones!$1:$4</definedName>
    <definedName name="_xlnm.Print_Titles" localSheetId="0">Oferta_Economica!$1:$19</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8" i="1" l="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B16" i="1"/>
  <c r="B17" i="1" s="1"/>
  <c r="J58" i="1" s="1"/>
  <c r="I58" i="1" l="1"/>
  <c r="B13" i="1"/>
  <c r="B15" i="1" s="1"/>
  <c r="B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ICA</author>
  </authors>
  <commentList>
    <comment ref="B11" authorId="0" shapeId="0" xr:uid="{00000000-0006-0000-0000-000001000000}">
      <text>
        <r>
          <rPr>
            <sz val="11"/>
            <color theme="1"/>
            <rFont val="Calibri"/>
            <family val="2"/>
            <scheme val="minor"/>
          </rPr>
          <t>El valor a registrar en SECOP II corresponde al presupuesto oficial.</t>
        </r>
      </text>
    </comment>
    <comment ref="B12" authorId="0" shapeId="0" xr:uid="{00000000-0006-0000-0000-000002000000}">
      <text>
        <r>
          <rPr>
            <sz val="11"/>
            <color theme="1"/>
            <rFont val="Calibri"/>
            <family val="2"/>
            <scheme val="minor"/>
          </rPr>
          <t>Suma de los 38 precios unitarios máximos, con cantidad de control igual a uno.</t>
        </r>
      </text>
    </comment>
    <comment ref="B13" authorId="0" shapeId="0" xr:uid="{00000000-0006-0000-0000-000003000000}">
      <text>
        <r>
          <rPr>
            <sz val="11"/>
            <color theme="1"/>
            <rFont val="Calibri"/>
            <family val="2"/>
            <scheme val="minor"/>
          </rPr>
          <t>Suma de los 38 valores de la canasta ofertada.</t>
        </r>
      </text>
    </comment>
    <comment ref="B14" authorId="0" shapeId="0" xr:uid="{00000000-0006-0000-0000-000004000000}">
      <text>
        <r>
          <rPr>
            <sz val="11"/>
            <color theme="1"/>
            <rFont val="Calibri"/>
            <family val="2"/>
            <scheme val="minor"/>
          </rPr>
          <t>Debe ser igual o superior a cero.</t>
        </r>
      </text>
    </comment>
    <comment ref="B15" authorId="0" shapeId="0" xr:uid="{00000000-0006-0000-0000-000005000000}">
      <text>
        <r>
          <rPr>
            <sz val="11"/>
            <color theme="1"/>
            <rFont val="Calibri"/>
            <family val="2"/>
            <scheme val="minor"/>
          </rPr>
          <t>Indicador informativo.</t>
        </r>
      </text>
    </comment>
    <comment ref="B16" authorId="0" shapeId="0" xr:uid="{00000000-0006-0000-0000-000006000000}">
      <text>
        <r>
          <rPr>
            <sz val="11"/>
            <color theme="1"/>
            <rFont val="Calibri"/>
            <family val="2"/>
            <scheme val="minor"/>
          </rPr>
          <t>Deben estar diligenciados los 38 ítems.</t>
        </r>
      </text>
    </comment>
    <comment ref="B17" authorId="0" shapeId="0" xr:uid="{00000000-0006-0000-0000-000007000000}">
      <text>
        <r>
          <rPr>
            <sz val="11"/>
            <color theme="1"/>
            <rFont val="Calibri"/>
            <family val="2"/>
            <scheme val="minor"/>
          </rPr>
          <t>Control automático; no sustituye la evaluación del ICA.</t>
        </r>
      </text>
    </comment>
    <comment ref="F20" authorId="0" shapeId="0" xr:uid="{00000000-0006-0000-0000-000008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0" authorId="0" shapeId="0" xr:uid="{00000000-0006-0000-0000-000009000000}">
      <text>
        <r>
          <rPr>
            <sz val="11"/>
            <color theme="1"/>
            <rFont val="Calibri"/>
            <family val="2"/>
            <scheme val="minor"/>
          </rPr>
          <t>Fuente: Estudio previo, numeral 4.5, y ESTUDIO_DE_MERCADO_EVALUACIONES_MEDICAS_OCUPACIONALES_2026_FINAL.xlsx.</t>
        </r>
      </text>
    </comment>
    <comment ref="F21" authorId="0" shapeId="0" xr:uid="{00000000-0006-0000-0000-00000A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1" authorId="0" shapeId="0" xr:uid="{00000000-0006-0000-0000-00000B000000}">
      <text>
        <r>
          <rPr>
            <sz val="11"/>
            <color theme="1"/>
            <rFont val="Calibri"/>
            <family val="2"/>
            <scheme val="minor"/>
          </rPr>
          <t>Fuente: Estudio previo, numeral 4.5, y ESTUDIO_DE_MERCADO_EVALUACIONES_MEDICAS_OCUPACIONALES_2026_FINAL.xlsx.</t>
        </r>
      </text>
    </comment>
    <comment ref="F22" authorId="0" shapeId="0" xr:uid="{00000000-0006-0000-0000-00000C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2" authorId="0" shapeId="0" xr:uid="{00000000-0006-0000-0000-00000D000000}">
      <text>
        <r>
          <rPr>
            <sz val="11"/>
            <color theme="1"/>
            <rFont val="Calibri"/>
            <family val="2"/>
            <scheme val="minor"/>
          </rPr>
          <t>Fuente: Estudio previo, numeral 4.5, y ESTUDIO_DE_MERCADO_EVALUACIONES_MEDICAS_OCUPACIONALES_2026_FINAL.xlsx.</t>
        </r>
      </text>
    </comment>
    <comment ref="F23" authorId="0" shapeId="0" xr:uid="{00000000-0006-0000-0000-00000E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3" authorId="0" shapeId="0" xr:uid="{00000000-0006-0000-0000-00000F000000}">
      <text>
        <r>
          <rPr>
            <sz val="11"/>
            <color theme="1"/>
            <rFont val="Calibri"/>
            <family val="2"/>
            <scheme val="minor"/>
          </rPr>
          <t>Fuente: Estudio previo, numeral 4.5, y ESTUDIO_DE_MERCADO_EVALUACIONES_MEDICAS_OCUPACIONALES_2026_FINAL.xlsx.</t>
        </r>
      </text>
    </comment>
    <comment ref="F24" authorId="0" shapeId="0" xr:uid="{00000000-0006-0000-0000-000010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4" authorId="0" shapeId="0" xr:uid="{00000000-0006-0000-0000-000011000000}">
      <text>
        <r>
          <rPr>
            <sz val="11"/>
            <color theme="1"/>
            <rFont val="Calibri"/>
            <family val="2"/>
            <scheme val="minor"/>
          </rPr>
          <t>Fuente: Estudio previo, numeral 4.5, y ESTUDIO_DE_MERCADO_EVALUACIONES_MEDICAS_OCUPACIONALES_2026_FINAL.xlsx.</t>
        </r>
      </text>
    </comment>
    <comment ref="F25" authorId="0" shapeId="0" xr:uid="{00000000-0006-0000-0000-000012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5" authorId="0" shapeId="0" xr:uid="{00000000-0006-0000-0000-000013000000}">
      <text>
        <r>
          <rPr>
            <sz val="11"/>
            <color theme="1"/>
            <rFont val="Calibri"/>
            <family val="2"/>
            <scheme val="minor"/>
          </rPr>
          <t>Fuente: Estudio previo, numeral 4.5, y ESTUDIO_DE_MERCADO_EVALUACIONES_MEDICAS_OCUPACIONALES_2026_FINAL.xlsx.</t>
        </r>
      </text>
    </comment>
    <comment ref="F26" authorId="0" shapeId="0" xr:uid="{00000000-0006-0000-0000-000014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6" authorId="0" shapeId="0" xr:uid="{00000000-0006-0000-0000-000015000000}">
      <text>
        <r>
          <rPr>
            <sz val="11"/>
            <color theme="1"/>
            <rFont val="Calibri"/>
            <family val="2"/>
            <scheme val="minor"/>
          </rPr>
          <t>Fuente: Estudio previo, numeral 4.5, y ESTUDIO_DE_MERCADO_EVALUACIONES_MEDICAS_OCUPACIONALES_2026_FINAL.xlsx.</t>
        </r>
      </text>
    </comment>
    <comment ref="F27" authorId="0" shapeId="0" xr:uid="{00000000-0006-0000-0000-000016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7" authorId="0" shapeId="0" xr:uid="{00000000-0006-0000-0000-000017000000}">
      <text>
        <r>
          <rPr>
            <sz val="11"/>
            <color theme="1"/>
            <rFont val="Calibri"/>
            <family val="2"/>
            <scheme val="minor"/>
          </rPr>
          <t>Fuente: Estudio previo, numeral 4.5, y ESTUDIO_DE_MERCADO_EVALUACIONES_MEDICAS_OCUPACIONALES_2026_FINAL.xlsx.</t>
        </r>
      </text>
    </comment>
    <comment ref="F28" authorId="0" shapeId="0" xr:uid="{00000000-0006-0000-0000-000018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8" authorId="0" shapeId="0" xr:uid="{00000000-0006-0000-0000-000019000000}">
      <text>
        <r>
          <rPr>
            <sz val="11"/>
            <color theme="1"/>
            <rFont val="Calibri"/>
            <family val="2"/>
            <scheme val="minor"/>
          </rPr>
          <t>Fuente: Estudio previo, numeral 4.5, y ESTUDIO_DE_MERCADO_EVALUACIONES_MEDICAS_OCUPACIONALES_2026_FINAL.xlsx.</t>
        </r>
      </text>
    </comment>
    <comment ref="F29" authorId="0" shapeId="0" xr:uid="{00000000-0006-0000-0000-00001A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29" authorId="0" shapeId="0" xr:uid="{00000000-0006-0000-0000-00001B000000}">
      <text>
        <r>
          <rPr>
            <sz val="11"/>
            <color theme="1"/>
            <rFont val="Calibri"/>
            <family val="2"/>
            <scheme val="minor"/>
          </rPr>
          <t>Fuente: Estudio previo, numeral 4.5, y ESTUDIO_DE_MERCADO_EVALUACIONES_MEDICAS_OCUPACIONALES_2026_FINAL.xlsx.</t>
        </r>
      </text>
    </comment>
    <comment ref="F30" authorId="0" shapeId="0" xr:uid="{00000000-0006-0000-0000-00001C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0" authorId="0" shapeId="0" xr:uid="{00000000-0006-0000-0000-00001D000000}">
      <text>
        <r>
          <rPr>
            <sz val="11"/>
            <color theme="1"/>
            <rFont val="Calibri"/>
            <family val="2"/>
            <scheme val="minor"/>
          </rPr>
          <t>Fuente: Estudio previo, numeral 4.5, y ESTUDIO_DE_MERCADO_EVALUACIONES_MEDICAS_OCUPACIONALES_2026_FINAL.xlsx.</t>
        </r>
      </text>
    </comment>
    <comment ref="F31" authorId="0" shapeId="0" xr:uid="{00000000-0006-0000-0000-00001E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1" authorId="0" shapeId="0" xr:uid="{00000000-0006-0000-0000-00001F000000}">
      <text>
        <r>
          <rPr>
            <sz val="11"/>
            <color theme="1"/>
            <rFont val="Calibri"/>
            <family val="2"/>
            <scheme val="minor"/>
          </rPr>
          <t>Fuente: Estudio previo, numeral 4.5, y ESTUDIO_DE_MERCADO_EVALUACIONES_MEDICAS_OCUPACIONALES_2026_FINAL.xlsx.</t>
        </r>
      </text>
    </comment>
    <comment ref="F32" authorId="0" shapeId="0" xr:uid="{00000000-0006-0000-0000-000020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2" authorId="0" shapeId="0" xr:uid="{00000000-0006-0000-0000-000021000000}">
      <text>
        <r>
          <rPr>
            <sz val="11"/>
            <color theme="1"/>
            <rFont val="Calibri"/>
            <family val="2"/>
            <scheme val="minor"/>
          </rPr>
          <t>Fuente: Estudio previo, numeral 4.5, y ESTUDIO_DE_MERCADO_EVALUACIONES_MEDICAS_OCUPACIONALES_2026_FINAL.xlsx.</t>
        </r>
      </text>
    </comment>
    <comment ref="F33" authorId="0" shapeId="0" xr:uid="{00000000-0006-0000-0000-000022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3" authorId="0" shapeId="0" xr:uid="{00000000-0006-0000-0000-000023000000}">
      <text>
        <r>
          <rPr>
            <sz val="11"/>
            <color theme="1"/>
            <rFont val="Calibri"/>
            <family val="2"/>
            <scheme val="minor"/>
          </rPr>
          <t>Fuente: Estudio previo, numeral 4.5, y ESTUDIO_DE_MERCADO_EVALUACIONES_MEDICAS_OCUPACIONALES_2026_FINAL.xlsx.</t>
        </r>
      </text>
    </comment>
    <comment ref="F34" authorId="0" shapeId="0" xr:uid="{00000000-0006-0000-0000-000024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4" authorId="0" shapeId="0" xr:uid="{00000000-0006-0000-0000-000025000000}">
      <text>
        <r>
          <rPr>
            <sz val="11"/>
            <color theme="1"/>
            <rFont val="Calibri"/>
            <family val="2"/>
            <scheme val="minor"/>
          </rPr>
          <t>Fuente: Estudio previo, numeral 4.5, y ESTUDIO_DE_MERCADO_EVALUACIONES_MEDICAS_OCUPACIONALES_2026_FINAL.xlsx.</t>
        </r>
      </text>
    </comment>
    <comment ref="F35" authorId="0" shapeId="0" xr:uid="{00000000-0006-0000-0000-000026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5" authorId="0" shapeId="0" xr:uid="{00000000-0006-0000-0000-000027000000}">
      <text>
        <r>
          <rPr>
            <sz val="11"/>
            <color theme="1"/>
            <rFont val="Calibri"/>
            <family val="2"/>
            <scheme val="minor"/>
          </rPr>
          <t>Fuente: Estudio previo, numeral 4.5, y ESTUDIO_DE_MERCADO_EVALUACIONES_MEDICAS_OCUPACIONALES_2026_FINAL.xlsx.</t>
        </r>
      </text>
    </comment>
    <comment ref="F36" authorId="0" shapeId="0" xr:uid="{00000000-0006-0000-0000-000028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6" authorId="0" shapeId="0" xr:uid="{00000000-0006-0000-0000-000029000000}">
      <text>
        <r>
          <rPr>
            <sz val="11"/>
            <color theme="1"/>
            <rFont val="Calibri"/>
            <family val="2"/>
            <scheme val="minor"/>
          </rPr>
          <t>Fuente: Estudio previo, numeral 4.5, y ESTUDIO_DE_MERCADO_EVALUACIONES_MEDICAS_OCUPACIONALES_2026_FINAL.xlsx.</t>
        </r>
      </text>
    </comment>
    <comment ref="F37" authorId="0" shapeId="0" xr:uid="{00000000-0006-0000-0000-00002A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7" authorId="0" shapeId="0" xr:uid="{00000000-0006-0000-0000-00002B000000}">
      <text>
        <r>
          <rPr>
            <sz val="11"/>
            <color theme="1"/>
            <rFont val="Calibri"/>
            <family val="2"/>
            <scheme val="minor"/>
          </rPr>
          <t>Fuente: Estudio previo, numeral 4.5, y ESTUDIO_DE_MERCADO_EVALUACIONES_MEDICAS_OCUPACIONALES_2026_FINAL.xlsx.</t>
        </r>
      </text>
    </comment>
    <comment ref="F38" authorId="0" shapeId="0" xr:uid="{00000000-0006-0000-0000-00002C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8" authorId="0" shapeId="0" xr:uid="{00000000-0006-0000-0000-00002D000000}">
      <text>
        <r>
          <rPr>
            <sz val="11"/>
            <color theme="1"/>
            <rFont val="Calibri"/>
            <family val="2"/>
            <scheme val="minor"/>
          </rPr>
          <t>Fuente: Estudio previo, numeral 4.5, y ESTUDIO_DE_MERCADO_EVALUACIONES_MEDICAS_OCUPACIONALES_2026_FINAL.xlsx.</t>
        </r>
      </text>
    </comment>
    <comment ref="F39" authorId="0" shapeId="0" xr:uid="{00000000-0006-0000-0000-00002E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39" authorId="0" shapeId="0" xr:uid="{00000000-0006-0000-0000-00002F000000}">
      <text>
        <r>
          <rPr>
            <sz val="11"/>
            <color theme="1"/>
            <rFont val="Calibri"/>
            <family val="2"/>
            <scheme val="minor"/>
          </rPr>
          <t>Fuente: Estudio previo, numeral 4.5, y ESTUDIO_DE_MERCADO_EVALUACIONES_MEDICAS_OCUPACIONALES_2026_FINAL.xlsx.</t>
        </r>
      </text>
    </comment>
    <comment ref="F40" authorId="0" shapeId="0" xr:uid="{00000000-0006-0000-0000-000030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0" authorId="0" shapeId="0" xr:uid="{00000000-0006-0000-0000-000031000000}">
      <text>
        <r>
          <rPr>
            <sz val="11"/>
            <color theme="1"/>
            <rFont val="Calibri"/>
            <family val="2"/>
            <scheme val="minor"/>
          </rPr>
          <t>Fuente: Estudio previo, numeral 4.5, y ESTUDIO_DE_MERCADO_EVALUACIONES_MEDICAS_OCUPACIONALES_2026_FINAL.xlsx.</t>
        </r>
      </text>
    </comment>
    <comment ref="F41" authorId="0" shapeId="0" xr:uid="{00000000-0006-0000-0000-000032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1" authorId="0" shapeId="0" xr:uid="{00000000-0006-0000-0000-000033000000}">
      <text>
        <r>
          <rPr>
            <sz val="11"/>
            <color theme="1"/>
            <rFont val="Calibri"/>
            <family val="2"/>
            <scheme val="minor"/>
          </rPr>
          <t>Fuente: Estudio previo, numeral 4.5, y ESTUDIO_DE_MERCADO_EVALUACIONES_MEDICAS_OCUPACIONALES_2026_FINAL.xlsx.</t>
        </r>
      </text>
    </comment>
    <comment ref="F42" authorId="0" shapeId="0" xr:uid="{00000000-0006-0000-0000-000034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2" authorId="0" shapeId="0" xr:uid="{00000000-0006-0000-0000-000035000000}">
      <text>
        <r>
          <rPr>
            <sz val="11"/>
            <color theme="1"/>
            <rFont val="Calibri"/>
            <family val="2"/>
            <scheme val="minor"/>
          </rPr>
          <t>Fuente: Estudio previo, numeral 4.5, y ESTUDIO_DE_MERCADO_EVALUACIONES_MEDICAS_OCUPACIONALES_2026_FINAL.xlsx.</t>
        </r>
      </text>
    </comment>
    <comment ref="F43" authorId="0" shapeId="0" xr:uid="{00000000-0006-0000-0000-000036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3" authorId="0" shapeId="0" xr:uid="{00000000-0006-0000-0000-000037000000}">
      <text>
        <r>
          <rPr>
            <sz val="11"/>
            <color theme="1"/>
            <rFont val="Calibri"/>
            <family val="2"/>
            <scheme val="minor"/>
          </rPr>
          <t>Fuente: Estudio previo, numeral 4.5, y ESTUDIO_DE_MERCADO_EVALUACIONES_MEDICAS_OCUPACIONALES_2026_FINAL.xlsx.</t>
        </r>
      </text>
    </comment>
    <comment ref="F44" authorId="0" shapeId="0" xr:uid="{00000000-0006-0000-0000-000038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4" authorId="0" shapeId="0" xr:uid="{00000000-0006-0000-0000-000039000000}">
      <text>
        <r>
          <rPr>
            <sz val="11"/>
            <color theme="1"/>
            <rFont val="Calibri"/>
            <family val="2"/>
            <scheme val="minor"/>
          </rPr>
          <t>Fuente: Estudio previo, numeral 4.5, y ESTUDIO_DE_MERCADO_EVALUACIONES_MEDICAS_OCUPACIONALES_2026_FINAL.xlsx.</t>
        </r>
      </text>
    </comment>
    <comment ref="F45" authorId="0" shapeId="0" xr:uid="{00000000-0006-0000-0000-00003A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5" authorId="0" shapeId="0" xr:uid="{00000000-0006-0000-0000-00003B000000}">
      <text>
        <r>
          <rPr>
            <sz val="11"/>
            <color theme="1"/>
            <rFont val="Calibri"/>
            <family val="2"/>
            <scheme val="minor"/>
          </rPr>
          <t>Fuente: Estudio previo, numeral 4.5, y ESTUDIO_DE_MERCADO_EVALUACIONES_MEDICAS_OCUPACIONALES_2026_FINAL.xlsx.</t>
        </r>
      </text>
    </comment>
    <comment ref="F46" authorId="0" shapeId="0" xr:uid="{00000000-0006-0000-0000-00003C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6" authorId="0" shapeId="0" xr:uid="{00000000-0006-0000-0000-00003D000000}">
      <text>
        <r>
          <rPr>
            <sz val="11"/>
            <color theme="1"/>
            <rFont val="Calibri"/>
            <family val="2"/>
            <scheme val="minor"/>
          </rPr>
          <t>Fuente: Estudio previo, numeral 4.5, y ESTUDIO_DE_MERCADO_EVALUACIONES_MEDICAS_OCUPACIONALES_2026_FINAL.xlsx.</t>
        </r>
      </text>
    </comment>
    <comment ref="F47" authorId="0" shapeId="0" xr:uid="{00000000-0006-0000-0000-00003E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7" authorId="0" shapeId="0" xr:uid="{00000000-0006-0000-0000-00003F000000}">
      <text>
        <r>
          <rPr>
            <sz val="11"/>
            <color theme="1"/>
            <rFont val="Calibri"/>
            <family val="2"/>
            <scheme val="minor"/>
          </rPr>
          <t>Fuente: Estudio previo, numeral 4.5, y ESTUDIO_DE_MERCADO_EVALUACIONES_MEDICAS_OCUPACIONALES_2026_FINAL.xlsx.</t>
        </r>
      </text>
    </comment>
    <comment ref="F48" authorId="0" shapeId="0" xr:uid="{00000000-0006-0000-0000-000040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8" authorId="0" shapeId="0" xr:uid="{00000000-0006-0000-0000-000041000000}">
      <text>
        <r>
          <rPr>
            <sz val="11"/>
            <color theme="1"/>
            <rFont val="Calibri"/>
            <family val="2"/>
            <scheme val="minor"/>
          </rPr>
          <t>Fuente: Estudio previo, numeral 4.5, y ESTUDIO_DE_MERCADO_EVALUACIONES_MEDICAS_OCUPACIONALES_2026_FINAL.xlsx.</t>
        </r>
      </text>
    </comment>
    <comment ref="F49" authorId="0" shapeId="0" xr:uid="{00000000-0006-0000-0000-000042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49" authorId="0" shapeId="0" xr:uid="{00000000-0006-0000-0000-000043000000}">
      <text>
        <r>
          <rPr>
            <sz val="11"/>
            <color theme="1"/>
            <rFont val="Calibri"/>
            <family val="2"/>
            <scheme val="minor"/>
          </rPr>
          <t>Fuente: Estudio previo, numeral 4.5, y ESTUDIO_DE_MERCADO_EVALUACIONES_MEDICAS_OCUPACIONALES_2026_FINAL.xlsx.</t>
        </r>
      </text>
    </comment>
    <comment ref="F50" authorId="0" shapeId="0" xr:uid="{00000000-0006-0000-0000-000044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0" authorId="0" shapeId="0" xr:uid="{00000000-0006-0000-0000-000045000000}">
      <text>
        <r>
          <rPr>
            <sz val="11"/>
            <color theme="1"/>
            <rFont val="Calibri"/>
            <family val="2"/>
            <scheme val="minor"/>
          </rPr>
          <t>Fuente: Estudio previo, numeral 4.5, y ESTUDIO_DE_MERCADO_EVALUACIONES_MEDICAS_OCUPACIONALES_2026_FINAL.xlsx.</t>
        </r>
      </text>
    </comment>
    <comment ref="F51" authorId="0" shapeId="0" xr:uid="{00000000-0006-0000-0000-000046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1" authorId="0" shapeId="0" xr:uid="{00000000-0006-0000-0000-000047000000}">
      <text>
        <r>
          <rPr>
            <sz val="11"/>
            <color theme="1"/>
            <rFont val="Calibri"/>
            <family val="2"/>
            <scheme val="minor"/>
          </rPr>
          <t>Fuente: Estudio previo, numeral 4.5, y ESTUDIO_DE_MERCADO_EVALUACIONES_MEDICAS_OCUPACIONALES_2026_FINAL.xlsx.</t>
        </r>
      </text>
    </comment>
    <comment ref="F52" authorId="0" shapeId="0" xr:uid="{00000000-0006-0000-0000-000048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2" authorId="0" shapeId="0" xr:uid="{00000000-0006-0000-0000-000049000000}">
      <text>
        <r>
          <rPr>
            <sz val="11"/>
            <color theme="1"/>
            <rFont val="Calibri"/>
            <family val="2"/>
            <scheme val="minor"/>
          </rPr>
          <t>Fuente: Estudio previo, numeral 4.5, y ESTUDIO_DE_MERCADO_EVALUACIONES_MEDICAS_OCUPACIONALES_2026_FINAL.xlsx.</t>
        </r>
      </text>
    </comment>
    <comment ref="F53" authorId="0" shapeId="0" xr:uid="{00000000-0006-0000-0000-00004A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3" authorId="0" shapeId="0" xr:uid="{00000000-0006-0000-0000-00004B000000}">
      <text>
        <r>
          <rPr>
            <sz val="11"/>
            <color theme="1"/>
            <rFont val="Calibri"/>
            <family val="2"/>
            <scheme val="minor"/>
          </rPr>
          <t>Fuente: Estudio previo, numeral 4.5, y ESTUDIO_DE_MERCADO_EVALUACIONES_MEDICAS_OCUPACIONALES_2026_FINAL.xlsx.</t>
        </r>
      </text>
    </comment>
    <comment ref="F54" authorId="0" shapeId="0" xr:uid="{00000000-0006-0000-0000-00004C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4" authorId="0" shapeId="0" xr:uid="{00000000-0006-0000-0000-00004D000000}">
      <text>
        <r>
          <rPr>
            <sz val="11"/>
            <color theme="1"/>
            <rFont val="Calibri"/>
            <family val="2"/>
            <scheme val="minor"/>
          </rPr>
          <t>Fuente: Estudio previo, numeral 4.5, y ESTUDIO_DE_MERCADO_EVALUACIONES_MEDICAS_OCUPACIONALES_2026_FINAL.xlsx.</t>
        </r>
      </text>
    </comment>
    <comment ref="F55" authorId="0" shapeId="0" xr:uid="{00000000-0006-0000-0000-00004E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5" authorId="0" shapeId="0" xr:uid="{00000000-0006-0000-0000-00004F000000}">
      <text>
        <r>
          <rPr>
            <sz val="11"/>
            <color theme="1"/>
            <rFont val="Calibri"/>
            <family val="2"/>
            <scheme val="minor"/>
          </rPr>
          <t>Fuente: Estudio previo, numeral 4.5, y ESTUDIO_DE_MERCADO_EVALUACIONES_MEDICAS_OCUPACIONALES_2026_FINAL.xlsx.</t>
        </r>
      </text>
    </comment>
    <comment ref="F56" authorId="0" shapeId="0" xr:uid="{00000000-0006-0000-0000-000050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6" authorId="0" shapeId="0" xr:uid="{00000000-0006-0000-0000-000051000000}">
      <text>
        <r>
          <rPr>
            <sz val="11"/>
            <color theme="1"/>
            <rFont val="Calibri"/>
            <family val="2"/>
            <scheme val="minor"/>
          </rPr>
          <t>Fuente: Estudio previo, numeral 4.5, y ESTUDIO_DE_MERCADO_EVALUACIONES_MEDICAS_OCUPACIONALES_2026_FINAL.xlsx.</t>
        </r>
      </text>
    </comment>
    <comment ref="F57" authorId="0" shapeId="0" xr:uid="{00000000-0006-0000-0000-000052000000}">
      <text>
        <r>
          <rPr>
            <sz val="11"/>
            <color theme="1"/>
            <rFont val="Calibri"/>
            <family val="2"/>
            <scheme val="minor"/>
          </rPr>
          <t>Servicios médicos, clínicos y de laboratorio destinados a la salud humana: excluidos de IVA, numeral 1 del artículo 476 del Estatuto Tributario.
Fuente oficial: https://www.funcionpublica.gov.co/eva/gestornormativo/norma.php?i=159687</t>
        </r>
      </text>
    </comment>
    <comment ref="G57" authorId="0" shapeId="0" xr:uid="{00000000-0006-0000-0000-000053000000}">
      <text>
        <r>
          <rPr>
            <sz val="11"/>
            <color theme="1"/>
            <rFont val="Calibri"/>
            <family val="2"/>
            <scheme val="minor"/>
          </rPr>
          <t>Fuente: Estudio previo, numeral 4.5, y ESTUDIO_DE_MERCADO_EVALUACIONES_MEDICAS_OCUPACIONALES_2026_FINAL.xlsx.</t>
        </r>
      </text>
    </comment>
  </commentList>
</comments>
</file>

<file path=xl/sharedStrings.xml><?xml version="1.0" encoding="utf-8"?>
<sst xmlns="http://schemas.openxmlformats.org/spreadsheetml/2006/main" count="222" uniqueCount="115">
  <si>
    <t>INSTITUTO COLOMBIANO AGROPECUARIO – ICA</t>
  </si>
  <si>
    <t>ANEXO 7 – FORMATO DE OFERTA ECONÓMICA</t>
  </si>
  <si>
    <t>Evaluaciones médicas ocupacionales de los funcionarios del ICA – Precios unitarios, ejecución por demanda y monto agotable</t>
  </si>
  <si>
    <t>Razón social / nombre del proponente</t>
  </si>
  <si>
    <t>NIT / documento</t>
  </si>
  <si>
    <t>Representante legal</t>
  </si>
  <si>
    <t>Documento del representante</t>
  </si>
  <si>
    <t>Correo electrónico</t>
  </si>
  <si>
    <t>Teléfono</t>
  </si>
  <si>
    <t>Ciudad y fecha de la oferta</t>
  </si>
  <si>
    <t>Número del proceso</t>
  </si>
  <si>
    <t>CONTROL ECONÓMICO DE LA OFERTA</t>
  </si>
  <si>
    <t>Presupuesto oficial / monto agotable</t>
  </si>
  <si>
    <t>El valor a registrar en SECOP II corresponde al presupuesto oficial.</t>
  </si>
  <si>
    <t>Canasta unitaria máxima de referencia</t>
  </si>
  <si>
    <t>Suma de los 38 precios unitarios máximos, con cantidad de control igual a uno.</t>
  </si>
  <si>
    <t>Canasta unitaria ofertada</t>
  </si>
  <si>
    <t>Suma de los 38 valores de la canasta ofertada.</t>
  </si>
  <si>
    <t>Diferencia frente a la canasta máxima</t>
  </si>
  <si>
    <t>Debe ser igual o superior a cero.</t>
  </si>
  <si>
    <t>Variación frente a la canasta máxima</t>
  </si>
  <si>
    <t>Indicador informativo.</t>
  </si>
  <si>
    <t>Ítems diligenciados</t>
  </si>
  <si>
    <t>Deben estar diligenciados los 38 ítems.</t>
  </si>
  <si>
    <t>Estado general</t>
  </si>
  <si>
    <t>Control automático; no sustituye la evaluación del ICA.</t>
  </si>
  <si>
    <t>Ítem</t>
  </si>
  <si>
    <t>Grupo</t>
  </si>
  <si>
    <t>Servicio requerido</t>
  </si>
  <si>
    <t>Unidad</t>
  </si>
  <si>
    <t>Cantidad de control</t>
  </si>
  <si>
    <t>Tratamiento IVA</t>
  </si>
  <si>
    <t>Precio unitario máximo ICA</t>
  </si>
  <si>
    <t>Precio unitario ofertado</t>
  </si>
  <si>
    <t>Valor canasta ofertada</t>
  </si>
  <si>
    <t>Validación</t>
  </si>
  <si>
    <t>Evaluación médica ocupacional</t>
  </si>
  <si>
    <t>Evaluación médica ocupacional de pre-ingreso</t>
  </si>
  <si>
    <t>Excluido de IVA</t>
  </si>
  <si>
    <t>Evaluación médica ocupacional periódica programada</t>
  </si>
  <si>
    <t>Evaluación médica ocupacional periódica por cambio de ocupación</t>
  </si>
  <si>
    <t>Evaluación médica ocupacional de egreso</t>
  </si>
  <si>
    <t>Evaluación médica ocupacional post-incapacidad</t>
  </si>
  <si>
    <t>Evaluación médica ocupacional por retorno laboral</t>
  </si>
  <si>
    <t>Evaluación médica ocupacional de seguimiento o de control</t>
  </si>
  <si>
    <t>Valoración complementaria</t>
  </si>
  <si>
    <t>Audiometría ocupacional</t>
  </si>
  <si>
    <t>Visiometría ocupacional</t>
  </si>
  <si>
    <t>Optometría ocupacional / valoración optométrica</t>
  </si>
  <si>
    <t>Prueba diagnóstica</t>
  </si>
  <si>
    <t>Electrocardiograma (EKG)</t>
  </si>
  <si>
    <t>Espirometría ocupacional</t>
  </si>
  <si>
    <t>Laboratorio clínico</t>
  </si>
  <si>
    <t>Cuadro hemático</t>
  </si>
  <si>
    <t>Glicemia</t>
  </si>
  <si>
    <t>Colesterol total</t>
  </si>
  <si>
    <t>Triglicéridos</t>
  </si>
  <si>
    <t>Colesterol HDL</t>
  </si>
  <si>
    <t>Colesterol LDL</t>
  </si>
  <si>
    <t>Prueba específica</t>
  </si>
  <si>
    <t>Prueba de tuberculina</t>
  </si>
  <si>
    <t>Prueba de apitoxina cutánea</t>
  </si>
  <si>
    <t>Colinesterasa sérica</t>
  </si>
  <si>
    <t>Alanina aminotransferasa (ALT)</t>
  </si>
  <si>
    <t>Aspartato aminotransferasa (AST)</t>
  </si>
  <si>
    <t>Fosfatasa alcalina</t>
  </si>
  <si>
    <t>Nitrógeno ureico en sangre (BUN)</t>
  </si>
  <si>
    <t>Creatinina</t>
  </si>
  <si>
    <t>Hormona estimulante de tiroides (TSH)</t>
  </si>
  <si>
    <t>Tiroxina libre (T4 libre)</t>
  </si>
  <si>
    <t>Laboratorio clínico sensible</t>
  </si>
  <si>
    <t>Hormona luteinizante (LH)</t>
  </si>
  <si>
    <t>Hormona foliculoestimulante (FSH)</t>
  </si>
  <si>
    <t>Espermograma</t>
  </si>
  <si>
    <t>Examen directo con KOH</t>
  </si>
  <si>
    <t>Coprológico</t>
  </si>
  <si>
    <t>Frotis faríngeo</t>
  </si>
  <si>
    <t>Aptitud específica</t>
  </si>
  <si>
    <t>Anexo / concepto complementario para trabajo en alturas</t>
  </si>
  <si>
    <t>Prueba psicométrica para trabajo en alturas</t>
  </si>
  <si>
    <t>Anexo / concepto complementario para conducción</t>
  </si>
  <si>
    <t>Prueba psicosensométrica para conducción</t>
  </si>
  <si>
    <t>TOTAL CANASTA UNITARIA OFERTADA (cantidad de control = 1 por servicio)</t>
  </si>
  <si>
    <t>DECLARACIÓN DEL PROPONENTE</t>
  </si>
  <si>
    <t>El proponente declara que diligenció la totalidad de los treinta y ocho (38) servicios; que los precios unitarios ofertados están expresados en pesos colombianos sin decimales, son superiores a cero, no superan los valores máximos de la Entidad e incluyen todos los costos directos e indirectos, administrativos, operativos, asistenciales, tecnológicos, logísticos, de cobertura nacional, transporte, toma y procesamiento de muestras, entrega de resultados, talento humano, equipos, insumos, tasas, contribuciones, retenciones y demás erogaciones necesarias para la ejecución integral del contrato. Asimismo, acepta que el presupuesto oficial de $155.000.000 constituye un monto agotable y no una obligación de consumo total.</t>
  </si>
  <si>
    <t>Nombre y firma del representante legal</t>
  </si>
  <si>
    <t>Fecha</t>
  </si>
  <si>
    <t>CONSIDERACIONES Y NOTAS ECONÓMICAS – ANEXO 7</t>
  </si>
  <si>
    <t>CONCEPTOS ECONÓMICOS DEL PROCESO</t>
  </si>
  <si>
    <t>Presupuesto oficial</t>
  </si>
  <si>
    <t>$155.000.000 M/CTE. Constituye el límite máximo de ejecución por demanda y monto agotable; no representa obligación de consumo total.</t>
  </si>
  <si>
    <t>Canasta unitaria máxima</t>
  </si>
  <si>
    <t>$2.259.333. Corresponde a la suma de una unidad de control de cada uno de los 38 servicios y no es el valor del contrato.</t>
  </si>
  <si>
    <t>Valor ejecutado</t>
  </si>
  <si>
    <t>Sumatoria de la cantidad efectivamente prestada de cada servicio multiplicada por el precio unitario adjudicado, sin superar el presupuesto oficial.</t>
  </si>
  <si>
    <t>Una (1) unidad por servicio, utilizada exclusivamente para comparar ofertas económicas. No constituye cantidad mínima ni estimación uniforme de demanda.</t>
  </si>
  <si>
    <t>Tratamiento tributario</t>
  </si>
  <si>
    <t>Los servicios médicos, clínicos y de laboratorio destinados a la salud humana se estructuran como excluidos de IVA, sin perjuicio de otros impuestos, tasas, contribuciones, retenciones y costos aplicables.</t>
  </si>
  <si>
    <t>REGLAS PARA EL DILIGENCIAMIENTO Y EVALUACIÓN ECONÓMICA</t>
  </si>
  <si>
    <t>El proponente deberá presentar la oferta en el archivo Excel dispuesto por la Entidad, sin modificar su estructura, fórmulas, ítems, unidades de medida o descripciones.</t>
  </si>
  <si>
    <t>La oferta deberá incluir la totalidad de los treinta y ocho (38) servicios. No se admitirán ofertas parciales, alternativas, incompletas o condicionadas.</t>
  </si>
  <si>
    <t>Los precios deberán expresarse en pesos colombianos, sin decimales, y comprender todos los costos necesarios para la ejecución integral del contrato.</t>
  </si>
  <si>
    <t>El valor total que se registre en SECOP II será el presupuesto oficial de $155.000.000, por tratarse de una contratación por demanda y monto agotable.</t>
  </si>
  <si>
    <t>El registro del presupuesto oficial en SECOP II no constituye el valor económico comparativo de la oferta.</t>
  </si>
  <si>
    <t>La comparación económica se efectuará sobre los treinta y ocho (38) precios unitarios y la suma de la canasta unitaria ofertada, utilizando una cantidad de control igual a uno.</t>
  </si>
  <si>
    <t>La canasta unitaria ofertada será el valor económico utilizado para aplicar el método de ponderación establecido en los documentos del proceso.</t>
  </si>
  <si>
    <t>Ningún precio unitario podrá superar el precio unitario máximo establecido por la Entidad. La superación de uno o más valores dará lugar al tratamiento previsto como causal de rechazo en los documentos del proceso.</t>
  </si>
  <si>
    <t>Los precios unitarios adjudicados serán los valores máximos reconocibles durante la ejecución por cada servicio efectivamente solicitado, autorizado, prestado, soportado y recibido a satisfacción.</t>
  </si>
  <si>
    <t>Cuando existan diferencias aritméticas entre los precios unitarios, los valores de canasta y el total, prevalecerán los precios unitarios. Las correcciones no podrán completar, modificar ni mejorar la oferta.</t>
  </si>
  <si>
    <t>Los costos omitidos por el proponente se entenderán incorporados en los precios ofertados y no generarán reconocimientos adicionales.</t>
  </si>
  <si>
    <t>La presentación de la oferta implica la aceptación integral de las condiciones técnicas, económicas, operativas, jurídicas y contractuales del proceso.</t>
  </si>
  <si>
    <t>Los valores iguales a cero, negativos, no numéricos, expresados con decimales o superiores al máximo establecido se marcarán como no válidos.</t>
  </si>
  <si>
    <t>El precio ofertado debe cubrir, entre otros, talento humano, red de atención, infraestructura, laboratorios, insumos, equipos, mantenimiento y calibración, procesamiento de muestras, plataformas, custodia documental, protección de datos, desplazamientos y logística de cobertura nacional.</t>
  </si>
  <si>
    <t>OFERTAS CON VALORES APARENTEMENTE ARTIFICIALES O ANORMALMENTE BAJOS</t>
  </si>
  <si>
    <t>Cuando uno o varios precios unitarios o el valor de la canasta parezcan artificialmente bajos, el ICA podrá requerir al proponente para que explique y soporte las razones económicas, técnicas y comerciales de los valores ofrecidos. La identificación estadística no genera rechazo automático. La decisión deberá adoptarse después de analizar la estructura de costos, talento humano, red, laboratorios, insumos, logística, desplazamientos, economías de escala y suficiencia de los precios para cumplir cobertura, calidad y oportunidad, conforme al artículo 2.2.1.1.2.2.4 del Decreto 1082 de 2015 y a la Guía de Colombia Compra Eficiente actualizada en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</si>
</sst>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Red]\(\$#,##0\);\-"/>
    <numFmt numFmtId="165" formatCode="0.0%;[Red]\(0.0%\);\-"/>
    <numFmt numFmtId="166" formatCode="#,##0;[Red]\(#,##0\);\-"/>
  </numFmts>
  <fonts count="17" x14ac:knownFonts="1">
    <font>
      <sz val="11"/>
      <color theme="1"/>
      <name val="Calibri"/>
      <family val="2"/>
      <scheme val="minor"/>
    </font>
    <font>
      <b/>
      <sz val="15"/>
      <color rgb="FFFFFFFF"/>
      <name val="Arial"/>
    </font>
    <font>
      <b/>
      <sz val="13"/>
      <color rgb="FFFFFFFF"/>
      <name val="Arial"/>
    </font>
    <font>
      <i/>
      <sz val="10"/>
      <color rgb="FF666666"/>
      <name val="Arial"/>
    </font>
    <font>
      <b/>
      <sz val="9"/>
      <color rgb="FFFFFFFF"/>
      <name val="Arial"/>
    </font>
    <font>
      <sz val="10"/>
      <color rgb="FF0000FF"/>
      <name val="Arial"/>
    </font>
    <font>
      <b/>
      <sz val="10"/>
      <color rgb="FFFFFFFF"/>
      <name val="Arial"/>
    </font>
    <font>
      <b/>
      <sz val="9"/>
      <color rgb="FF666666"/>
      <name val="Arial"/>
    </font>
    <font>
      <b/>
      <sz val="10"/>
      <color rgb="FF008000"/>
      <name val="Arial"/>
    </font>
    <font>
      <i/>
      <sz val="8"/>
      <color rgb="FF666666"/>
      <name val="Arial"/>
    </font>
    <font>
      <b/>
      <sz val="10"/>
      <color rgb="FF000000"/>
      <name val="Arial"/>
    </font>
    <font>
      <sz val="9"/>
      <color rgb="FF000000"/>
      <name val="Arial"/>
    </font>
    <font>
      <sz val="9"/>
      <color rgb="FF666666"/>
      <name val="Arial"/>
    </font>
    <font>
      <sz val="9"/>
      <color rgb="FF008000"/>
      <name val="Arial"/>
    </font>
    <font>
      <sz val="9"/>
      <color rgb="FF0000FF"/>
      <name val="Arial"/>
    </font>
    <font>
      <b/>
      <sz val="8"/>
      <color rgb="FF000000"/>
      <name val="Arial"/>
    </font>
    <font>
      <b/>
      <sz val="14"/>
      <color rgb="FFFFFFFF"/>
      <name val="Arial"/>
    </font>
  </fonts>
  <fills count="9">
    <fill>
      <patternFill patternType="none"/>
    </fill>
    <fill>
      <patternFill patternType="gray125"/>
    </fill>
    <fill>
      <patternFill patternType="solid">
        <fgColor rgb="FF1B5E20"/>
      </patternFill>
    </fill>
    <fill>
      <patternFill patternType="solid">
        <fgColor rgb="FF2E7D32"/>
      </patternFill>
    </fill>
    <fill>
      <patternFill patternType="solid">
        <fgColor rgb="FFFFF2CC"/>
      </patternFill>
    </fill>
    <fill>
      <patternFill patternType="solid">
        <fgColor rgb="FFE7E6E6"/>
      </patternFill>
    </fill>
    <fill>
      <patternFill patternType="solid">
        <fgColor rgb="FFFFFFFF"/>
      </patternFill>
    </fill>
    <fill>
      <patternFill patternType="solid">
        <fgColor rgb="FF006600"/>
        <bgColor indexed="64"/>
      </patternFill>
    </fill>
    <fill>
      <patternFill patternType="solid">
        <fgColor theme="0"/>
        <bgColor indexed="64"/>
      </patternFill>
    </fill>
  </fills>
  <borders count="4">
    <border>
      <left/>
      <right/>
      <top/>
      <bottom/>
      <diagonal/>
    </border>
    <border>
      <left/>
      <right/>
      <top/>
      <bottom style="thin">
        <color rgb="FFA6A6A6"/>
      </bottom>
      <diagonal/>
    </border>
    <border>
      <left/>
      <right/>
      <top style="medium">
        <color rgb="FF1B5E20"/>
      </top>
      <bottom style="medium">
        <color rgb="FF1B5E20"/>
      </bottom>
      <diagonal/>
    </border>
    <border>
      <left/>
      <right/>
      <top/>
      <bottom style="thin">
        <color rgb="FFA6A6A6"/>
      </bottom>
      <diagonal/>
    </border>
  </borders>
  <cellStyleXfs count="1">
    <xf numFmtId="0" fontId="0" fillId="0" borderId="0"/>
  </cellStyleXfs>
  <cellXfs count="47">
    <xf numFmtId="0" fontId="0" fillId="0" borderId="0" xfId="0"/>
    <xf numFmtId="164" fontId="14" fillId="4" borderId="1" xfId="0" applyNumberFormat="1" applyFont="1" applyFill="1" applyBorder="1" applyAlignment="1" applyProtection="1">
      <alignment horizontal="left" vertical="center" wrapText="1"/>
      <protection locked="0"/>
    </xf>
    <xf numFmtId="0" fontId="0" fillId="0" borderId="0" xfId="0" applyProtection="1">
      <protection locked="0"/>
    </xf>
    <xf numFmtId="0" fontId="7" fillId="5" borderId="1" xfId="0" applyFont="1" applyFill="1" applyBorder="1" applyProtection="1">
      <protection locked="0"/>
    </xf>
    <xf numFmtId="164" fontId="8" fillId="6" borderId="1" xfId="0" applyNumberFormat="1" applyFont="1" applyFill="1" applyBorder="1" applyProtection="1">
      <protection locked="0"/>
    </xf>
    <xf numFmtId="164" fontId="10" fillId="6" borderId="1" xfId="0" applyNumberFormat="1" applyFont="1" applyFill="1" applyBorder="1" applyProtection="1">
      <protection locked="0"/>
    </xf>
    <xf numFmtId="165" fontId="10" fillId="6" borderId="1" xfId="0" applyNumberFormat="1" applyFont="1" applyFill="1" applyBorder="1" applyProtection="1">
      <protection locked="0"/>
    </xf>
    <xf numFmtId="166" fontId="10" fillId="6" borderId="1" xfId="0" applyNumberFormat="1" applyFont="1" applyFill="1" applyBorder="1" applyProtection="1">
      <protection locked="0"/>
    </xf>
    <xf numFmtId="49" fontId="10" fillId="6" borderId="1" xfId="0" applyNumberFormat="1" applyFont="1" applyFill="1" applyBorder="1" applyProtection="1">
      <protection locked="0"/>
    </xf>
    <xf numFmtId="0" fontId="12" fillId="0" borderId="1" xfId="0" applyFont="1" applyBorder="1" applyAlignment="1" applyProtection="1">
      <alignment horizontal="center" vertical="center" wrapText="1"/>
      <protection locked="0"/>
    </xf>
    <xf numFmtId="0" fontId="12" fillId="0" borderId="1" xfId="0" applyFont="1" applyBorder="1" applyAlignment="1" applyProtection="1">
      <alignment horizontal="left" vertical="center" wrapText="1"/>
      <protection locked="0"/>
    </xf>
    <xf numFmtId="164" fontId="11" fillId="0" borderId="1" xfId="0" applyNumberFormat="1" applyFont="1" applyBorder="1" applyAlignment="1" applyProtection="1">
      <alignment horizontal="left" vertical="center" wrapText="1"/>
      <protection locked="0"/>
    </xf>
    <xf numFmtId="0" fontId="15" fillId="0" borderId="1" xfId="0" applyFont="1" applyBorder="1" applyAlignment="1" applyProtection="1">
      <alignment horizontal="center" vertical="center" wrapText="1"/>
      <protection locked="0"/>
    </xf>
    <xf numFmtId="164" fontId="6" fillId="2" borderId="0" xfId="0" applyNumberFormat="1" applyFont="1" applyFill="1" applyProtection="1">
      <protection locked="0"/>
    </xf>
    <xf numFmtId="0" fontId="4" fillId="2" borderId="0" xfId="0" applyFont="1" applyFill="1" applyAlignment="1" applyProtection="1">
      <alignment horizontal="center" vertical="center"/>
      <protection locked="0"/>
    </xf>
    <xf numFmtId="0" fontId="0" fillId="0" borderId="1" xfId="0" applyBorder="1" applyProtection="1">
      <protection locked="0"/>
    </xf>
    <xf numFmtId="0" fontId="9" fillId="0" borderId="1" xfId="0" applyFont="1" applyBorder="1" applyAlignment="1" applyProtection="1">
      <alignment vertical="center" wrapText="1"/>
      <protection locked="0"/>
    </xf>
    <xf numFmtId="0" fontId="0" fillId="0" borderId="3" xfId="0" applyBorder="1" applyProtection="1">
      <protection locked="0"/>
    </xf>
    <xf numFmtId="0" fontId="0" fillId="0" borderId="0" xfId="0" applyProtection="1">
      <protection locked="0"/>
    </xf>
    <xf numFmtId="0" fontId="6" fillId="2" borderId="0" xfId="0" applyFont="1" applyFill="1" applyAlignment="1" applyProtection="1">
      <alignment horizontal="right" vertical="center" wrapText="1"/>
      <protection locked="0"/>
    </xf>
    <xf numFmtId="0" fontId="1" fillId="2" borderId="0" xfId="0" applyFont="1" applyFill="1" applyAlignment="1" applyProtection="1">
      <alignment horizontal="center" vertical="center"/>
      <protection locked="0"/>
    </xf>
    <xf numFmtId="0" fontId="7" fillId="0" borderId="0" xfId="0" applyFont="1" applyAlignment="1" applyProtection="1">
      <alignment horizontal="center"/>
      <protection locked="0"/>
    </xf>
    <xf numFmtId="0" fontId="12" fillId="0" borderId="0" xfId="0" applyFont="1" applyAlignment="1" applyProtection="1">
      <alignment vertical="top" wrapText="1"/>
      <protection locked="0"/>
    </xf>
    <xf numFmtId="0" fontId="3" fillId="0" borderId="0" xfId="0" applyFont="1" applyAlignment="1" applyProtection="1">
      <alignment horizontal="center" vertical="center" wrapText="1"/>
      <protection locked="0"/>
    </xf>
    <xf numFmtId="0" fontId="2" fillId="3" borderId="0" xfId="0" applyFont="1" applyFill="1" applyAlignment="1" applyProtection="1">
      <alignment horizontal="center" vertical="center"/>
      <protection locked="0"/>
    </xf>
    <xf numFmtId="0" fontId="12" fillId="0" borderId="0" xfId="0" applyFont="1" applyAlignment="1" applyProtection="1">
      <alignment vertical="center" wrapText="1"/>
      <protection locked="0"/>
    </xf>
    <xf numFmtId="0" fontId="12" fillId="0" borderId="1" xfId="0" applyFont="1" applyBorder="1" applyAlignment="1" applyProtection="1">
      <alignment vertical="top" wrapText="1"/>
      <protection locked="0"/>
    </xf>
    <xf numFmtId="0" fontId="3" fillId="0" borderId="0" xfId="0" applyFont="1" applyAlignment="1" applyProtection="1">
      <alignment horizontal="center" vertical="center"/>
      <protection locked="0"/>
    </xf>
    <xf numFmtId="0" fontId="16" fillId="2" borderId="0" xfId="0" applyFont="1" applyFill="1" applyAlignment="1" applyProtection="1">
      <alignment horizontal="center" vertical="center"/>
      <protection locked="0"/>
    </xf>
    <xf numFmtId="0" fontId="6" fillId="7" borderId="0" xfId="0" applyFont="1" applyFill="1" applyAlignment="1" applyProtection="1">
      <alignment horizontal="left" vertical="center"/>
      <protection locked="0"/>
    </xf>
    <xf numFmtId="0" fontId="0" fillId="7" borderId="0" xfId="0" applyFill="1" applyProtection="1">
      <protection locked="0"/>
    </xf>
    <xf numFmtId="0" fontId="4" fillId="7" borderId="0" xfId="0" applyFont="1" applyFill="1" applyAlignment="1" applyProtection="1">
      <alignment vertical="center" wrapText="1"/>
      <protection locked="0"/>
    </xf>
    <xf numFmtId="0" fontId="4" fillId="7" borderId="0" xfId="0" applyFont="1" applyFill="1" applyAlignment="1" applyProtection="1">
      <alignment horizontal="left" vertical="center" wrapText="1"/>
      <protection locked="0"/>
    </xf>
    <xf numFmtId="0" fontId="0" fillId="0" borderId="3" xfId="0" applyBorder="1" applyAlignment="1" applyProtection="1">
      <alignment horizontal="center"/>
      <protection locked="0"/>
    </xf>
    <xf numFmtId="0" fontId="5" fillId="8" borderId="1" xfId="0" applyFont="1" applyFill="1" applyBorder="1" applyAlignment="1" applyProtection="1">
      <alignment vertical="center" wrapText="1"/>
      <protection locked="0"/>
    </xf>
    <xf numFmtId="0" fontId="0" fillId="8" borderId="3" xfId="0" applyFill="1" applyBorder="1" applyProtection="1">
      <protection locked="0"/>
    </xf>
    <xf numFmtId="0" fontId="4" fillId="7" borderId="2" xfId="0" applyFont="1" applyFill="1" applyBorder="1" applyAlignment="1" applyProtection="1">
      <alignment horizontal="center" vertical="center" wrapText="1"/>
      <protection locked="0"/>
    </xf>
    <xf numFmtId="164" fontId="13" fillId="0" borderId="1" xfId="0" applyNumberFormat="1" applyFont="1" applyBorder="1" applyAlignment="1" applyProtection="1">
      <alignment horizontal="center" vertical="center" wrapText="1"/>
      <protection locked="0"/>
    </xf>
    <xf numFmtId="0" fontId="7" fillId="5" borderId="0" xfId="0" applyFont="1" applyFill="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4" fillId="3" borderId="1" xfId="0" applyFont="1" applyFill="1" applyBorder="1" applyAlignment="1" applyProtection="1">
      <alignment horizontal="center" vertical="top" wrapText="1"/>
      <protection locked="0"/>
    </xf>
    <xf numFmtId="0" fontId="0" fillId="0" borderId="3" xfId="0" applyBorder="1" applyAlignment="1" applyProtection="1">
      <alignment wrapText="1"/>
      <protection locked="0"/>
    </xf>
    <xf numFmtId="0" fontId="0" fillId="0" borderId="0" xfId="0" applyAlignment="1">
      <alignment wrapText="1"/>
    </xf>
    <xf numFmtId="0" fontId="6" fillId="7" borderId="0" xfId="0" applyFont="1" applyFill="1" applyProtection="1">
      <protection locked="0"/>
    </xf>
    <xf numFmtId="0" fontId="6" fillId="7" borderId="0" xfId="0" applyFont="1" applyFill="1" applyAlignment="1" applyProtection="1">
      <alignment horizontal="center"/>
      <protection locked="0"/>
    </xf>
    <xf numFmtId="0" fontId="0" fillId="7" borderId="0" xfId="0" applyFill="1" applyAlignment="1" applyProtection="1">
      <alignment horizontal="center"/>
      <protection locked="0"/>
    </xf>
  </cellXfs>
  <cellStyles count="1">
    <cellStyle name="Normal" xfId="0" builtinId="0"/>
  </cellStyles>
  <dxfs count="6">
    <dxf>
      <font>
        <b/>
        <color rgb="FFC00000"/>
      </font>
      <fill>
        <patternFill patternType="solid">
          <fgColor rgb="FFF4CCCC"/>
        </patternFill>
      </fill>
    </dxf>
    <dxf>
      <font>
        <b/>
        <color rgb="FF1B5E20"/>
      </font>
      <fill>
        <patternFill patternType="solid">
          <fgColor rgb="FFE8F5E9"/>
        </patternFill>
      </fill>
    </dxf>
    <dxf>
      <font>
        <b/>
        <color rgb="FFC00000"/>
      </font>
      <fill>
        <patternFill patternType="solid">
          <fgColor rgb="FFF4CCCC"/>
        </patternFill>
      </fill>
    </dxf>
    <dxf>
      <fill>
        <patternFill patternType="solid">
          <fgColor rgb="FFFCE4D6"/>
        </patternFill>
      </fill>
    </dxf>
    <dxf>
      <font>
        <b/>
        <color rgb="FFC00000"/>
      </font>
      <fill>
        <patternFill patternType="solid">
          <fgColor rgb="FFF4CCCC"/>
        </patternFill>
      </fill>
    </dxf>
    <dxf>
      <font>
        <b/>
        <color rgb="FF1B5E20"/>
      </font>
      <fill>
        <patternFill patternType="solid">
          <fgColor rgb="FFE8F5E9"/>
        </patternFill>
      </fill>
    </dxf>
  </dxfs>
  <tableStyles count="0" defaultTableStyle="TableStyleMedium9"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1</xdr:row>
      <xdr:rowOff>180975</xdr:rowOff>
    </xdr:from>
    <xdr:to>
      <xdr:col>1</xdr:col>
      <xdr:colOff>1263015</xdr:colOff>
      <xdr:row>4</xdr:row>
      <xdr:rowOff>135890</xdr:rowOff>
    </xdr:to>
    <xdr:pic>
      <xdr:nvPicPr>
        <xdr:cNvPr id="2" name="Picture 1">
          <a:extLst>
            <a:ext uri="{FF2B5EF4-FFF2-40B4-BE49-F238E27FC236}">
              <a16:creationId xmlns:a16="http://schemas.microsoft.com/office/drawing/2014/main" id="{2D616F4B-D29A-9DA4-6D83-BCEE85D2DC11}"/>
            </a:ext>
          </a:extLst>
        </xdr:cNvPr>
        <xdr:cNvPicPr>
          <a:picLocks noChangeAspect="1"/>
        </xdr:cNvPicPr>
      </xdr:nvPicPr>
      <xdr:blipFill>
        <a:blip xmlns:r="http://schemas.openxmlformats.org/officeDocument/2006/relationships" r:embed="rId1"/>
        <a:stretch>
          <a:fillRect/>
        </a:stretch>
      </xdr:blipFill>
      <xdr:spPr>
        <a:xfrm>
          <a:off x="495300" y="504825"/>
          <a:ext cx="1234440" cy="8312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5"/>
  <sheetViews>
    <sheetView showGridLines="0" tabSelected="1" workbookViewId="0">
      <selection activeCell="J42" sqref="J42"/>
    </sheetView>
  </sheetViews>
  <sheetFormatPr baseColWidth="10" defaultColWidth="9.140625" defaultRowHeight="15" x14ac:dyDescent="0.25"/>
  <cols>
    <col min="1" max="1" width="7" customWidth="1"/>
    <col min="2" max="2" width="23" customWidth="1"/>
    <col min="3" max="3" width="49" customWidth="1"/>
    <col min="4" max="4" width="11" customWidth="1"/>
    <col min="5" max="5" width="12" customWidth="1"/>
    <col min="6" max="6" width="15" customWidth="1"/>
    <col min="7" max="8" width="19" customWidth="1"/>
    <col min="9" max="9" width="20" customWidth="1"/>
    <col min="10" max="10" width="18" customWidth="1"/>
  </cols>
  <sheetData>
    <row r="1" spans="1:10" ht="26.1" customHeight="1" x14ac:dyDescent="0.25">
      <c r="A1" s="20" t="s">
        <v>0</v>
      </c>
      <c r="B1" s="18"/>
      <c r="C1" s="18"/>
      <c r="D1" s="18"/>
      <c r="E1" s="18"/>
      <c r="F1" s="18"/>
      <c r="G1" s="18"/>
      <c r="H1" s="18"/>
      <c r="I1" s="18"/>
      <c r="J1" s="18"/>
    </row>
    <row r="2" spans="1:10" ht="24" customHeight="1" x14ac:dyDescent="0.25">
      <c r="A2" s="24" t="s">
        <v>1</v>
      </c>
      <c r="B2" s="18"/>
      <c r="C2" s="18"/>
      <c r="D2" s="18"/>
      <c r="E2" s="18"/>
      <c r="F2" s="18"/>
      <c r="G2" s="18"/>
      <c r="H2" s="18"/>
      <c r="I2" s="18"/>
      <c r="J2" s="18"/>
    </row>
    <row r="3" spans="1:10" ht="30" customHeight="1" x14ac:dyDescent="0.25">
      <c r="A3" s="23" t="s">
        <v>2</v>
      </c>
      <c r="B3" s="18"/>
      <c r="C3" s="18"/>
      <c r="D3" s="18"/>
      <c r="E3" s="18"/>
      <c r="F3" s="18"/>
      <c r="G3" s="18"/>
      <c r="H3" s="18"/>
      <c r="I3" s="18"/>
      <c r="J3" s="18"/>
    </row>
    <row r="4" spans="1:10" x14ac:dyDescent="0.25">
      <c r="A4" s="2"/>
      <c r="B4" s="2"/>
      <c r="C4" s="2"/>
      <c r="D4" s="2"/>
      <c r="E4" s="2"/>
      <c r="F4" s="2"/>
      <c r="G4" s="2"/>
      <c r="H4" s="2"/>
      <c r="I4" s="2"/>
      <c r="J4" s="2"/>
    </row>
    <row r="5" spans="1:10" ht="24" customHeight="1" x14ac:dyDescent="0.25">
      <c r="A5" s="32" t="s">
        <v>3</v>
      </c>
      <c r="B5" s="32"/>
      <c r="C5" s="33"/>
      <c r="D5" s="33"/>
      <c r="E5" s="33"/>
      <c r="F5" s="31" t="s">
        <v>4</v>
      </c>
      <c r="G5" s="34"/>
      <c r="H5" s="35"/>
      <c r="I5" s="35"/>
      <c r="J5" s="35"/>
    </row>
    <row r="6" spans="1:10" ht="24" customHeight="1" x14ac:dyDescent="0.25">
      <c r="A6" s="32" t="s">
        <v>5</v>
      </c>
      <c r="B6" s="32"/>
      <c r="C6" s="33"/>
      <c r="D6" s="33"/>
      <c r="E6" s="33"/>
      <c r="F6" s="31" t="s">
        <v>6</v>
      </c>
      <c r="G6" s="34"/>
      <c r="H6" s="35"/>
      <c r="I6" s="35"/>
      <c r="J6" s="35"/>
    </row>
    <row r="7" spans="1:10" ht="24" customHeight="1" x14ac:dyDescent="0.25">
      <c r="A7" s="32" t="s">
        <v>7</v>
      </c>
      <c r="B7" s="32"/>
      <c r="C7" s="33"/>
      <c r="D7" s="33"/>
      <c r="E7" s="33"/>
      <c r="F7" s="31" t="s">
        <v>8</v>
      </c>
      <c r="G7" s="34"/>
      <c r="H7" s="35"/>
      <c r="I7" s="35"/>
      <c r="J7" s="35"/>
    </row>
    <row r="8" spans="1:10" ht="24" customHeight="1" x14ac:dyDescent="0.25">
      <c r="A8" s="32" t="s">
        <v>9</v>
      </c>
      <c r="B8" s="32"/>
      <c r="C8" s="33"/>
      <c r="D8" s="33"/>
      <c r="E8" s="33"/>
      <c r="F8" s="31" t="s">
        <v>10</v>
      </c>
      <c r="G8" s="34"/>
      <c r="H8" s="35"/>
      <c r="I8" s="35"/>
      <c r="J8" s="35"/>
    </row>
    <row r="9" spans="1:10" x14ac:dyDescent="0.25">
      <c r="A9" s="2"/>
      <c r="B9" s="2"/>
      <c r="C9" s="2"/>
      <c r="D9" s="2"/>
      <c r="E9" s="2"/>
      <c r="F9" s="2"/>
      <c r="G9" s="2"/>
      <c r="H9" s="2"/>
      <c r="I9" s="2"/>
      <c r="J9" s="2"/>
    </row>
    <row r="10" spans="1:10" x14ac:dyDescent="0.25">
      <c r="A10" s="29" t="s">
        <v>11</v>
      </c>
      <c r="B10" s="30"/>
      <c r="C10" s="30"/>
      <c r="D10" s="30"/>
      <c r="E10" s="30"/>
      <c r="F10" s="30"/>
      <c r="G10" s="30"/>
      <c r="H10" s="30"/>
      <c r="I10" s="30"/>
      <c r="J10" s="30"/>
    </row>
    <row r="11" spans="1:10" ht="21.95" customHeight="1" x14ac:dyDescent="0.25">
      <c r="A11" s="3" t="s">
        <v>12</v>
      </c>
      <c r="B11" s="4">
        <v>155000000</v>
      </c>
      <c r="C11" s="16" t="s">
        <v>13</v>
      </c>
      <c r="D11" s="17"/>
      <c r="E11" s="17"/>
      <c r="F11" s="17"/>
      <c r="G11" s="17"/>
      <c r="H11" s="17"/>
      <c r="I11" s="17"/>
      <c r="J11" s="17"/>
    </row>
    <row r="12" spans="1:10" ht="21.95" customHeight="1" x14ac:dyDescent="0.25">
      <c r="A12" s="3" t="s">
        <v>14</v>
      </c>
      <c r="B12" s="4">
        <v>2259333</v>
      </c>
      <c r="C12" s="16" t="s">
        <v>15</v>
      </c>
      <c r="D12" s="17"/>
      <c r="E12" s="17"/>
      <c r="F12" s="17"/>
      <c r="G12" s="17"/>
      <c r="H12" s="17"/>
      <c r="I12" s="17"/>
      <c r="J12" s="17"/>
    </row>
    <row r="13" spans="1:10" ht="21.95" customHeight="1" x14ac:dyDescent="0.25">
      <c r="A13" s="3" t="s">
        <v>16</v>
      </c>
      <c r="B13" s="5">
        <f>SUM(I20:I57)</f>
        <v>0</v>
      </c>
      <c r="C13" s="16" t="s">
        <v>17</v>
      </c>
      <c r="D13" s="17"/>
      <c r="E13" s="17"/>
      <c r="F13" s="17"/>
      <c r="G13" s="17"/>
      <c r="H13" s="17"/>
      <c r="I13" s="17"/>
      <c r="J13" s="17"/>
    </row>
    <row r="14" spans="1:10" ht="21.95" customHeight="1" x14ac:dyDescent="0.25">
      <c r="A14" s="3" t="s">
        <v>18</v>
      </c>
      <c r="B14" s="5">
        <f>B12-B13</f>
        <v>2259333</v>
      </c>
      <c r="C14" s="16" t="s">
        <v>19</v>
      </c>
      <c r="D14" s="17"/>
      <c r="E14" s="17"/>
      <c r="F14" s="17"/>
      <c r="G14" s="17"/>
      <c r="H14" s="17"/>
      <c r="I14" s="17"/>
      <c r="J14" s="17"/>
    </row>
    <row r="15" spans="1:10" ht="21.95" customHeight="1" x14ac:dyDescent="0.25">
      <c r="A15" s="3" t="s">
        <v>20</v>
      </c>
      <c r="B15" s="6">
        <f>IFERROR(B13/B12-1,"")</f>
        <v>-1</v>
      </c>
      <c r="C15" s="16" t="s">
        <v>21</v>
      </c>
      <c r="D15" s="17"/>
      <c r="E15" s="17"/>
      <c r="F15" s="17"/>
      <c r="G15" s="17"/>
      <c r="H15" s="17"/>
      <c r="I15" s="17"/>
      <c r="J15" s="17"/>
    </row>
    <row r="16" spans="1:10" ht="21.95" customHeight="1" x14ac:dyDescent="0.25">
      <c r="A16" s="3" t="s">
        <v>22</v>
      </c>
      <c r="B16" s="7">
        <f>COUNT(H20:H57)</f>
        <v>0</v>
      </c>
      <c r="C16" s="16" t="s">
        <v>23</v>
      </c>
      <c r="D16" s="17"/>
      <c r="E16" s="17"/>
      <c r="F16" s="17"/>
      <c r="G16" s="17"/>
      <c r="H16" s="17"/>
      <c r="I16" s="17"/>
      <c r="J16" s="17"/>
    </row>
    <row r="17" spans="1:10" ht="21.95" customHeight="1" x14ac:dyDescent="0.25">
      <c r="A17" s="3" t="s">
        <v>24</v>
      </c>
      <c r="B17" s="8" t="str">
        <f>IF(B16&lt;&gt;38,"OFERTA INCOMPLETA",IF(COUNTIF(J20:J57,"&lt;&gt;CUMPLE")&gt;0,"REVISAR / NO VÁLIDA","CUMPLE"))</f>
        <v>OFERTA INCOMPLETA</v>
      </c>
      <c r="C17" s="16" t="s">
        <v>25</v>
      </c>
      <c r="D17" s="17"/>
      <c r="E17" s="17"/>
      <c r="F17" s="17"/>
      <c r="G17" s="17"/>
      <c r="H17" s="17"/>
      <c r="I17" s="17"/>
      <c r="J17" s="17"/>
    </row>
    <row r="18" spans="1:10" x14ac:dyDescent="0.25">
      <c r="A18" s="2"/>
      <c r="B18" s="2"/>
      <c r="C18" s="2"/>
      <c r="D18" s="2"/>
      <c r="E18" s="2"/>
      <c r="F18" s="2"/>
      <c r="G18" s="2"/>
      <c r="H18" s="2"/>
      <c r="I18" s="2"/>
      <c r="J18" s="2"/>
    </row>
    <row r="19" spans="1:10" ht="42" customHeight="1" x14ac:dyDescent="0.25">
      <c r="A19" s="36" t="s">
        <v>26</v>
      </c>
      <c r="B19" s="36" t="s">
        <v>27</v>
      </c>
      <c r="C19" s="36" t="s">
        <v>28</v>
      </c>
      <c r="D19" s="36" t="s">
        <v>29</v>
      </c>
      <c r="E19" s="36" t="s">
        <v>30</v>
      </c>
      <c r="F19" s="36" t="s">
        <v>31</v>
      </c>
      <c r="G19" s="36" t="s">
        <v>32</v>
      </c>
      <c r="H19" s="36" t="s">
        <v>33</v>
      </c>
      <c r="I19" s="36" t="s">
        <v>34</v>
      </c>
      <c r="J19" s="36" t="s">
        <v>35</v>
      </c>
    </row>
    <row r="20" spans="1:10" ht="35.1" customHeight="1" x14ac:dyDescent="0.25">
      <c r="A20" s="9">
        <v>1</v>
      </c>
      <c r="B20" s="10" t="s">
        <v>36</v>
      </c>
      <c r="C20" s="10" t="s">
        <v>37</v>
      </c>
      <c r="D20" s="9" t="s">
        <v>29</v>
      </c>
      <c r="E20" s="9">
        <v>1</v>
      </c>
      <c r="F20" s="9" t="s">
        <v>38</v>
      </c>
      <c r="G20" s="37">
        <v>75267</v>
      </c>
      <c r="H20" s="1"/>
      <c r="I20" s="11">
        <f t="shared" ref="I20:I57" si="0">E20*H20</f>
        <v>0</v>
      </c>
      <c r="J20" s="12" t="str">
        <f t="shared" ref="J20:J57" si="1">IF(H20="","PENDIENTE",IF(NOT(ISNUMBER(H20)),"VALOR NO NUMÉRICO",IF(H20&lt;=0,"VALOR NO VÁLIDO",IF(MOD(H20,1)&lt;&gt;0,"SIN DECIMALES",IF(H20&gt;G20,"SUPERA MÁXIMO","CUMPLE")))))</f>
        <v>PENDIENTE</v>
      </c>
    </row>
    <row r="21" spans="1:10" ht="35.1" customHeight="1" x14ac:dyDescent="0.25">
      <c r="A21" s="9">
        <v>2</v>
      </c>
      <c r="B21" s="10" t="s">
        <v>36</v>
      </c>
      <c r="C21" s="10" t="s">
        <v>39</v>
      </c>
      <c r="D21" s="9" t="s">
        <v>29</v>
      </c>
      <c r="E21" s="9">
        <v>1</v>
      </c>
      <c r="F21" s="9" t="s">
        <v>38</v>
      </c>
      <c r="G21" s="37">
        <v>75267</v>
      </c>
      <c r="H21" s="1"/>
      <c r="I21" s="11">
        <f t="shared" si="0"/>
        <v>0</v>
      </c>
      <c r="J21" s="12" t="str">
        <f t="shared" si="1"/>
        <v>PENDIENTE</v>
      </c>
    </row>
    <row r="22" spans="1:10" ht="35.1" customHeight="1" x14ac:dyDescent="0.25">
      <c r="A22" s="9">
        <v>3</v>
      </c>
      <c r="B22" s="10" t="s">
        <v>36</v>
      </c>
      <c r="C22" s="10" t="s">
        <v>40</v>
      </c>
      <c r="D22" s="9" t="s">
        <v>29</v>
      </c>
      <c r="E22" s="9">
        <v>1</v>
      </c>
      <c r="F22" s="9" t="s">
        <v>38</v>
      </c>
      <c r="G22" s="37">
        <v>104167</v>
      </c>
      <c r="H22" s="1"/>
      <c r="I22" s="11">
        <f t="shared" si="0"/>
        <v>0</v>
      </c>
      <c r="J22" s="12" t="str">
        <f t="shared" si="1"/>
        <v>PENDIENTE</v>
      </c>
    </row>
    <row r="23" spans="1:10" ht="35.1" customHeight="1" x14ac:dyDescent="0.25">
      <c r="A23" s="9">
        <v>4</v>
      </c>
      <c r="B23" s="10" t="s">
        <v>36</v>
      </c>
      <c r="C23" s="10" t="s">
        <v>41</v>
      </c>
      <c r="D23" s="9" t="s">
        <v>29</v>
      </c>
      <c r="E23" s="9">
        <v>1</v>
      </c>
      <c r="F23" s="9" t="s">
        <v>38</v>
      </c>
      <c r="G23" s="37">
        <v>75267</v>
      </c>
      <c r="H23" s="1"/>
      <c r="I23" s="11">
        <f t="shared" si="0"/>
        <v>0</v>
      </c>
      <c r="J23" s="12" t="str">
        <f t="shared" si="1"/>
        <v>PENDIENTE</v>
      </c>
    </row>
    <row r="24" spans="1:10" ht="35.1" customHeight="1" x14ac:dyDescent="0.25">
      <c r="A24" s="9">
        <v>5</v>
      </c>
      <c r="B24" s="10" t="s">
        <v>36</v>
      </c>
      <c r="C24" s="10" t="s">
        <v>42</v>
      </c>
      <c r="D24" s="9" t="s">
        <v>29</v>
      </c>
      <c r="E24" s="9">
        <v>1</v>
      </c>
      <c r="F24" s="9" t="s">
        <v>38</v>
      </c>
      <c r="G24" s="37">
        <v>118333</v>
      </c>
      <c r="H24" s="1"/>
      <c r="I24" s="11">
        <f t="shared" si="0"/>
        <v>0</v>
      </c>
      <c r="J24" s="12" t="str">
        <f t="shared" si="1"/>
        <v>PENDIENTE</v>
      </c>
    </row>
    <row r="25" spans="1:10" ht="35.1" customHeight="1" x14ac:dyDescent="0.25">
      <c r="A25" s="9">
        <v>6</v>
      </c>
      <c r="B25" s="10" t="s">
        <v>36</v>
      </c>
      <c r="C25" s="10" t="s">
        <v>43</v>
      </c>
      <c r="D25" s="9" t="s">
        <v>29</v>
      </c>
      <c r="E25" s="9">
        <v>1</v>
      </c>
      <c r="F25" s="9" t="s">
        <v>38</v>
      </c>
      <c r="G25" s="37">
        <v>118333</v>
      </c>
      <c r="H25" s="1"/>
      <c r="I25" s="11">
        <f t="shared" si="0"/>
        <v>0</v>
      </c>
      <c r="J25" s="12" t="str">
        <f t="shared" si="1"/>
        <v>PENDIENTE</v>
      </c>
    </row>
    <row r="26" spans="1:10" ht="35.1" customHeight="1" x14ac:dyDescent="0.25">
      <c r="A26" s="9">
        <v>7</v>
      </c>
      <c r="B26" s="10" t="s">
        <v>36</v>
      </c>
      <c r="C26" s="10" t="s">
        <v>44</v>
      </c>
      <c r="D26" s="9" t="s">
        <v>29</v>
      </c>
      <c r="E26" s="9">
        <v>1</v>
      </c>
      <c r="F26" s="9" t="s">
        <v>38</v>
      </c>
      <c r="G26" s="37">
        <v>118333</v>
      </c>
      <c r="H26" s="1"/>
      <c r="I26" s="11">
        <f t="shared" si="0"/>
        <v>0</v>
      </c>
      <c r="J26" s="12" t="str">
        <f t="shared" si="1"/>
        <v>PENDIENTE</v>
      </c>
    </row>
    <row r="27" spans="1:10" ht="35.1" customHeight="1" x14ac:dyDescent="0.25">
      <c r="A27" s="9">
        <v>8</v>
      </c>
      <c r="B27" s="10" t="s">
        <v>45</v>
      </c>
      <c r="C27" s="10" t="s">
        <v>46</v>
      </c>
      <c r="D27" s="9" t="s">
        <v>29</v>
      </c>
      <c r="E27" s="9">
        <v>1</v>
      </c>
      <c r="F27" s="9" t="s">
        <v>38</v>
      </c>
      <c r="G27" s="37">
        <v>38900</v>
      </c>
      <c r="H27" s="1"/>
      <c r="I27" s="11">
        <f t="shared" si="0"/>
        <v>0</v>
      </c>
      <c r="J27" s="12" t="str">
        <f t="shared" si="1"/>
        <v>PENDIENTE</v>
      </c>
    </row>
    <row r="28" spans="1:10" ht="35.1" customHeight="1" x14ac:dyDescent="0.25">
      <c r="A28" s="9">
        <v>9</v>
      </c>
      <c r="B28" s="10" t="s">
        <v>45</v>
      </c>
      <c r="C28" s="10" t="s">
        <v>47</v>
      </c>
      <c r="D28" s="9" t="s">
        <v>29</v>
      </c>
      <c r="E28" s="9">
        <v>1</v>
      </c>
      <c r="F28" s="9" t="s">
        <v>38</v>
      </c>
      <c r="G28" s="37">
        <v>35700</v>
      </c>
      <c r="H28" s="1"/>
      <c r="I28" s="11">
        <f t="shared" si="0"/>
        <v>0</v>
      </c>
      <c r="J28" s="12" t="str">
        <f t="shared" si="1"/>
        <v>PENDIENTE</v>
      </c>
    </row>
    <row r="29" spans="1:10" ht="35.1" customHeight="1" x14ac:dyDescent="0.25">
      <c r="A29" s="9">
        <v>10</v>
      </c>
      <c r="B29" s="10" t="s">
        <v>45</v>
      </c>
      <c r="C29" s="10" t="s">
        <v>48</v>
      </c>
      <c r="D29" s="9" t="s">
        <v>29</v>
      </c>
      <c r="E29" s="9">
        <v>1</v>
      </c>
      <c r="F29" s="9" t="s">
        <v>38</v>
      </c>
      <c r="G29" s="37">
        <v>45400</v>
      </c>
      <c r="H29" s="1"/>
      <c r="I29" s="11">
        <f t="shared" si="0"/>
        <v>0</v>
      </c>
      <c r="J29" s="12" t="str">
        <f t="shared" si="1"/>
        <v>PENDIENTE</v>
      </c>
    </row>
    <row r="30" spans="1:10" ht="35.1" customHeight="1" x14ac:dyDescent="0.25">
      <c r="A30" s="9">
        <v>11</v>
      </c>
      <c r="B30" s="10" t="s">
        <v>49</v>
      </c>
      <c r="C30" s="10" t="s">
        <v>50</v>
      </c>
      <c r="D30" s="9" t="s">
        <v>29</v>
      </c>
      <c r="E30" s="9">
        <v>1</v>
      </c>
      <c r="F30" s="9" t="s">
        <v>38</v>
      </c>
      <c r="G30" s="37">
        <v>78333</v>
      </c>
      <c r="H30" s="1"/>
      <c r="I30" s="11">
        <f t="shared" si="0"/>
        <v>0</v>
      </c>
      <c r="J30" s="12" t="str">
        <f t="shared" si="1"/>
        <v>PENDIENTE</v>
      </c>
    </row>
    <row r="31" spans="1:10" ht="35.1" customHeight="1" x14ac:dyDescent="0.25">
      <c r="A31" s="9">
        <v>12</v>
      </c>
      <c r="B31" s="10" t="s">
        <v>49</v>
      </c>
      <c r="C31" s="10" t="s">
        <v>51</v>
      </c>
      <c r="D31" s="9" t="s">
        <v>29</v>
      </c>
      <c r="E31" s="9">
        <v>1</v>
      </c>
      <c r="F31" s="9" t="s">
        <v>38</v>
      </c>
      <c r="G31" s="37">
        <v>48800</v>
      </c>
      <c r="H31" s="1"/>
      <c r="I31" s="11">
        <f t="shared" si="0"/>
        <v>0</v>
      </c>
      <c r="J31" s="12" t="str">
        <f t="shared" si="1"/>
        <v>PENDIENTE</v>
      </c>
    </row>
    <row r="32" spans="1:10" ht="35.1" customHeight="1" x14ac:dyDescent="0.25">
      <c r="A32" s="9">
        <v>13</v>
      </c>
      <c r="B32" s="10" t="s">
        <v>52</v>
      </c>
      <c r="C32" s="10" t="s">
        <v>53</v>
      </c>
      <c r="D32" s="9" t="s">
        <v>29</v>
      </c>
      <c r="E32" s="9">
        <v>1</v>
      </c>
      <c r="F32" s="9" t="s">
        <v>38</v>
      </c>
      <c r="G32" s="37">
        <v>32500</v>
      </c>
      <c r="H32" s="1"/>
      <c r="I32" s="11">
        <f t="shared" si="0"/>
        <v>0</v>
      </c>
      <c r="J32" s="12" t="str">
        <f t="shared" si="1"/>
        <v>PENDIENTE</v>
      </c>
    </row>
    <row r="33" spans="1:10" ht="35.1" customHeight="1" x14ac:dyDescent="0.25">
      <c r="A33" s="9">
        <v>14</v>
      </c>
      <c r="B33" s="10" t="s">
        <v>52</v>
      </c>
      <c r="C33" s="10" t="s">
        <v>54</v>
      </c>
      <c r="D33" s="9" t="s">
        <v>29</v>
      </c>
      <c r="E33" s="9">
        <v>1</v>
      </c>
      <c r="F33" s="9" t="s">
        <v>38</v>
      </c>
      <c r="G33" s="37">
        <v>23400</v>
      </c>
      <c r="H33" s="1"/>
      <c r="I33" s="11">
        <f t="shared" si="0"/>
        <v>0</v>
      </c>
      <c r="J33" s="12" t="str">
        <f t="shared" si="1"/>
        <v>PENDIENTE</v>
      </c>
    </row>
    <row r="34" spans="1:10" ht="35.1" customHeight="1" x14ac:dyDescent="0.25">
      <c r="A34" s="9">
        <v>15</v>
      </c>
      <c r="B34" s="10" t="s">
        <v>52</v>
      </c>
      <c r="C34" s="10" t="s">
        <v>55</v>
      </c>
      <c r="D34" s="9" t="s">
        <v>29</v>
      </c>
      <c r="E34" s="9">
        <v>1</v>
      </c>
      <c r="F34" s="9" t="s">
        <v>38</v>
      </c>
      <c r="G34" s="37">
        <v>18100</v>
      </c>
      <c r="H34" s="1"/>
      <c r="I34" s="11">
        <f t="shared" si="0"/>
        <v>0</v>
      </c>
      <c r="J34" s="12" t="str">
        <f t="shared" si="1"/>
        <v>PENDIENTE</v>
      </c>
    </row>
    <row r="35" spans="1:10" ht="35.1" customHeight="1" x14ac:dyDescent="0.25">
      <c r="A35" s="9">
        <v>16</v>
      </c>
      <c r="B35" s="10" t="s">
        <v>52</v>
      </c>
      <c r="C35" s="10" t="s">
        <v>56</v>
      </c>
      <c r="D35" s="9" t="s">
        <v>29</v>
      </c>
      <c r="E35" s="9">
        <v>1</v>
      </c>
      <c r="F35" s="9" t="s">
        <v>38</v>
      </c>
      <c r="G35" s="37">
        <v>18100</v>
      </c>
      <c r="H35" s="1"/>
      <c r="I35" s="11">
        <f t="shared" si="0"/>
        <v>0</v>
      </c>
      <c r="J35" s="12" t="str">
        <f t="shared" si="1"/>
        <v>PENDIENTE</v>
      </c>
    </row>
    <row r="36" spans="1:10" ht="35.1" customHeight="1" x14ac:dyDescent="0.25">
      <c r="A36" s="9">
        <v>17</v>
      </c>
      <c r="B36" s="10" t="s">
        <v>52</v>
      </c>
      <c r="C36" s="10" t="s">
        <v>57</v>
      </c>
      <c r="D36" s="9" t="s">
        <v>29</v>
      </c>
      <c r="E36" s="9">
        <v>1</v>
      </c>
      <c r="F36" s="9" t="s">
        <v>38</v>
      </c>
      <c r="G36" s="37">
        <v>18100</v>
      </c>
      <c r="H36" s="1"/>
      <c r="I36" s="11">
        <f t="shared" si="0"/>
        <v>0</v>
      </c>
      <c r="J36" s="12" t="str">
        <f t="shared" si="1"/>
        <v>PENDIENTE</v>
      </c>
    </row>
    <row r="37" spans="1:10" ht="35.1" customHeight="1" x14ac:dyDescent="0.25">
      <c r="A37" s="9">
        <v>18</v>
      </c>
      <c r="B37" s="10" t="s">
        <v>52</v>
      </c>
      <c r="C37" s="10" t="s">
        <v>58</v>
      </c>
      <c r="D37" s="9" t="s">
        <v>29</v>
      </c>
      <c r="E37" s="9">
        <v>1</v>
      </c>
      <c r="F37" s="9" t="s">
        <v>38</v>
      </c>
      <c r="G37" s="37">
        <v>18100</v>
      </c>
      <c r="H37" s="1"/>
      <c r="I37" s="11">
        <f t="shared" si="0"/>
        <v>0</v>
      </c>
      <c r="J37" s="12" t="str">
        <f t="shared" si="1"/>
        <v>PENDIENTE</v>
      </c>
    </row>
    <row r="38" spans="1:10" ht="35.1" customHeight="1" x14ac:dyDescent="0.25">
      <c r="A38" s="9">
        <v>19</v>
      </c>
      <c r="B38" s="10" t="s">
        <v>59</v>
      </c>
      <c r="C38" s="10" t="s">
        <v>60</v>
      </c>
      <c r="D38" s="9" t="s">
        <v>29</v>
      </c>
      <c r="E38" s="9">
        <v>1</v>
      </c>
      <c r="F38" s="9" t="s">
        <v>38</v>
      </c>
      <c r="G38" s="37">
        <v>135000</v>
      </c>
      <c r="H38" s="1"/>
      <c r="I38" s="11">
        <f t="shared" si="0"/>
        <v>0</v>
      </c>
      <c r="J38" s="12" t="str">
        <f t="shared" si="1"/>
        <v>PENDIENTE</v>
      </c>
    </row>
    <row r="39" spans="1:10" ht="35.1" customHeight="1" x14ac:dyDescent="0.25">
      <c r="A39" s="9">
        <v>20</v>
      </c>
      <c r="B39" s="10" t="s">
        <v>59</v>
      </c>
      <c r="C39" s="10" t="s">
        <v>61</v>
      </c>
      <c r="D39" s="9" t="s">
        <v>29</v>
      </c>
      <c r="E39" s="9">
        <v>1</v>
      </c>
      <c r="F39" s="9" t="s">
        <v>38</v>
      </c>
      <c r="G39" s="37">
        <v>100000</v>
      </c>
      <c r="H39" s="1"/>
      <c r="I39" s="11">
        <f t="shared" si="0"/>
        <v>0</v>
      </c>
      <c r="J39" s="12" t="str">
        <f t="shared" si="1"/>
        <v>PENDIENTE</v>
      </c>
    </row>
    <row r="40" spans="1:10" ht="35.1" customHeight="1" x14ac:dyDescent="0.25">
      <c r="A40" s="9">
        <v>21</v>
      </c>
      <c r="B40" s="10" t="s">
        <v>52</v>
      </c>
      <c r="C40" s="10" t="s">
        <v>62</v>
      </c>
      <c r="D40" s="9" t="s">
        <v>29</v>
      </c>
      <c r="E40" s="9">
        <v>1</v>
      </c>
      <c r="F40" s="9" t="s">
        <v>38</v>
      </c>
      <c r="G40" s="37">
        <v>52833</v>
      </c>
      <c r="H40" s="1"/>
      <c r="I40" s="11">
        <f t="shared" si="0"/>
        <v>0</v>
      </c>
      <c r="J40" s="12" t="str">
        <f t="shared" si="1"/>
        <v>PENDIENTE</v>
      </c>
    </row>
    <row r="41" spans="1:10" ht="35.1" customHeight="1" x14ac:dyDescent="0.25">
      <c r="A41" s="9">
        <v>22</v>
      </c>
      <c r="B41" s="10" t="s">
        <v>52</v>
      </c>
      <c r="C41" s="10" t="s">
        <v>63</v>
      </c>
      <c r="D41" s="9" t="s">
        <v>29</v>
      </c>
      <c r="E41" s="9">
        <v>1</v>
      </c>
      <c r="F41" s="9" t="s">
        <v>38</v>
      </c>
      <c r="G41" s="37">
        <v>40000</v>
      </c>
      <c r="H41" s="1"/>
      <c r="I41" s="11">
        <f t="shared" si="0"/>
        <v>0</v>
      </c>
      <c r="J41" s="12" t="str">
        <f t="shared" si="1"/>
        <v>PENDIENTE</v>
      </c>
    </row>
    <row r="42" spans="1:10" ht="35.1" customHeight="1" x14ac:dyDescent="0.25">
      <c r="A42" s="9">
        <v>23</v>
      </c>
      <c r="B42" s="10" t="s">
        <v>52</v>
      </c>
      <c r="C42" s="10" t="s">
        <v>64</v>
      </c>
      <c r="D42" s="9" t="s">
        <v>29</v>
      </c>
      <c r="E42" s="9">
        <v>1</v>
      </c>
      <c r="F42" s="9" t="s">
        <v>38</v>
      </c>
      <c r="G42" s="37">
        <v>40000</v>
      </c>
      <c r="H42" s="1"/>
      <c r="I42" s="11">
        <f t="shared" si="0"/>
        <v>0</v>
      </c>
      <c r="J42" s="12" t="str">
        <f t="shared" si="1"/>
        <v>PENDIENTE</v>
      </c>
    </row>
    <row r="43" spans="1:10" ht="35.1" customHeight="1" x14ac:dyDescent="0.25">
      <c r="A43" s="9">
        <v>24</v>
      </c>
      <c r="B43" s="10" t="s">
        <v>52</v>
      </c>
      <c r="C43" s="10" t="s">
        <v>65</v>
      </c>
      <c r="D43" s="9" t="s">
        <v>29</v>
      </c>
      <c r="E43" s="9">
        <v>1</v>
      </c>
      <c r="F43" s="9" t="s">
        <v>38</v>
      </c>
      <c r="G43" s="37">
        <v>31000</v>
      </c>
      <c r="H43" s="1"/>
      <c r="I43" s="11">
        <f t="shared" si="0"/>
        <v>0</v>
      </c>
      <c r="J43" s="12" t="str">
        <f t="shared" si="1"/>
        <v>PENDIENTE</v>
      </c>
    </row>
    <row r="44" spans="1:10" ht="35.1" customHeight="1" x14ac:dyDescent="0.25">
      <c r="A44" s="9">
        <v>25</v>
      </c>
      <c r="B44" s="10" t="s">
        <v>52</v>
      </c>
      <c r="C44" s="10" t="s">
        <v>66</v>
      </c>
      <c r="D44" s="9" t="s">
        <v>29</v>
      </c>
      <c r="E44" s="9">
        <v>1</v>
      </c>
      <c r="F44" s="9" t="s">
        <v>38</v>
      </c>
      <c r="G44" s="37">
        <v>23400</v>
      </c>
      <c r="H44" s="1"/>
      <c r="I44" s="11">
        <f t="shared" si="0"/>
        <v>0</v>
      </c>
      <c r="J44" s="12" t="str">
        <f t="shared" si="1"/>
        <v>PENDIENTE</v>
      </c>
    </row>
    <row r="45" spans="1:10" ht="35.1" customHeight="1" x14ac:dyDescent="0.25">
      <c r="A45" s="9">
        <v>26</v>
      </c>
      <c r="B45" s="10" t="s">
        <v>52</v>
      </c>
      <c r="C45" s="10" t="s">
        <v>67</v>
      </c>
      <c r="D45" s="9" t="s">
        <v>29</v>
      </c>
      <c r="E45" s="9">
        <v>1</v>
      </c>
      <c r="F45" s="9" t="s">
        <v>38</v>
      </c>
      <c r="G45" s="37">
        <v>26600</v>
      </c>
      <c r="H45" s="1"/>
      <c r="I45" s="11">
        <f t="shared" si="0"/>
        <v>0</v>
      </c>
      <c r="J45" s="12" t="str">
        <f t="shared" si="1"/>
        <v>PENDIENTE</v>
      </c>
    </row>
    <row r="46" spans="1:10" ht="35.1" customHeight="1" x14ac:dyDescent="0.25">
      <c r="A46" s="9">
        <v>27</v>
      </c>
      <c r="B46" s="10" t="s">
        <v>52</v>
      </c>
      <c r="C46" s="10" t="s">
        <v>68</v>
      </c>
      <c r="D46" s="9" t="s">
        <v>29</v>
      </c>
      <c r="E46" s="9">
        <v>1</v>
      </c>
      <c r="F46" s="9" t="s">
        <v>38</v>
      </c>
      <c r="G46" s="37">
        <v>80000</v>
      </c>
      <c r="H46" s="1"/>
      <c r="I46" s="11">
        <f t="shared" si="0"/>
        <v>0</v>
      </c>
      <c r="J46" s="12" t="str">
        <f t="shared" si="1"/>
        <v>PENDIENTE</v>
      </c>
    </row>
    <row r="47" spans="1:10" ht="35.1" customHeight="1" x14ac:dyDescent="0.25">
      <c r="A47" s="9">
        <v>28</v>
      </c>
      <c r="B47" s="10" t="s">
        <v>52</v>
      </c>
      <c r="C47" s="10" t="s">
        <v>69</v>
      </c>
      <c r="D47" s="9" t="s">
        <v>29</v>
      </c>
      <c r="E47" s="9">
        <v>1</v>
      </c>
      <c r="F47" s="9" t="s">
        <v>38</v>
      </c>
      <c r="G47" s="37">
        <v>40000</v>
      </c>
      <c r="H47" s="1"/>
      <c r="I47" s="11">
        <f t="shared" si="0"/>
        <v>0</v>
      </c>
      <c r="J47" s="12" t="str">
        <f t="shared" si="1"/>
        <v>PENDIENTE</v>
      </c>
    </row>
    <row r="48" spans="1:10" ht="35.1" customHeight="1" x14ac:dyDescent="0.25">
      <c r="A48" s="9">
        <v>29</v>
      </c>
      <c r="B48" s="10" t="s">
        <v>70</v>
      </c>
      <c r="C48" s="10" t="s">
        <v>71</v>
      </c>
      <c r="D48" s="9" t="s">
        <v>29</v>
      </c>
      <c r="E48" s="9">
        <v>1</v>
      </c>
      <c r="F48" s="9" t="s">
        <v>38</v>
      </c>
      <c r="G48" s="37">
        <v>60000</v>
      </c>
      <c r="H48" s="1"/>
      <c r="I48" s="11">
        <f t="shared" si="0"/>
        <v>0</v>
      </c>
      <c r="J48" s="12" t="str">
        <f t="shared" si="1"/>
        <v>PENDIENTE</v>
      </c>
    </row>
    <row r="49" spans="1:10" ht="35.1" customHeight="1" x14ac:dyDescent="0.25">
      <c r="A49" s="9">
        <v>30</v>
      </c>
      <c r="B49" s="10" t="s">
        <v>70</v>
      </c>
      <c r="C49" s="10" t="s">
        <v>72</v>
      </c>
      <c r="D49" s="9" t="s">
        <v>29</v>
      </c>
      <c r="E49" s="9">
        <v>1</v>
      </c>
      <c r="F49" s="9" t="s">
        <v>38</v>
      </c>
      <c r="G49" s="37">
        <v>65000</v>
      </c>
      <c r="H49" s="1"/>
      <c r="I49" s="11">
        <f t="shared" si="0"/>
        <v>0</v>
      </c>
      <c r="J49" s="12" t="str">
        <f t="shared" si="1"/>
        <v>PENDIENTE</v>
      </c>
    </row>
    <row r="50" spans="1:10" ht="35.1" customHeight="1" x14ac:dyDescent="0.25">
      <c r="A50" s="9">
        <v>31</v>
      </c>
      <c r="B50" s="10" t="s">
        <v>70</v>
      </c>
      <c r="C50" s="10" t="s">
        <v>73</v>
      </c>
      <c r="D50" s="9" t="s">
        <v>29</v>
      </c>
      <c r="E50" s="9">
        <v>1</v>
      </c>
      <c r="F50" s="9" t="s">
        <v>38</v>
      </c>
      <c r="G50" s="37">
        <v>109800</v>
      </c>
      <c r="H50" s="1"/>
      <c r="I50" s="11">
        <f t="shared" si="0"/>
        <v>0</v>
      </c>
      <c r="J50" s="12" t="str">
        <f t="shared" si="1"/>
        <v>PENDIENTE</v>
      </c>
    </row>
    <row r="51" spans="1:10" ht="35.1" customHeight="1" x14ac:dyDescent="0.25">
      <c r="A51" s="9">
        <v>32</v>
      </c>
      <c r="B51" s="10" t="s">
        <v>52</v>
      </c>
      <c r="C51" s="10" t="s">
        <v>74</v>
      </c>
      <c r="D51" s="9" t="s">
        <v>29</v>
      </c>
      <c r="E51" s="9">
        <v>1</v>
      </c>
      <c r="F51" s="9" t="s">
        <v>38</v>
      </c>
      <c r="G51" s="37">
        <v>25100</v>
      </c>
      <c r="H51" s="1"/>
      <c r="I51" s="11">
        <f t="shared" si="0"/>
        <v>0</v>
      </c>
      <c r="J51" s="12" t="str">
        <f t="shared" si="1"/>
        <v>PENDIENTE</v>
      </c>
    </row>
    <row r="52" spans="1:10" ht="35.1" customHeight="1" x14ac:dyDescent="0.25">
      <c r="A52" s="9">
        <v>33</v>
      </c>
      <c r="B52" s="10" t="s">
        <v>52</v>
      </c>
      <c r="C52" s="10" t="s">
        <v>75</v>
      </c>
      <c r="D52" s="9" t="s">
        <v>29</v>
      </c>
      <c r="E52" s="9">
        <v>1</v>
      </c>
      <c r="F52" s="9" t="s">
        <v>38</v>
      </c>
      <c r="G52" s="37">
        <v>25100</v>
      </c>
      <c r="H52" s="1"/>
      <c r="I52" s="11">
        <f t="shared" si="0"/>
        <v>0</v>
      </c>
      <c r="J52" s="12" t="str">
        <f t="shared" si="1"/>
        <v>PENDIENTE</v>
      </c>
    </row>
    <row r="53" spans="1:10" ht="35.1" customHeight="1" x14ac:dyDescent="0.25">
      <c r="A53" s="9">
        <v>34</v>
      </c>
      <c r="B53" s="10" t="s">
        <v>52</v>
      </c>
      <c r="C53" s="10" t="s">
        <v>76</v>
      </c>
      <c r="D53" s="9" t="s">
        <v>29</v>
      </c>
      <c r="E53" s="9">
        <v>1</v>
      </c>
      <c r="F53" s="9" t="s">
        <v>38</v>
      </c>
      <c r="G53" s="37">
        <v>25100</v>
      </c>
      <c r="H53" s="1"/>
      <c r="I53" s="11">
        <f t="shared" si="0"/>
        <v>0</v>
      </c>
      <c r="J53" s="12" t="str">
        <f t="shared" si="1"/>
        <v>PENDIENTE</v>
      </c>
    </row>
    <row r="54" spans="1:10" ht="35.1" customHeight="1" x14ac:dyDescent="0.25">
      <c r="A54" s="9">
        <v>35</v>
      </c>
      <c r="B54" s="10" t="s">
        <v>77</v>
      </c>
      <c r="C54" s="10" t="s">
        <v>78</v>
      </c>
      <c r="D54" s="9" t="s">
        <v>29</v>
      </c>
      <c r="E54" s="9">
        <v>1</v>
      </c>
      <c r="F54" s="9" t="s">
        <v>38</v>
      </c>
      <c r="G54" s="37">
        <v>80000</v>
      </c>
      <c r="H54" s="1"/>
      <c r="I54" s="11">
        <f t="shared" si="0"/>
        <v>0</v>
      </c>
      <c r="J54" s="12" t="str">
        <f t="shared" si="1"/>
        <v>PENDIENTE</v>
      </c>
    </row>
    <row r="55" spans="1:10" ht="35.1" customHeight="1" x14ac:dyDescent="0.25">
      <c r="A55" s="9">
        <v>36</v>
      </c>
      <c r="B55" s="10" t="s">
        <v>77</v>
      </c>
      <c r="C55" s="10" t="s">
        <v>79</v>
      </c>
      <c r="D55" s="9" t="s">
        <v>29</v>
      </c>
      <c r="E55" s="9">
        <v>1</v>
      </c>
      <c r="F55" s="9" t="s">
        <v>38</v>
      </c>
      <c r="G55" s="37">
        <v>65000</v>
      </c>
      <c r="H55" s="1"/>
      <c r="I55" s="11">
        <f t="shared" si="0"/>
        <v>0</v>
      </c>
      <c r="J55" s="12" t="str">
        <f t="shared" si="1"/>
        <v>PENDIENTE</v>
      </c>
    </row>
    <row r="56" spans="1:10" ht="35.1" customHeight="1" x14ac:dyDescent="0.25">
      <c r="A56" s="9">
        <v>37</v>
      </c>
      <c r="B56" s="10" t="s">
        <v>77</v>
      </c>
      <c r="C56" s="10" t="s">
        <v>80</v>
      </c>
      <c r="D56" s="9" t="s">
        <v>29</v>
      </c>
      <c r="E56" s="9">
        <v>1</v>
      </c>
      <c r="F56" s="9" t="s">
        <v>38</v>
      </c>
      <c r="G56" s="37">
        <v>80000</v>
      </c>
      <c r="H56" s="1"/>
      <c r="I56" s="11">
        <f t="shared" si="0"/>
        <v>0</v>
      </c>
      <c r="J56" s="12" t="str">
        <f t="shared" si="1"/>
        <v>PENDIENTE</v>
      </c>
    </row>
    <row r="57" spans="1:10" ht="35.1" customHeight="1" x14ac:dyDescent="0.25">
      <c r="A57" s="9">
        <v>38</v>
      </c>
      <c r="B57" s="10" t="s">
        <v>77</v>
      </c>
      <c r="C57" s="10" t="s">
        <v>81</v>
      </c>
      <c r="D57" s="9" t="s">
        <v>29</v>
      </c>
      <c r="E57" s="9">
        <v>1</v>
      </c>
      <c r="F57" s="9" t="s">
        <v>38</v>
      </c>
      <c r="G57" s="37">
        <v>95000</v>
      </c>
      <c r="H57" s="1"/>
      <c r="I57" s="11">
        <f t="shared" si="0"/>
        <v>0</v>
      </c>
      <c r="J57" s="12" t="str">
        <f t="shared" si="1"/>
        <v>PENDIENTE</v>
      </c>
    </row>
    <row r="58" spans="1:10" ht="30" customHeight="1" x14ac:dyDescent="0.25">
      <c r="A58" s="19" t="s">
        <v>82</v>
      </c>
      <c r="B58" s="18"/>
      <c r="C58" s="18"/>
      <c r="D58" s="18"/>
      <c r="E58" s="18"/>
      <c r="F58" s="18"/>
      <c r="G58" s="18"/>
      <c r="H58" s="13">
        <f>SUM(H20:H57)</f>
        <v>0</v>
      </c>
      <c r="I58" s="13">
        <f>SUM(I20:I57)</f>
        <v>0</v>
      </c>
      <c r="J58" s="14" t="str">
        <f>B17</f>
        <v>OFERTA INCOMPLETA</v>
      </c>
    </row>
    <row r="59" spans="1:10" x14ac:dyDescent="0.25">
      <c r="A59" s="2"/>
      <c r="B59" s="2"/>
      <c r="C59" s="2"/>
      <c r="D59" s="2"/>
      <c r="E59" s="2"/>
      <c r="F59" s="2"/>
      <c r="G59" s="2"/>
      <c r="H59" s="2"/>
      <c r="I59" s="2"/>
      <c r="J59" s="2"/>
    </row>
    <row r="60" spans="1:10" x14ac:dyDescent="0.25">
      <c r="A60" s="45" t="s">
        <v>83</v>
      </c>
      <c r="B60" s="46"/>
      <c r="C60" s="46"/>
      <c r="D60" s="46"/>
      <c r="E60" s="46"/>
      <c r="F60" s="46"/>
      <c r="G60" s="46"/>
      <c r="H60" s="46"/>
      <c r="I60" s="46"/>
      <c r="J60" s="46"/>
    </row>
    <row r="61" spans="1:10" ht="27" customHeight="1" x14ac:dyDescent="0.25">
      <c r="A61" s="22" t="s">
        <v>84</v>
      </c>
      <c r="B61" s="18"/>
      <c r="C61" s="18"/>
      <c r="D61" s="18"/>
      <c r="E61" s="18"/>
      <c r="F61" s="18"/>
      <c r="G61" s="18"/>
      <c r="H61" s="18"/>
      <c r="I61" s="18"/>
      <c r="J61" s="18"/>
    </row>
    <row r="62" spans="1:10" ht="27" customHeight="1" x14ac:dyDescent="0.25">
      <c r="A62" s="18"/>
      <c r="B62" s="18"/>
      <c r="C62" s="18"/>
      <c r="D62" s="18"/>
      <c r="E62" s="18"/>
      <c r="F62" s="18"/>
      <c r="G62" s="18"/>
      <c r="H62" s="18"/>
      <c r="I62" s="18"/>
      <c r="J62" s="18"/>
    </row>
    <row r="63" spans="1:10" ht="27" customHeight="1" x14ac:dyDescent="0.25">
      <c r="A63" s="18"/>
      <c r="B63" s="18"/>
      <c r="C63" s="18"/>
      <c r="D63" s="18"/>
      <c r="E63" s="18"/>
      <c r="F63" s="18"/>
      <c r="G63" s="18"/>
      <c r="H63" s="18"/>
      <c r="I63" s="18"/>
      <c r="J63" s="18"/>
    </row>
    <row r="64" spans="1:10" x14ac:dyDescent="0.25">
      <c r="A64" s="15"/>
      <c r="B64" s="15"/>
      <c r="C64" s="15"/>
      <c r="D64" s="15"/>
      <c r="E64" s="2"/>
      <c r="F64" s="2"/>
      <c r="G64" s="15"/>
      <c r="H64" s="15"/>
      <c r="I64" s="15"/>
      <c r="J64" s="15"/>
    </row>
    <row r="65" spans="1:10" x14ac:dyDescent="0.25">
      <c r="A65" s="21" t="s">
        <v>85</v>
      </c>
      <c r="B65" s="18"/>
      <c r="C65" s="18"/>
      <c r="D65" s="18"/>
      <c r="E65" s="2"/>
      <c r="F65" s="2"/>
      <c r="G65" s="21" t="s">
        <v>86</v>
      </c>
      <c r="H65" s="18"/>
      <c r="I65" s="18"/>
      <c r="J65" s="18"/>
    </row>
  </sheetData>
  <autoFilter ref="A15:J57" xr:uid="{00000000-0009-0000-0000-000000000000}"/>
  <mergeCells count="28">
    <mergeCell ref="A65:D65"/>
    <mergeCell ref="A61:J63"/>
    <mergeCell ref="G6:J6"/>
    <mergeCell ref="C17:J17"/>
    <mergeCell ref="C13:J13"/>
    <mergeCell ref="G65:J65"/>
    <mergeCell ref="A6:B6"/>
    <mergeCell ref="A7:B7"/>
    <mergeCell ref="A8:B8"/>
    <mergeCell ref="C6:E6"/>
    <mergeCell ref="C7:E7"/>
    <mergeCell ref="C8:E8"/>
    <mergeCell ref="A58:G58"/>
    <mergeCell ref="C16:J16"/>
    <mergeCell ref="A60:J60"/>
    <mergeCell ref="A1:J1"/>
    <mergeCell ref="C12:J12"/>
    <mergeCell ref="G8:J8"/>
    <mergeCell ref="C11:J11"/>
    <mergeCell ref="G7:J7"/>
    <mergeCell ref="A3:J3"/>
    <mergeCell ref="A2:J2"/>
    <mergeCell ref="G5:J5"/>
    <mergeCell ref="A5:B5"/>
    <mergeCell ref="C5:E5"/>
    <mergeCell ref="C15:J15"/>
    <mergeCell ref="C14:J14"/>
    <mergeCell ref="A10:J10"/>
  </mergeCells>
  <conditionalFormatting sqref="B17">
    <cfRule type="expression" dxfId="5" priority="5">
      <formula>B17="CUMPLE"</formula>
    </cfRule>
    <cfRule type="expression" dxfId="4" priority="6">
      <formula>B17&lt;&gt;"CUMPLE"</formula>
    </cfRule>
  </conditionalFormatting>
  <conditionalFormatting sqref="H20:H57">
    <cfRule type="expression" dxfId="3" priority="1">
      <formula>H20=""</formula>
    </cfRule>
    <cfRule type="expression" dxfId="2" priority="2">
      <formula>H20&gt;G20</formula>
    </cfRule>
  </conditionalFormatting>
  <conditionalFormatting sqref="J20:J57">
    <cfRule type="expression" dxfId="1" priority="3">
      <formula>J20="CUMPLE"</formula>
    </cfRule>
    <cfRule type="expression" dxfId="0" priority="4">
      <formula>J20&lt;&gt;"CUMPLE"</formula>
    </cfRule>
  </conditionalFormatting>
  <dataValidations count="1">
    <dataValidation type="custom" showInputMessage="1" showErrorMessage="1" errorTitle="Precio unitario no válido" error="Ingrese un valor entero superior a cero y no mayor al precio unitario máximo del ICA." promptTitle="Precio unitario ofertado" prompt="Diligencie el precio unitario en pesos colombianos, sin decimales, superior a cero y hasta el máximo indicado." sqref="H20:H57" xr:uid="{00000000-0002-0000-0000-000000000000}">
      <formula1>AND(ISNUMBER(H20),H20&gt;0,H20&lt;=G20,MOD(H20,1)=0)</formula1>
    </dataValidation>
  </dataValidations>
  <pageMargins left="0.25" right="0.25" top="0.35" bottom="0.35" header="0.15" footer="0.15"/>
  <pageSetup fitToHeight="0" orientation="landscape"/>
  <headerFooter>
    <oddFooter>&amp;CAnexo 7 – Oferta Económica | ICA 2026&amp;RPágina &amp;P de &amp;N</oddFooter>
  </headerFooter>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0"/>
  <sheetViews>
    <sheetView showGridLines="0" workbookViewId="0">
      <pane ySplit="4" topLeftCell="A5" activePane="bottomLeft" state="frozen"/>
      <selection pane="bottomLeft" activeCell="B9" sqref="B9:F9"/>
    </sheetView>
  </sheetViews>
  <sheetFormatPr baseColWidth="10" defaultColWidth="9.140625" defaultRowHeight="15" x14ac:dyDescent="0.25"/>
  <cols>
    <col min="1" max="1" width="18" customWidth="1"/>
    <col min="2" max="2" width="30" customWidth="1"/>
    <col min="3" max="6" width="24" customWidth="1"/>
  </cols>
  <sheetData>
    <row r="1" spans="1:6" ht="27.95" customHeight="1" x14ac:dyDescent="0.25">
      <c r="A1" s="28" t="s">
        <v>87</v>
      </c>
      <c r="B1" s="18"/>
      <c r="C1" s="18"/>
      <c r="D1" s="18"/>
      <c r="E1" s="18"/>
      <c r="F1" s="18"/>
    </row>
    <row r="2" spans="1:6" x14ac:dyDescent="0.25">
      <c r="A2" s="27"/>
      <c r="B2" s="18"/>
      <c r="C2" s="18"/>
      <c r="D2" s="18"/>
      <c r="E2" s="18"/>
      <c r="F2" s="18"/>
    </row>
    <row r="3" spans="1:6" x14ac:dyDescent="0.25">
      <c r="A3" s="2"/>
      <c r="B3" s="2"/>
      <c r="C3" s="2"/>
      <c r="D3" s="2"/>
      <c r="E3" s="2"/>
      <c r="F3" s="2"/>
    </row>
    <row r="4" spans="1:6" x14ac:dyDescent="0.25">
      <c r="A4" s="45" t="s">
        <v>88</v>
      </c>
      <c r="B4" s="46"/>
      <c r="C4" s="46"/>
      <c r="D4" s="46"/>
      <c r="E4" s="46"/>
      <c r="F4" s="46"/>
    </row>
    <row r="5" spans="1:6" s="40" customFormat="1" ht="39.950000000000003" customHeight="1" x14ac:dyDescent="0.25">
      <c r="A5" s="38" t="s">
        <v>89</v>
      </c>
      <c r="B5" s="25" t="s">
        <v>90</v>
      </c>
      <c r="C5" s="39"/>
      <c r="D5" s="39"/>
      <c r="E5" s="39"/>
      <c r="F5" s="39"/>
    </row>
    <row r="6" spans="1:6" s="40" customFormat="1" ht="39.950000000000003" customHeight="1" x14ac:dyDescent="0.25">
      <c r="A6" s="38" t="s">
        <v>91</v>
      </c>
      <c r="B6" s="25" t="s">
        <v>92</v>
      </c>
      <c r="C6" s="39"/>
      <c r="D6" s="39"/>
      <c r="E6" s="39"/>
      <c r="F6" s="39"/>
    </row>
    <row r="7" spans="1:6" s="40" customFormat="1" ht="39.950000000000003" customHeight="1" x14ac:dyDescent="0.25">
      <c r="A7" s="38" t="s">
        <v>93</v>
      </c>
      <c r="B7" s="25" t="s">
        <v>94</v>
      </c>
      <c r="C7" s="39"/>
      <c r="D7" s="39"/>
      <c r="E7" s="39"/>
      <c r="F7" s="39"/>
    </row>
    <row r="8" spans="1:6" s="40" customFormat="1" ht="39.950000000000003" customHeight="1" x14ac:dyDescent="0.25">
      <c r="A8" s="38" t="s">
        <v>30</v>
      </c>
      <c r="B8" s="25" t="s">
        <v>95</v>
      </c>
      <c r="C8" s="39"/>
      <c r="D8" s="39"/>
      <c r="E8" s="39"/>
      <c r="F8" s="39"/>
    </row>
    <row r="9" spans="1:6" s="40" customFormat="1" ht="39.950000000000003" customHeight="1" x14ac:dyDescent="0.25">
      <c r="A9" s="38" t="s">
        <v>96</v>
      </c>
      <c r="B9" s="25" t="s">
        <v>97</v>
      </c>
      <c r="C9" s="39"/>
      <c r="D9" s="39"/>
      <c r="E9" s="39"/>
      <c r="F9" s="39"/>
    </row>
    <row r="10" spans="1:6" x14ac:dyDescent="0.25">
      <c r="A10" s="2"/>
      <c r="B10" s="2"/>
      <c r="C10" s="2"/>
      <c r="D10" s="2"/>
      <c r="E10" s="2"/>
      <c r="F10" s="2"/>
    </row>
    <row r="11" spans="1:6" x14ac:dyDescent="0.25">
      <c r="A11" s="45" t="s">
        <v>98</v>
      </c>
      <c r="B11" s="46"/>
      <c r="C11" s="46"/>
      <c r="D11" s="46"/>
      <c r="E11" s="46"/>
      <c r="F11" s="46"/>
    </row>
    <row r="12" spans="1:6" s="43" customFormat="1" ht="30" customHeight="1" x14ac:dyDescent="0.25">
      <c r="A12" s="41">
        <v>1</v>
      </c>
      <c r="B12" s="26" t="s">
        <v>99</v>
      </c>
      <c r="C12" s="42"/>
      <c r="D12" s="42"/>
      <c r="E12" s="42"/>
      <c r="F12" s="42"/>
    </row>
    <row r="13" spans="1:6" s="43" customFormat="1" ht="30" customHeight="1" x14ac:dyDescent="0.25">
      <c r="A13" s="41">
        <v>2</v>
      </c>
      <c r="B13" s="26" t="s">
        <v>100</v>
      </c>
      <c r="C13" s="42"/>
      <c r="D13" s="42"/>
      <c r="E13" s="42"/>
      <c r="F13" s="42"/>
    </row>
    <row r="14" spans="1:6" s="43" customFormat="1" ht="30" customHeight="1" x14ac:dyDescent="0.25">
      <c r="A14" s="41">
        <v>3</v>
      </c>
      <c r="B14" s="26" t="s">
        <v>101</v>
      </c>
      <c r="C14" s="42"/>
      <c r="D14" s="42"/>
      <c r="E14" s="42"/>
      <c r="F14" s="42"/>
    </row>
    <row r="15" spans="1:6" s="43" customFormat="1" ht="30" customHeight="1" x14ac:dyDescent="0.25">
      <c r="A15" s="41">
        <v>4</v>
      </c>
      <c r="B15" s="26" t="s">
        <v>102</v>
      </c>
      <c r="C15" s="42"/>
      <c r="D15" s="42"/>
      <c r="E15" s="42"/>
      <c r="F15" s="42"/>
    </row>
    <row r="16" spans="1:6" s="43" customFormat="1" ht="30" customHeight="1" x14ac:dyDescent="0.25">
      <c r="A16" s="41">
        <v>5</v>
      </c>
      <c r="B16" s="26" t="s">
        <v>103</v>
      </c>
      <c r="C16" s="42"/>
      <c r="D16" s="42"/>
      <c r="E16" s="42"/>
      <c r="F16" s="42"/>
    </row>
    <row r="17" spans="1:6" s="43" customFormat="1" ht="30" customHeight="1" x14ac:dyDescent="0.25">
      <c r="A17" s="41">
        <v>6</v>
      </c>
      <c r="B17" s="26" t="s">
        <v>104</v>
      </c>
      <c r="C17" s="42"/>
      <c r="D17" s="42"/>
      <c r="E17" s="42"/>
      <c r="F17" s="42"/>
    </row>
    <row r="18" spans="1:6" s="43" customFormat="1" ht="30" customHeight="1" x14ac:dyDescent="0.25">
      <c r="A18" s="41">
        <v>7</v>
      </c>
      <c r="B18" s="26" t="s">
        <v>105</v>
      </c>
      <c r="C18" s="42"/>
      <c r="D18" s="42"/>
      <c r="E18" s="42"/>
      <c r="F18" s="42"/>
    </row>
    <row r="19" spans="1:6" s="43" customFormat="1" ht="30" customHeight="1" x14ac:dyDescent="0.25">
      <c r="A19" s="41">
        <v>8</v>
      </c>
      <c r="B19" s="26" t="s">
        <v>106</v>
      </c>
      <c r="C19" s="42"/>
      <c r="D19" s="42"/>
      <c r="E19" s="42"/>
      <c r="F19" s="42"/>
    </row>
    <row r="20" spans="1:6" s="43" customFormat="1" ht="30" customHeight="1" x14ac:dyDescent="0.25">
      <c r="A20" s="41">
        <v>9</v>
      </c>
      <c r="B20" s="26" t="s">
        <v>107</v>
      </c>
      <c r="C20" s="42"/>
      <c r="D20" s="42"/>
      <c r="E20" s="42"/>
      <c r="F20" s="42"/>
    </row>
    <row r="21" spans="1:6" s="43" customFormat="1" ht="30" customHeight="1" x14ac:dyDescent="0.25">
      <c r="A21" s="41">
        <v>10</v>
      </c>
      <c r="B21" s="26" t="s">
        <v>108</v>
      </c>
      <c r="C21" s="42"/>
      <c r="D21" s="42"/>
      <c r="E21" s="42"/>
      <c r="F21" s="42"/>
    </row>
    <row r="22" spans="1:6" s="43" customFormat="1" ht="30" customHeight="1" x14ac:dyDescent="0.25">
      <c r="A22" s="41">
        <v>11</v>
      </c>
      <c r="B22" s="26" t="s">
        <v>109</v>
      </c>
      <c r="C22" s="42"/>
      <c r="D22" s="42"/>
      <c r="E22" s="42"/>
      <c r="F22" s="42"/>
    </row>
    <row r="23" spans="1:6" s="43" customFormat="1" ht="30" customHeight="1" x14ac:dyDescent="0.25">
      <c r="A23" s="41">
        <v>12</v>
      </c>
      <c r="B23" s="26" t="s">
        <v>110</v>
      </c>
      <c r="C23" s="42"/>
      <c r="D23" s="42"/>
      <c r="E23" s="42"/>
      <c r="F23" s="42"/>
    </row>
    <row r="24" spans="1:6" s="43" customFormat="1" ht="30" customHeight="1" x14ac:dyDescent="0.25">
      <c r="A24" s="41">
        <v>13</v>
      </c>
      <c r="B24" s="26" t="s">
        <v>111</v>
      </c>
      <c r="C24" s="42"/>
      <c r="D24" s="42"/>
      <c r="E24" s="42"/>
      <c r="F24" s="42"/>
    </row>
    <row r="25" spans="1:6" s="43" customFormat="1" ht="30" customHeight="1" x14ac:dyDescent="0.25">
      <c r="A25" s="41">
        <v>14</v>
      </c>
      <c r="B25" s="26" t="s">
        <v>112</v>
      </c>
      <c r="C25" s="42"/>
      <c r="D25" s="42"/>
      <c r="E25" s="42"/>
      <c r="F25" s="42"/>
    </row>
    <row r="26" spans="1:6" x14ac:dyDescent="0.25">
      <c r="A26" s="2"/>
      <c r="B26" s="2"/>
      <c r="C26" s="2"/>
      <c r="D26" s="2"/>
      <c r="E26" s="2"/>
      <c r="F26" s="2"/>
    </row>
    <row r="27" spans="1:6" x14ac:dyDescent="0.25">
      <c r="A27" s="44" t="s">
        <v>113</v>
      </c>
      <c r="B27" s="30"/>
      <c r="C27" s="30"/>
      <c r="D27" s="30"/>
      <c r="E27" s="30"/>
      <c r="F27" s="30"/>
    </row>
    <row r="28" spans="1:6" ht="27.95" customHeight="1" x14ac:dyDescent="0.25">
      <c r="A28" s="22" t="s">
        <v>114</v>
      </c>
      <c r="B28" s="18"/>
      <c r="C28" s="18"/>
      <c r="D28" s="18"/>
      <c r="E28" s="18"/>
      <c r="F28" s="18"/>
    </row>
    <row r="29" spans="1:6" ht="27.95" customHeight="1" x14ac:dyDescent="0.25">
      <c r="A29" s="18"/>
      <c r="B29" s="18"/>
      <c r="C29" s="18"/>
      <c r="D29" s="18"/>
      <c r="E29" s="18"/>
      <c r="F29" s="18"/>
    </row>
    <row r="30" spans="1:6" x14ac:dyDescent="0.25">
      <c r="A30" s="2"/>
      <c r="B30" s="2"/>
      <c r="C30" s="2"/>
      <c r="D30" s="2"/>
      <c r="E30" s="2"/>
      <c r="F30" s="2"/>
    </row>
  </sheetData>
  <mergeCells count="25">
    <mergeCell ref="A1:F1"/>
    <mergeCell ref="B5:F5"/>
    <mergeCell ref="B23:F23"/>
    <mergeCell ref="A4:F4"/>
    <mergeCell ref="B14:F14"/>
    <mergeCell ref="B8:F8"/>
    <mergeCell ref="B17:F17"/>
    <mergeCell ref="B13:F13"/>
    <mergeCell ref="B19:F19"/>
    <mergeCell ref="B9:F9"/>
    <mergeCell ref="A11:F11"/>
    <mergeCell ref="B6:F6"/>
    <mergeCell ref="B24:F24"/>
    <mergeCell ref="B20:F20"/>
    <mergeCell ref="A28:F29"/>
    <mergeCell ref="B21:F21"/>
    <mergeCell ref="A2:F2"/>
    <mergeCell ref="B12:F12"/>
    <mergeCell ref="B15:F15"/>
    <mergeCell ref="B7:F7"/>
    <mergeCell ref="B16:F16"/>
    <mergeCell ref="B25:F25"/>
    <mergeCell ref="A27:F27"/>
    <mergeCell ref="B22:F22"/>
    <mergeCell ref="B18:F18"/>
  </mergeCells>
  <pageMargins left="0.25" right="0.25" top="0.35" bottom="0.35" header="0.15" footer="0.15"/>
  <pageSetup fitToHeight="0" orientation="portrait"/>
  <headerFooter>
    <oddFooter>&amp;CAnexo 7 – Consideraciones económicas | ICA 2026&amp;RPágina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Oferta_Economica</vt:lpstr>
      <vt:lpstr>Consideraciones</vt:lpstr>
      <vt:lpstr>Consideraciones!Área_de_impresión</vt:lpstr>
      <vt:lpstr>Oferta_Economica!Área_de_impresión</vt:lpstr>
      <vt:lpstr>Consideraciones!Títulos_a_imprimir</vt:lpstr>
      <vt:lpstr>Oferta_Economica!Títulos_a_imprimir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7 – Formato de Oferta Económica – Evaluaciones Médicas Ocupacionales ICA 2026</dc:title>
  <dc:subject>Oferta económica por precios unitarios, demanda y monto agotable</dc:subject>
  <dc:creator>Instituto Colombiano Agropecuario – ICA</dc:creator>
  <cp:keywords>ICA, oferta económica, evaluaciones médicas ocupacionales, precios unitarios, monto agotable</cp:keywords>
  <dc:description>Formato de oferta económica con 38 servicios, controles de precio máximo, canasta unitaria y notas económicas del estudio previo.</dc:description>
  <cp:lastModifiedBy>Adriana Mileydi Acevedo Buitrago</cp:lastModifiedBy>
  <dcterms:created xsi:type="dcterms:W3CDTF">2026-08-01T21:17:58Z</dcterms:created>
  <dcterms:modified xsi:type="dcterms:W3CDTF">2026-08-01T21:36:12Z</dcterms:modified>
</cp:coreProperties>
</file>