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usrt\Downloads\"/>
    </mc:Choice>
  </mc:AlternateContent>
  <xr:revisionPtr revIDLastSave="0" documentId="13_ncr:1_{04438310-EF24-441F-A594-69439F73447E}" xr6:coauthVersionLast="47" xr6:coauthVersionMax="47" xr10:uidLastSave="{00000000-0000-0000-0000-000000000000}"/>
  <bookViews>
    <workbookView xWindow="-110" yWindow="-110" windowWidth="19420" windowHeight="10300" xr2:uid="{00000000-000D-0000-FFFF-FFFF00000000}"/>
  </bookViews>
  <sheets>
    <sheet name="Oferta Economica"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17" i="3" l="1"/>
  <c r="J18" i="3"/>
  <c r="J19" i="3"/>
  <c r="J20" i="3"/>
  <c r="J21" i="3"/>
  <c r="J22" i="3"/>
  <c r="J23" i="3"/>
  <c r="J24" i="3"/>
  <c r="J16" i="3"/>
  <c r="M16" i="3" s="1"/>
  <c r="L16" i="3" l="1"/>
  <c r="N17" i="3" l="1"/>
  <c r="N18" i="3"/>
  <c r="N19" i="3"/>
  <c r="N20" i="3"/>
  <c r="N21" i="3"/>
  <c r="N22" i="3"/>
  <c r="N23" i="3"/>
  <c r="N24" i="3"/>
  <c r="N16" i="3"/>
  <c r="M17" i="3" l="1"/>
  <c r="P17" i="3" s="1"/>
  <c r="M19" i="3"/>
  <c r="P19" i="3" s="1"/>
  <c r="M20" i="3"/>
  <c r="P20" i="3" s="1"/>
  <c r="M21" i="3"/>
  <c r="P21" i="3" s="1"/>
  <c r="M22" i="3"/>
  <c r="P22" i="3" s="1"/>
  <c r="M23" i="3"/>
  <c r="P23" i="3" s="1"/>
  <c r="M24" i="3"/>
  <c r="P24" i="3" s="1"/>
  <c r="M18" i="3"/>
  <c r="P18" i="3" s="1"/>
  <c r="L17" i="3"/>
  <c r="L18" i="3"/>
  <c r="L19" i="3"/>
  <c r="L20" i="3"/>
  <c r="L21" i="3"/>
  <c r="L22" i="3"/>
  <c r="L23" i="3"/>
  <c r="L24" i="3"/>
  <c r="H17" i="3"/>
  <c r="H18" i="3"/>
  <c r="H19" i="3"/>
  <c r="H20" i="3"/>
  <c r="H21" i="3"/>
  <c r="H22" i="3"/>
  <c r="H23" i="3"/>
  <c r="H24" i="3"/>
  <c r="H16" i="3"/>
  <c r="P16" i="3" l="1"/>
  <c r="P25" i="3" s="1"/>
  <c r="O16" i="3"/>
  <c r="Q17" i="3"/>
  <c r="Q16" i="3"/>
  <c r="O17" i="3"/>
  <c r="Q24" i="3"/>
  <c r="O24" i="3"/>
  <c r="Q18" i="3"/>
  <c r="O18" i="3"/>
  <c r="Q19" i="3"/>
  <c r="O19" i="3"/>
  <c r="Q20" i="3"/>
  <c r="O20" i="3"/>
  <c r="Q21" i="3"/>
  <c r="O21" i="3"/>
  <c r="Q22" i="3"/>
  <c r="O22" i="3"/>
  <c r="Q23" i="3"/>
  <c r="O23" i="3"/>
  <c r="Q25" i="3" l="1"/>
  <c r="R25" i="3" s="1"/>
  <c r="R16" i="3"/>
  <c r="R24" i="3"/>
  <c r="R23" i="3"/>
  <c r="B18" i="3"/>
  <c r="B19" i="3" s="1"/>
  <c r="B20" i="3" s="1"/>
  <c r="B21" i="3" s="1"/>
  <c r="B22" i="3" s="1"/>
  <c r="B23" i="3" s="1"/>
  <c r="B24" i="3" s="1"/>
  <c r="R21" i="3" l="1"/>
  <c r="R22" i="3"/>
  <c r="R20" i="3"/>
  <c r="R19" i="3"/>
  <c r="R17" i="3"/>
  <c r="P28" i="3"/>
  <c r="O29" i="3" s="1"/>
  <c r="R18" i="3"/>
</calcChain>
</file>

<file path=xl/sharedStrings.xml><?xml version="1.0" encoding="utf-8"?>
<sst xmlns="http://schemas.openxmlformats.org/spreadsheetml/2006/main" count="46" uniqueCount="45">
  <si>
    <t>ALCALDÍA MAYOR DE BOGOTÁ D.C.
SECRETARÍA DE EDUCACIÓN DEL DISTRITO
FORMATO OFERTA ECONÓMICA
SED-CM-A-OTIC-076-2026</t>
  </si>
  <si>
    <t>OBJETO: REALIZAR LA INTERVENTORÍA A LOS CONTRATOS A TRAVÉS DE LOS CUALES SE PRESTAN LOS SERVICIOS DE TELECOMUNICACIONES A LA SECRETARIA DE EDUCACIÓN EN LOS TRES NIVELES INSTITUCIONALES DE ACUERDO CON LA ZONA ADJUDICADA.</t>
  </si>
  <si>
    <t>ÁREA ENCARGADA: OFICINA DE TECNOLOGÍAS DE LA INFORMACIÓN Y LAS COMUNICACIONES</t>
  </si>
  <si>
    <t>Nombre del proponente:</t>
  </si>
  <si>
    <t>Contacto :</t>
  </si>
  <si>
    <t>INDICACIONES:</t>
  </si>
  <si>
    <t>ITEM</t>
  </si>
  <si>
    <t>PERSONAL PROFESIONAL</t>
  </si>
  <si>
    <t>CANTIDAD REQUERIDA PARA TRES (03) ZONAS</t>
  </si>
  <si>
    <t>DEDICACIÓN</t>
  </si>
  <si>
    <t>TIEMPO EN MESES</t>
  </si>
  <si>
    <t xml:space="preserve">VALOR UNITARIO MENSUAL ANTES DE IVA </t>
  </si>
  <si>
    <t xml:space="preserve">VALIDACIÓN VALOR UNITARIO MENSUAL ANTES DE IVA </t>
  </si>
  <si>
    <t xml:space="preserve">PRECIO TECHO  UNITARIO MENSUAL ANTES DE IVA </t>
  </si>
  <si>
    <t>VALIDACION</t>
  </si>
  <si>
    <t>Gerente de Interventoría</t>
  </si>
  <si>
    <t>Coordinador Técnico</t>
  </si>
  <si>
    <t>Ingeniero de calidad y soporte de servicio</t>
  </si>
  <si>
    <t>Ingeniero de seguridad de la información</t>
  </si>
  <si>
    <t>Profesional de apoyo administrativo</t>
  </si>
  <si>
    <t>Contador Titulado</t>
  </si>
  <si>
    <t>Abogado</t>
  </si>
  <si>
    <t>Técnico en sistemas para gestionar el estado de los servicios</t>
  </si>
  <si>
    <t>Costos indirectos derivados de la  prestación mensual del servicio de interventoría.</t>
  </si>
  <si>
    <t>TOTAL</t>
  </si>
  <si>
    <t>VERIFICACIÓN CUMPLIMIENTO PRESUPUESTO</t>
  </si>
  <si>
    <t>PRESUPUESTO OFICIAL</t>
  </si>
  <si>
    <t>VALOR OFERTADO</t>
  </si>
  <si>
    <t>VERIFICACIÓN</t>
  </si>
  <si>
    <t>FIRMA REPRESENTANTE LEGAL</t>
  </si>
  <si>
    <t>Nombre:</t>
  </si>
  <si>
    <t>CC No.:</t>
  </si>
  <si>
    <t xml:space="preserve">NOMBRE DEL PROPONENTE: </t>
  </si>
  <si>
    <t xml:space="preserve">PRECIO TECHO  VALOR TOTAL MENSUAL SERVICIO IVA INCLUIDO </t>
  </si>
  <si>
    <t>NIT:</t>
  </si>
  <si>
    <t>CARGO:</t>
  </si>
  <si>
    <t>IVA</t>
  </si>
  <si>
    <t>El proponente deberá diligenciar solamente las columnas G y la columna I. A partir de la información registrada, de manera automática el formato calcula  el valor unitario mensual  IVA incluido si aplica (columna J).</t>
  </si>
  <si>
    <r>
      <t xml:space="preserve">
Nota 1:</t>
    </r>
    <r>
      <rPr>
        <sz val="12"/>
        <color rgb="FF000000"/>
        <rFont val="Arial"/>
        <family val="2"/>
      </rPr>
      <t xml:space="preserve"> El Proponente debe diligenciar la columna G denominada Valor Unitario Mensual antes de IVA y la columna I con el porcentaje del IVA que aplique, dichos valores en ningún caso pueden sobrepasar el valor techo indicado para cada ítem, el formato calcula automáticamente el Valor Unitario Mensual IVA incluido si aplica.
</t>
    </r>
    <r>
      <rPr>
        <b/>
        <sz val="12"/>
        <color rgb="FF000000"/>
        <rFont val="Arial"/>
        <family val="2"/>
      </rPr>
      <t xml:space="preserve">
Nota 2: </t>
    </r>
    <r>
      <rPr>
        <sz val="12"/>
        <color rgb="FF000000"/>
        <rFont val="Arial"/>
        <family val="2"/>
      </rPr>
      <t>Los valores unitarios mensuales ofertados por el proponente deberán diligenciarse únicamente en números enteros expresados en pesos colombianos, sin decimales ni centavos. Para tal efecto, el formato incorpora validaciones de datos que restringen el ingreso de valores diferentes a números enteros mayores a cero (0)</t>
    </r>
    <r>
      <rPr>
        <b/>
        <sz val="12"/>
        <color rgb="FF000000"/>
        <rFont val="Arial"/>
        <family val="2"/>
      </rPr>
      <t>.</t>
    </r>
    <r>
      <rPr>
        <sz val="12"/>
        <color rgb="FF000000"/>
        <rFont val="Arial"/>
        <family val="2"/>
      </rPr>
      <t xml:space="preserve">No obstante, es responsabilidad del proponente diligenciar y ofertar en cada ítem, un número entero como valor en pesos colombianos sin subdivisiones en centavos.
</t>
    </r>
    <r>
      <rPr>
        <b/>
        <sz val="12"/>
        <color rgb="FF000000"/>
        <rFont val="Arial"/>
        <family val="2"/>
      </rPr>
      <t xml:space="preserve">
Nota 3: </t>
    </r>
    <r>
      <rPr>
        <sz val="12"/>
        <color rgb="FF000000"/>
        <rFont val="Arial"/>
        <family val="2"/>
      </rPr>
      <t xml:space="preserve">Regla de Redondeo: Se aplica para efectos matemáticos de redondeo sobre la columna de VALOR UNITARIO MENSUAL  IVA INCLUIDO  SI APLICA  y VALOR OFERTADO. En estos casos, el sistema aplicará la aproximación al peso entero más cercano, sin que ello afecte la evaluación de la oferta ni el valor económico propuesto por el oferente.
</t>
    </r>
    <r>
      <rPr>
        <b/>
        <sz val="12"/>
        <color rgb="FF000000"/>
        <rFont val="Arial"/>
        <family val="2"/>
      </rPr>
      <t>Nota 4</t>
    </r>
    <r>
      <rPr>
        <sz val="12"/>
        <color rgb="FF000000"/>
        <rFont val="Arial"/>
        <family val="2"/>
      </rPr>
      <t xml:space="preserve">: Los valores unitarios mensuales ofertados para cada perfil profesional y para los costos indirectos deberán corresponder a precios fijos expresados en pesos colombianos y serán aplicables durante la totalidad de la ejecución contractual, incluyendo las vigencias 2026 y 2027. En consecuencia, el proponente deberá presentar un único valor unitario por cada ítem, sin diferenciar valores por vigencia fiscal. Los precios ofertados no estarán sujetos a reajustes, indexaciones, actualizaciones o revisiones durante la ejecución del contrato.
</t>
    </r>
    <r>
      <rPr>
        <b/>
        <sz val="12"/>
        <color rgb="FF000000"/>
        <rFont val="Arial"/>
        <family val="2"/>
      </rPr>
      <t>Nota 5</t>
    </r>
    <r>
      <rPr>
        <sz val="12"/>
        <color rgb="FF000000"/>
        <rFont val="Arial"/>
        <family val="2"/>
      </rPr>
      <t xml:space="preserve">: El valor unitario mensual ofertado para cada perfil profesional deberá corresponder a la dedicación exigida por la Entidad en el presente proceso.
</t>
    </r>
    <r>
      <rPr>
        <b/>
        <sz val="12"/>
        <color rgb="FF000000"/>
        <rFont val="Arial"/>
        <family val="2"/>
      </rPr>
      <t>Nota 6</t>
    </r>
    <r>
      <rPr>
        <sz val="12"/>
        <color rgb="FF000000"/>
        <rFont val="Arial"/>
        <family val="2"/>
      </rPr>
      <t xml:space="preserve">: La oferta económica presentada por el proponente será objeto de verificación por parte de la Entidad respecto del cumplimiento de los precios techo establecidos para cada ítem, la consistencia de los valores ofertados, las reglas de diligenciamiento del formato y la conformidad con el presupuesto oficial del proceso. En consideración a que la presente selección se adelanta mediante Concurso de Méritos, la oferta económica no constituye factor de evaluación ni de asignación de puntaje y, por tanto, no será utilizada para establecer el orden de elegibilidad de los proponentes.
</t>
    </r>
  </si>
  <si>
    <t>COSTO TOTAL (12,5 MESES) IVA INCLUIDO SI APLICA</t>
  </si>
  <si>
    <t xml:space="preserve">     N/A    </t>
  </si>
  <si>
    <t>VALOR UNITARIO MENSUAL  IVA INCLUIDO  
SI APLICA</t>
  </si>
  <si>
    <t>VALOR TOTAL MENSUAL SERVICIO IVA INCLUIDO 
 SI APLICA</t>
  </si>
  <si>
    <t>SUBTOTAL 2026 (0,5 MESES)  IVA INCLUIDO 
SI APLICA</t>
  </si>
  <si>
    <t>SUBTOTAL 2027 (12 MESES) IVA INCLUIDO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</si>
</sst>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240A]\ * #,##0.00_ ;_-[$$-240A]\ * \-#,##0.00\ ;_-[$$-240A]\ * &quot;-&quot;??_ ;_-@_ "/>
    <numFmt numFmtId="165" formatCode="#,##0_ ;\-#,##0\ "/>
    <numFmt numFmtId="166" formatCode="#,##0.0_ ;\-#,##0.0\ "/>
  </numFmts>
  <fonts count="20" x14ac:knownFonts="1">
    <font>
      <sz val="11"/>
      <color theme="1"/>
      <name val="Aptos Narrow"/>
      <family val="2"/>
      <scheme val="minor"/>
    </font>
    <font>
      <sz val="11"/>
      <color theme="1"/>
      <name val="Aptos Narrow"/>
      <family val="2"/>
      <scheme val="minor"/>
    </font>
    <font>
      <sz val="10"/>
      <color theme="1"/>
      <name val="Century Gothic"/>
      <family val="2"/>
    </font>
    <font>
      <b/>
      <sz val="14"/>
      <name val="Century Gothic"/>
      <family val="2"/>
    </font>
    <font>
      <sz val="10"/>
      <color theme="1"/>
      <name val="Arial"/>
      <family val="2"/>
    </font>
    <font>
      <sz val="11"/>
      <color theme="1"/>
      <name val="Arial"/>
      <family val="2"/>
    </font>
    <font>
      <sz val="12"/>
      <color theme="1"/>
      <name val="Arial"/>
      <family val="2"/>
    </font>
    <font>
      <b/>
      <sz val="12"/>
      <color theme="1"/>
      <name val="Arial"/>
      <family val="2"/>
    </font>
    <font>
      <b/>
      <sz val="16"/>
      <color theme="1"/>
      <name val="Arial"/>
      <family val="2"/>
    </font>
    <font>
      <b/>
      <sz val="12"/>
      <name val="Arial"/>
      <family val="2"/>
    </font>
    <font>
      <b/>
      <sz val="11"/>
      <color rgb="FF000000"/>
      <name val="Arial"/>
      <family val="2"/>
    </font>
    <font>
      <sz val="11"/>
      <name val="Arial"/>
      <family val="2"/>
    </font>
    <font>
      <b/>
      <sz val="11"/>
      <color theme="0" tint="-4.9989318521683403E-2"/>
      <name val="Arial"/>
      <family val="2"/>
    </font>
    <font>
      <b/>
      <sz val="12"/>
      <color rgb="FF000000"/>
      <name val="Arial"/>
      <family val="2"/>
    </font>
    <font>
      <sz val="12"/>
      <color rgb="FF000000"/>
      <name val="Arial"/>
      <family val="2"/>
    </font>
    <font>
      <b/>
      <sz val="16"/>
      <color theme="0" tint="-4.9989318521683403E-2"/>
      <name val="Arial"/>
      <family val="2"/>
    </font>
    <font>
      <b/>
      <sz val="18"/>
      <color theme="0" tint="-4.9989318521683403E-2"/>
      <name val="Arial"/>
      <family val="2"/>
    </font>
    <font>
      <b/>
      <sz val="10"/>
      <color theme="0" tint="-4.9989318521683403E-2"/>
      <name val="Arial"/>
      <family val="2"/>
    </font>
    <font>
      <b/>
      <sz val="14"/>
      <color theme="0" tint="-4.9989318521683403E-2"/>
      <name val="Arial"/>
      <family val="2"/>
    </font>
    <font>
      <b/>
      <sz val="12"/>
      <color theme="0" tint="-4.9989318521683403E-2"/>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249977111117893"/>
        <bgColor indexed="64"/>
      </patternFill>
    </fill>
    <fill>
      <patternFill patternType="solid">
        <fgColor theme="2"/>
        <bgColor indexed="64"/>
      </patternFill>
    </fill>
    <fill>
      <patternFill patternType="solid">
        <fgColor rgb="FF92D050"/>
        <bgColor indexed="64"/>
      </patternFill>
    </fill>
    <fill>
      <patternFill patternType="solid">
        <fgColor theme="5" tint="0.79998168889431442"/>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58">
    <xf numFmtId="0" fontId="0" fillId="0" borderId="0" xfId="0"/>
    <xf numFmtId="0" fontId="0" fillId="0" borderId="0" xfId="0" applyProtection="1">
      <protection locked="0"/>
    </xf>
    <xf numFmtId="0" fontId="6" fillId="0" borderId="0" xfId="0" applyFont="1" applyProtection="1">
      <protection locked="0"/>
    </xf>
    <xf numFmtId="0" fontId="2" fillId="2" borderId="0" xfId="0" applyFont="1" applyFill="1" applyAlignment="1" applyProtection="1">
      <alignment horizontal="center" wrapText="1"/>
      <protection locked="0"/>
    </xf>
    <xf numFmtId="0" fontId="2" fillId="0" borderId="0" xfId="0" applyFont="1" applyAlignment="1" applyProtection="1">
      <alignment horizontal="center" wrapText="1"/>
      <protection locked="0"/>
    </xf>
    <xf numFmtId="0" fontId="4" fillId="2" borderId="0" xfId="0" applyFont="1" applyFill="1" applyAlignment="1" applyProtection="1">
      <alignment horizontal="center" wrapText="1"/>
      <protection locked="0"/>
    </xf>
    <xf numFmtId="0" fontId="4" fillId="0" borderId="0" xfId="0" applyFont="1" applyAlignment="1" applyProtection="1">
      <alignment horizontal="center" wrapText="1"/>
      <protection locked="0"/>
    </xf>
    <xf numFmtId="164" fontId="5" fillId="6" borderId="1" xfId="1" applyNumberFormat="1" applyFont="1" applyFill="1" applyBorder="1" applyAlignment="1" applyProtection="1">
      <alignment horizontal="center" vertical="center" wrapText="1"/>
    </xf>
    <xf numFmtId="9" fontId="5" fillId="0" borderId="1" xfId="1" applyFont="1" applyBorder="1" applyAlignment="1" applyProtection="1">
      <alignment horizontal="center" vertical="center"/>
    </xf>
    <xf numFmtId="44" fontId="5" fillId="7" borderId="1" xfId="0" applyNumberFormat="1" applyFont="1" applyFill="1" applyBorder="1" applyAlignment="1" applyProtection="1">
      <alignment horizontal="center" vertical="center"/>
      <protection locked="0"/>
    </xf>
    <xf numFmtId="0" fontId="9" fillId="3" borderId="1" xfId="0" applyFont="1" applyFill="1" applyBorder="1" applyAlignment="1" applyProtection="1">
      <alignment horizontal="left" vertical="center" wrapText="1"/>
    </xf>
    <xf numFmtId="0" fontId="9" fillId="3" borderId="1" xfId="0" applyFont="1" applyFill="1" applyBorder="1" applyAlignment="1" applyProtection="1">
      <alignment horizontal="left" vertical="center"/>
    </xf>
    <xf numFmtId="0" fontId="12" fillId="4" borderId="1" xfId="0" applyFont="1" applyFill="1" applyBorder="1" applyAlignment="1" applyProtection="1">
      <alignment horizontal="center" vertical="center" wrapText="1"/>
    </xf>
    <xf numFmtId="0" fontId="17" fillId="4"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xf>
    <xf numFmtId="0" fontId="11" fillId="0" borderId="1" xfId="0" applyFont="1" applyBorder="1" applyAlignment="1" applyProtection="1">
      <alignment horizontal="left" vertical="center" wrapText="1"/>
    </xf>
    <xf numFmtId="165" fontId="5" fillId="0" borderId="1" xfId="0" applyNumberFormat="1" applyFont="1" applyBorder="1" applyAlignment="1" applyProtection="1">
      <alignment horizontal="center" vertical="center"/>
    </xf>
    <xf numFmtId="166" fontId="5" fillId="0" borderId="1" xfId="0" applyNumberFormat="1" applyFont="1" applyBorder="1" applyAlignment="1" applyProtection="1">
      <alignment horizontal="center" vertical="center"/>
    </xf>
    <xf numFmtId="0" fontId="11" fillId="2" borderId="1" xfId="0" applyFont="1" applyFill="1" applyBorder="1" applyAlignment="1" applyProtection="1">
      <alignment horizontal="left" vertical="center" wrapText="1"/>
    </xf>
    <xf numFmtId="0" fontId="5" fillId="0" borderId="2" xfId="0" applyFont="1" applyBorder="1" applyAlignment="1" applyProtection="1">
      <alignment vertical="center" wrapText="1"/>
    </xf>
    <xf numFmtId="44" fontId="5" fillId="0" borderId="1" xfId="0" applyNumberFormat="1" applyFont="1" applyBorder="1" applyAlignment="1" applyProtection="1">
      <alignment horizontal="center" vertical="center"/>
    </xf>
    <xf numFmtId="0" fontId="5" fillId="0" borderId="0" xfId="0" applyFont="1" applyAlignment="1" applyProtection="1">
      <alignment horizontal="center" vertical="center"/>
    </xf>
    <xf numFmtId="0" fontId="5" fillId="0" borderId="0" xfId="0" applyFont="1" applyAlignment="1" applyProtection="1">
      <alignment horizontal="left" vertical="center" wrapText="1"/>
    </xf>
    <xf numFmtId="165" fontId="5" fillId="0" borderId="0" xfId="0" applyNumberFormat="1" applyFont="1" applyAlignment="1" applyProtection="1">
      <alignment horizontal="center" vertical="center"/>
    </xf>
    <xf numFmtId="44" fontId="5" fillId="0" borderId="0" xfId="0" applyNumberFormat="1" applyFont="1" applyAlignment="1" applyProtection="1">
      <alignment horizontal="center" vertical="center"/>
    </xf>
    <xf numFmtId="44" fontId="5" fillId="4" borderId="1" xfId="0" applyNumberFormat="1" applyFont="1" applyFill="1" applyBorder="1" applyAlignment="1" applyProtection="1">
      <alignment horizontal="center" vertical="center"/>
    </xf>
    <xf numFmtId="0" fontId="0" fillId="0" borderId="0" xfId="0" applyProtection="1"/>
    <xf numFmtId="0" fontId="10" fillId="0" borderId="0" xfId="0" applyFont="1" applyAlignment="1" applyProtection="1">
      <alignment horizontal="justify" vertical="center"/>
    </xf>
    <xf numFmtId="0" fontId="0" fillId="0" borderId="0" xfId="0" applyAlignment="1" applyProtection="1">
      <alignment horizontal="center" vertical="center"/>
    </xf>
    <xf numFmtId="44" fontId="8" fillId="0" borderId="2" xfId="2" applyFont="1" applyBorder="1" applyAlignment="1" applyProtection="1">
      <alignment horizontal="center" vertical="center"/>
    </xf>
    <xf numFmtId="0" fontId="7" fillId="0" borderId="1" xfId="0" applyFont="1" applyBorder="1" applyAlignment="1" applyProtection="1">
      <alignment horizontal="center" vertical="center" wrapText="1"/>
    </xf>
    <xf numFmtId="0" fontId="0" fillId="0" borderId="4" xfId="0" applyBorder="1" applyAlignment="1" applyProtection="1">
      <alignment horizontal="center"/>
      <protection locked="0"/>
    </xf>
    <xf numFmtId="0" fontId="9" fillId="0" borderId="2" xfId="0" applyFont="1" applyBorder="1" applyAlignment="1" applyProtection="1">
      <alignment horizontal="center"/>
      <protection locked="0"/>
    </xf>
    <xf numFmtId="0" fontId="9" fillId="0" borderId="4" xfId="0" applyFont="1" applyBorder="1" applyAlignment="1" applyProtection="1">
      <alignment horizontal="center"/>
      <protection locked="0"/>
    </xf>
    <xf numFmtId="0" fontId="0" fillId="0" borderId="3" xfId="0" applyBorder="1" applyAlignment="1" applyProtection="1">
      <alignment horizontal="center"/>
      <protection locked="0"/>
    </xf>
    <xf numFmtId="0" fontId="9" fillId="0" borderId="4"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0" fontId="0" fillId="0" borderId="0" xfId="0" applyAlignment="1" applyProtection="1">
      <alignment horizontal="center"/>
    </xf>
    <xf numFmtId="0" fontId="3" fillId="0" borderId="1" xfId="0" applyFont="1" applyBorder="1" applyAlignment="1" applyProtection="1">
      <alignment horizontal="center" vertical="center"/>
    </xf>
    <xf numFmtId="0" fontId="6" fillId="0" borderId="1" xfId="0" applyFont="1" applyBorder="1" applyAlignment="1" applyProtection="1">
      <alignment horizontal="justify" vertical="center" wrapText="1"/>
    </xf>
    <xf numFmtId="0" fontId="0" fillId="0" borderId="0" xfId="0" applyAlignment="1" applyProtection="1">
      <alignment horizontal="center" vertical="center"/>
    </xf>
    <xf numFmtId="0" fontId="19" fillId="4" borderId="2" xfId="0" applyFont="1" applyFill="1" applyBorder="1" applyAlignment="1" applyProtection="1">
      <alignment horizontal="center" vertical="center" wrapText="1"/>
    </xf>
    <xf numFmtId="0" fontId="19" fillId="4" borderId="3" xfId="0" applyFont="1" applyFill="1" applyBorder="1" applyAlignment="1" applyProtection="1">
      <alignment horizontal="center" vertical="center" wrapText="1"/>
    </xf>
    <xf numFmtId="0" fontId="12" fillId="0" borderId="5" xfId="0" applyFont="1" applyBorder="1" applyAlignment="1" applyProtection="1">
      <alignment horizontal="center" vertical="center" wrapText="1"/>
    </xf>
    <xf numFmtId="0" fontId="18" fillId="4" borderId="1" xfId="0" applyFont="1" applyFill="1" applyBorder="1" applyAlignment="1" applyProtection="1">
      <alignment horizontal="center" vertical="center" wrapText="1"/>
    </xf>
    <xf numFmtId="0" fontId="16" fillId="4" borderId="1" xfId="0" applyFont="1" applyFill="1" applyBorder="1" applyAlignment="1" applyProtection="1">
      <alignment horizontal="center" vertical="center" wrapText="1"/>
    </xf>
    <xf numFmtId="44" fontId="8" fillId="0" borderId="1" xfId="2" applyFont="1" applyBorder="1" applyAlignment="1" applyProtection="1">
      <alignment horizontal="center" vertical="center"/>
    </xf>
    <xf numFmtId="0" fontId="15" fillId="4" borderId="1" xfId="0" applyFont="1" applyFill="1" applyBorder="1" applyAlignment="1" applyProtection="1">
      <alignment horizontal="center" vertical="center" wrapText="1"/>
    </xf>
    <xf numFmtId="44" fontId="8" fillId="0" borderId="1" xfId="0" applyNumberFormat="1" applyFont="1" applyBorder="1" applyAlignment="1" applyProtection="1">
      <alignment horizontal="center" vertical="center"/>
    </xf>
    <xf numFmtId="44" fontId="8" fillId="0" borderId="2" xfId="2" applyFont="1" applyBorder="1" applyAlignment="1" applyProtection="1">
      <alignment horizontal="center" vertical="center"/>
    </xf>
    <xf numFmtId="44" fontId="8" fillId="0" borderId="4" xfId="2" applyFont="1" applyBorder="1" applyAlignment="1" applyProtection="1">
      <alignment horizontal="center" vertical="center"/>
    </xf>
    <xf numFmtId="44" fontId="8" fillId="0" borderId="3" xfId="2" applyFont="1" applyBorder="1" applyAlignment="1" applyProtection="1">
      <alignment horizontal="center" vertical="center"/>
    </xf>
    <xf numFmtId="10" fontId="5" fillId="7" borderId="1" xfId="0" applyNumberFormat="1" applyFont="1" applyFill="1" applyBorder="1" applyAlignment="1" applyProtection="1">
      <alignment horizontal="center" vertical="center"/>
      <protection locked="0"/>
    </xf>
    <xf numFmtId="0" fontId="8" fillId="0" borderId="1" xfId="0" applyFont="1" applyBorder="1" applyAlignment="1" applyProtection="1">
      <alignment horizontal="center" vertical="center" wrapText="1"/>
      <protection hidden="1"/>
    </xf>
    <xf numFmtId="0" fontId="7" fillId="0" borderId="1" xfId="0" applyFont="1" applyBorder="1" applyAlignment="1" applyProtection="1">
      <alignment horizontal="center" vertical="center" wrapText="1"/>
      <protection hidden="1"/>
    </xf>
    <xf numFmtId="0" fontId="7" fillId="0" borderId="1" xfId="0" applyFont="1" applyBorder="1" applyAlignment="1" applyProtection="1">
      <alignment horizontal="center" vertical="center"/>
      <protection hidden="1"/>
    </xf>
    <xf numFmtId="0" fontId="13" fillId="5" borderId="1" xfId="0" applyFont="1" applyFill="1" applyBorder="1" applyAlignment="1" applyProtection="1">
      <alignment horizontal="left" vertical="top" wrapText="1"/>
    </xf>
    <xf numFmtId="0" fontId="6" fillId="5" borderId="1" xfId="0" applyFont="1" applyFill="1" applyBorder="1" applyAlignment="1" applyProtection="1">
      <alignment horizontal="left" vertical="top" wrapText="1"/>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448234</xdr:colOff>
      <xdr:row>1</xdr:row>
      <xdr:rowOff>72438</xdr:rowOff>
    </xdr:from>
    <xdr:to>
      <xdr:col>2</xdr:col>
      <xdr:colOff>386042</xdr:colOff>
      <xdr:row>5</xdr:row>
      <xdr:rowOff>44823</xdr:rowOff>
    </xdr:to>
    <xdr:pic>
      <xdr:nvPicPr>
        <xdr:cNvPr id="2" name="Imagen 2" descr="../../../../../Users/macintosh/Documents/201+/SED/LIBRERIA%20">
          <a:extLst>
            <a:ext uri="{FF2B5EF4-FFF2-40B4-BE49-F238E27FC236}">
              <a16:creationId xmlns:a16="http://schemas.microsoft.com/office/drawing/2014/main" id="{B8294183-69D3-4D74-86B7-9852D93335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1200709" y="262938"/>
          <a:ext cx="1439583" cy="12487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809625</xdr:colOff>
      <xdr:row>0</xdr:row>
      <xdr:rowOff>164900</xdr:rowOff>
    </xdr:from>
    <xdr:to>
      <xdr:col>17</xdr:col>
      <xdr:colOff>1182113</xdr:colOff>
      <xdr:row>5</xdr:row>
      <xdr:rowOff>10085</xdr:rowOff>
    </xdr:to>
    <xdr:pic>
      <xdr:nvPicPr>
        <xdr:cNvPr id="3" name="Imagen 2" descr="../../../../../Users/macintosh/Documents/201+/SED/LIBRERIA%20">
          <a:extLst>
            <a:ext uri="{FF2B5EF4-FFF2-40B4-BE49-F238E27FC236}">
              <a16:creationId xmlns:a16="http://schemas.microsoft.com/office/drawing/2014/main" id="{3EAEC7E3-DE70-42D1-957B-5F492195961B}"/>
            </a:ext>
            <a:ext uri="{147F2762-F138-4A5C-976F-8EAC2B608ADB}">
              <a16:predDERef xmlns:a16="http://schemas.microsoft.com/office/drawing/2014/main" pred="{B8294183-69D3-4D74-86B7-9852D93335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20116800" y="164900"/>
          <a:ext cx="1829813" cy="1312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9A58A-D4E6-4F18-BE49-A9085F4E5B50}">
  <dimension ref="A2:S50"/>
  <sheetViews>
    <sheetView tabSelected="1" topLeftCell="A22" zoomScale="40" zoomScaleNormal="40" workbookViewId="0">
      <selection activeCell="G18" sqref="G18"/>
    </sheetView>
  </sheetViews>
  <sheetFormatPr baseColWidth="10" defaultColWidth="11.26953125" defaultRowHeight="15" customHeight="1" x14ac:dyDescent="0.35"/>
  <cols>
    <col min="1" max="1" width="11.26953125" style="1"/>
    <col min="2" max="2" width="22.1796875" style="1" customWidth="1"/>
    <col min="3" max="3" width="45.1796875" style="1" customWidth="1"/>
    <col min="4" max="4" width="16.26953125" style="1" customWidth="1"/>
    <col min="5" max="5" width="19.81640625" style="1" customWidth="1"/>
    <col min="6" max="6" width="12.26953125" style="1" customWidth="1"/>
    <col min="7" max="10" width="20.26953125" style="1" customWidth="1"/>
    <col min="11" max="11" width="17.453125" style="1" customWidth="1"/>
    <col min="12" max="12" width="1.36328125" style="1" hidden="1" customWidth="1"/>
    <col min="13" max="13" width="24.81640625" style="1" customWidth="1"/>
    <col min="14" max="14" width="28.453125" style="1" customWidth="1"/>
    <col min="15" max="15" width="8" style="1" hidden="1" customWidth="1"/>
    <col min="16" max="16" width="23.1796875" style="1" customWidth="1"/>
    <col min="17" max="17" width="21.81640625" style="1" customWidth="1"/>
    <col min="18" max="18" width="28.453125" style="1" customWidth="1"/>
    <col min="19" max="16384" width="11.26953125" style="1"/>
  </cols>
  <sheetData>
    <row r="2" spans="1:18" ht="30.75" customHeight="1" x14ac:dyDescent="0.35">
      <c r="B2" s="53" t="s">
        <v>0</v>
      </c>
      <c r="C2" s="53"/>
      <c r="D2" s="53"/>
      <c r="E2" s="53"/>
      <c r="F2" s="53"/>
      <c r="G2" s="53"/>
      <c r="H2" s="53"/>
      <c r="I2" s="53"/>
      <c r="J2" s="53"/>
      <c r="K2" s="53"/>
      <c r="L2" s="53"/>
      <c r="M2" s="53"/>
      <c r="N2" s="53"/>
      <c r="O2" s="53"/>
      <c r="P2" s="53"/>
      <c r="Q2" s="53"/>
      <c r="R2" s="53"/>
    </row>
    <row r="3" spans="1:18" ht="18" customHeight="1" x14ac:dyDescent="0.35">
      <c r="B3" s="53"/>
      <c r="C3" s="53"/>
      <c r="D3" s="53"/>
      <c r="E3" s="53"/>
      <c r="F3" s="53"/>
      <c r="G3" s="53"/>
      <c r="H3" s="53"/>
      <c r="I3" s="53"/>
      <c r="J3" s="53"/>
      <c r="K3" s="53"/>
      <c r="L3" s="53"/>
      <c r="M3" s="53"/>
      <c r="N3" s="53"/>
      <c r="O3" s="53"/>
      <c r="P3" s="53"/>
      <c r="Q3" s="53"/>
      <c r="R3" s="53"/>
    </row>
    <row r="4" spans="1:18" ht="24.75" customHeight="1" x14ac:dyDescent="0.35">
      <c r="B4" s="53"/>
      <c r="C4" s="53"/>
      <c r="D4" s="53"/>
      <c r="E4" s="53"/>
      <c r="F4" s="53"/>
      <c r="G4" s="53"/>
      <c r="H4" s="53"/>
      <c r="I4" s="53"/>
      <c r="J4" s="53"/>
      <c r="K4" s="53"/>
      <c r="L4" s="53"/>
      <c r="M4" s="53"/>
      <c r="N4" s="53"/>
      <c r="O4" s="53"/>
      <c r="P4" s="53"/>
      <c r="Q4" s="53"/>
      <c r="R4" s="53"/>
    </row>
    <row r="5" spans="1:18" ht="27" customHeight="1" x14ac:dyDescent="0.35">
      <c r="B5" s="53"/>
      <c r="C5" s="53"/>
      <c r="D5" s="53"/>
      <c r="E5" s="53"/>
      <c r="F5" s="53"/>
      <c r="G5" s="53"/>
      <c r="H5" s="53"/>
      <c r="I5" s="53"/>
      <c r="J5" s="53"/>
      <c r="K5" s="53"/>
      <c r="L5" s="53"/>
      <c r="M5" s="53"/>
      <c r="N5" s="53"/>
      <c r="O5" s="53"/>
      <c r="P5" s="53"/>
      <c r="Q5" s="53"/>
      <c r="R5" s="53"/>
    </row>
    <row r="6" spans="1:18" s="4" customFormat="1" ht="45.75" customHeight="1" x14ac:dyDescent="0.25">
      <c r="A6" s="3"/>
      <c r="B6" s="54" t="s">
        <v>1</v>
      </c>
      <c r="C6" s="54"/>
      <c r="D6" s="54"/>
      <c r="E6" s="54"/>
      <c r="F6" s="54"/>
      <c r="G6" s="54"/>
      <c r="H6" s="54"/>
      <c r="I6" s="54"/>
      <c r="J6" s="54"/>
      <c r="K6" s="54"/>
      <c r="L6" s="54"/>
      <c r="M6" s="54"/>
      <c r="N6" s="54"/>
      <c r="O6" s="54"/>
      <c r="P6" s="54"/>
      <c r="Q6" s="54"/>
      <c r="R6" s="54"/>
    </row>
    <row r="7" spans="1:18" s="4" customFormat="1" ht="49.5" customHeight="1" x14ac:dyDescent="0.25">
      <c r="A7" s="3"/>
      <c r="B7" s="55" t="s">
        <v>2</v>
      </c>
      <c r="C7" s="55"/>
      <c r="D7" s="55"/>
      <c r="E7" s="55"/>
      <c r="F7" s="55"/>
      <c r="G7" s="55"/>
      <c r="H7" s="55"/>
      <c r="I7" s="55"/>
      <c r="J7" s="55"/>
      <c r="K7" s="55"/>
      <c r="L7" s="55"/>
      <c r="M7" s="55"/>
      <c r="N7" s="55"/>
      <c r="O7" s="55"/>
      <c r="P7" s="55"/>
      <c r="Q7" s="55"/>
      <c r="R7" s="55"/>
    </row>
    <row r="8" spans="1:18" s="6" customFormat="1" ht="49.5" customHeight="1" x14ac:dyDescent="0.35">
      <c r="A8" s="5"/>
      <c r="B8" s="10" t="s">
        <v>3</v>
      </c>
      <c r="C8" s="32"/>
      <c r="D8" s="33"/>
      <c r="E8" s="33"/>
      <c r="F8" s="33"/>
      <c r="G8" s="33"/>
      <c r="H8" s="33"/>
      <c r="I8" s="33"/>
      <c r="J8" s="33"/>
      <c r="K8" s="31"/>
      <c r="L8" s="34"/>
      <c r="M8" s="10" t="s">
        <v>34</v>
      </c>
      <c r="N8" s="35"/>
      <c r="O8" s="35"/>
      <c r="P8" s="35"/>
      <c r="Q8" s="35"/>
      <c r="R8" s="36"/>
    </row>
    <row r="9" spans="1:18" s="6" customFormat="1" ht="52.5" customHeight="1" x14ac:dyDescent="0.35">
      <c r="A9" s="5"/>
      <c r="B9" s="11" t="s">
        <v>4</v>
      </c>
      <c r="C9" s="32"/>
      <c r="D9" s="33"/>
      <c r="E9" s="33"/>
      <c r="F9" s="33"/>
      <c r="G9" s="33"/>
      <c r="H9" s="33"/>
      <c r="I9" s="33"/>
      <c r="J9" s="33"/>
      <c r="K9" s="31"/>
      <c r="L9" s="34"/>
      <c r="M9" s="10" t="s">
        <v>35</v>
      </c>
      <c r="N9" s="35"/>
      <c r="O9" s="35"/>
      <c r="P9" s="35"/>
      <c r="Q9" s="35"/>
      <c r="R9" s="36"/>
    </row>
    <row r="10" spans="1:18" ht="8.25" customHeight="1" x14ac:dyDescent="0.35">
      <c r="B10" s="31"/>
      <c r="C10" s="31"/>
      <c r="D10" s="31"/>
      <c r="E10" s="31"/>
      <c r="F10" s="31"/>
      <c r="G10" s="31"/>
      <c r="H10" s="31"/>
      <c r="I10" s="31"/>
      <c r="J10" s="31"/>
      <c r="K10" s="31"/>
      <c r="L10" s="31"/>
      <c r="M10" s="31"/>
      <c r="N10" s="31"/>
      <c r="O10" s="31"/>
      <c r="P10" s="31"/>
      <c r="Q10" s="31"/>
      <c r="R10" s="31"/>
    </row>
    <row r="11" spans="1:18" s="4" customFormat="1" ht="29.15" customHeight="1" x14ac:dyDescent="0.25">
      <c r="A11" s="3"/>
      <c r="B11" s="38"/>
      <c r="C11" s="38"/>
      <c r="D11" s="38"/>
      <c r="E11" s="38"/>
      <c r="F11" s="38"/>
      <c r="G11" s="38"/>
      <c r="H11" s="38"/>
      <c r="I11" s="38"/>
      <c r="J11" s="38"/>
      <c r="K11" s="38"/>
      <c r="L11" s="38"/>
      <c r="M11" s="38"/>
      <c r="N11" s="38"/>
      <c r="O11" s="38"/>
      <c r="P11" s="38"/>
      <c r="Q11" s="38"/>
      <c r="R11" s="38"/>
    </row>
    <row r="12" spans="1:18" s="2" customFormat="1" ht="52.5" customHeight="1" x14ac:dyDescent="0.35">
      <c r="B12" s="30" t="s">
        <v>5</v>
      </c>
      <c r="C12" s="39" t="s">
        <v>37</v>
      </c>
      <c r="D12" s="39"/>
      <c r="E12" s="39"/>
      <c r="F12" s="39"/>
      <c r="G12" s="39"/>
      <c r="H12" s="39"/>
      <c r="I12" s="39"/>
      <c r="J12" s="39"/>
      <c r="K12" s="39"/>
      <c r="L12" s="39"/>
      <c r="M12" s="39"/>
      <c r="N12" s="39"/>
      <c r="O12" s="39"/>
      <c r="P12" s="39"/>
      <c r="Q12" s="39"/>
      <c r="R12" s="39"/>
    </row>
    <row r="13" spans="1:18" ht="19.5" customHeight="1" x14ac:dyDescent="0.35">
      <c r="B13" s="40"/>
      <c r="C13" s="40"/>
      <c r="D13" s="40"/>
      <c r="E13" s="40"/>
      <c r="F13" s="40"/>
      <c r="G13" s="40"/>
      <c r="H13" s="40"/>
      <c r="I13" s="40"/>
      <c r="J13" s="40"/>
      <c r="K13" s="40"/>
      <c r="L13" s="40"/>
      <c r="M13" s="40"/>
      <c r="N13" s="40"/>
      <c r="O13" s="40"/>
      <c r="P13" s="40"/>
      <c r="Q13" s="40"/>
      <c r="R13" s="40"/>
    </row>
    <row r="14" spans="1:18" ht="18" customHeight="1" x14ac:dyDescent="0.35">
      <c r="B14" s="28"/>
      <c r="C14" s="28"/>
      <c r="D14" s="28"/>
      <c r="E14" s="28"/>
      <c r="F14" s="28"/>
      <c r="G14" s="28"/>
      <c r="H14" s="28"/>
      <c r="I14" s="28"/>
      <c r="J14" s="28"/>
      <c r="K14" s="28"/>
      <c r="L14" s="28"/>
      <c r="M14" s="28"/>
      <c r="N14" s="28"/>
      <c r="O14" s="28"/>
      <c r="P14" s="28"/>
      <c r="Q14" s="28"/>
      <c r="R14" s="28"/>
    </row>
    <row r="15" spans="1:18" ht="81.650000000000006" customHeight="1" x14ac:dyDescent="0.35">
      <c r="B15" s="12" t="s">
        <v>6</v>
      </c>
      <c r="C15" s="12" t="s">
        <v>7</v>
      </c>
      <c r="D15" s="12" t="s">
        <v>8</v>
      </c>
      <c r="E15" s="12" t="s">
        <v>9</v>
      </c>
      <c r="F15" s="12" t="s">
        <v>10</v>
      </c>
      <c r="G15" s="12" t="s">
        <v>11</v>
      </c>
      <c r="H15" s="12" t="s">
        <v>12</v>
      </c>
      <c r="I15" s="12" t="s">
        <v>36</v>
      </c>
      <c r="J15" s="12" t="s">
        <v>41</v>
      </c>
      <c r="K15" s="12" t="s">
        <v>13</v>
      </c>
      <c r="L15" s="12" t="s">
        <v>14</v>
      </c>
      <c r="M15" s="13" t="s">
        <v>42</v>
      </c>
      <c r="N15" s="13" t="s">
        <v>33</v>
      </c>
      <c r="O15" s="12" t="s">
        <v>14</v>
      </c>
      <c r="P15" s="12" t="s">
        <v>43</v>
      </c>
      <c r="Q15" s="12" t="s">
        <v>44</v>
      </c>
      <c r="R15" s="12" t="s">
        <v>39</v>
      </c>
    </row>
    <row r="16" spans="1:18" ht="18" customHeight="1" x14ac:dyDescent="0.35">
      <c r="B16" s="14">
        <v>1</v>
      </c>
      <c r="C16" s="15" t="s">
        <v>15</v>
      </c>
      <c r="D16" s="16">
        <v>1</v>
      </c>
      <c r="E16" s="8">
        <v>1</v>
      </c>
      <c r="F16" s="17">
        <v>12.5</v>
      </c>
      <c r="G16" s="9"/>
      <c r="H16" s="20" t="str">
        <f t="shared" ref="H16:H24" si="0">IF(ISBLANK(G16),"NO DILIGENCIADO","DILIGENCIADO")</f>
        <v>NO DILIGENCIADO</v>
      </c>
      <c r="I16" s="52"/>
      <c r="J16" s="20">
        <f>ROUND(G16*I16+G16,0)</f>
        <v>0</v>
      </c>
      <c r="K16" s="7">
        <v>15631511</v>
      </c>
      <c r="L16" s="20" t="b">
        <f t="shared" ref="L16:L24" si="1">G16&lt;=K16</f>
        <v>1</v>
      </c>
      <c r="M16" s="20">
        <f t="shared" ref="M16:M24" si="2">+J16*D16</f>
        <v>0</v>
      </c>
      <c r="N16" s="7">
        <f t="shared" ref="N16:N24" si="3">ROUND(K16*119%,0)*D16</f>
        <v>18601498</v>
      </c>
      <c r="O16" s="20" t="b">
        <f>M16&lt;=N16</f>
        <v>1</v>
      </c>
      <c r="P16" s="20">
        <f>+M16*0.5</f>
        <v>0</v>
      </c>
      <c r="Q16" s="20">
        <f>+M16*12</f>
        <v>0</v>
      </c>
      <c r="R16" s="20">
        <f>+P16+Q16</f>
        <v>0</v>
      </c>
    </row>
    <row r="17" spans="2:19" ht="18" customHeight="1" x14ac:dyDescent="0.35">
      <c r="B17" s="14">
        <v>2</v>
      </c>
      <c r="C17" s="15" t="s">
        <v>16</v>
      </c>
      <c r="D17" s="16">
        <v>3</v>
      </c>
      <c r="E17" s="8">
        <v>1</v>
      </c>
      <c r="F17" s="17">
        <v>12.5</v>
      </c>
      <c r="G17" s="9"/>
      <c r="H17" s="20" t="str">
        <f t="shared" si="0"/>
        <v>NO DILIGENCIADO</v>
      </c>
      <c r="I17" s="52"/>
      <c r="J17" s="20">
        <f t="shared" ref="J17:J24" si="4">ROUND(G17*I17+G17,0)</f>
        <v>0</v>
      </c>
      <c r="K17" s="7">
        <v>12342479</v>
      </c>
      <c r="L17" s="20" t="b">
        <f t="shared" si="1"/>
        <v>1</v>
      </c>
      <c r="M17" s="20">
        <f t="shared" si="2"/>
        <v>0</v>
      </c>
      <c r="N17" s="7">
        <f t="shared" si="3"/>
        <v>44062650</v>
      </c>
      <c r="O17" s="20" t="b">
        <f t="shared" ref="O17:O23" si="5">M17&lt;=N17</f>
        <v>1</v>
      </c>
      <c r="P17" s="20">
        <f>+M17*0.5</f>
        <v>0</v>
      </c>
      <c r="Q17" s="20">
        <f>+M17*12</f>
        <v>0</v>
      </c>
      <c r="R17" s="20">
        <f t="shared" ref="R17:R24" si="6">+P17+Q17</f>
        <v>0</v>
      </c>
    </row>
    <row r="18" spans="2:19" ht="18" customHeight="1" x14ac:dyDescent="0.35">
      <c r="B18" s="14">
        <f>B17+1</f>
        <v>3</v>
      </c>
      <c r="C18" s="18" t="s">
        <v>17</v>
      </c>
      <c r="D18" s="16">
        <v>3</v>
      </c>
      <c r="E18" s="8">
        <v>1</v>
      </c>
      <c r="F18" s="17">
        <v>12.5</v>
      </c>
      <c r="G18" s="9"/>
      <c r="H18" s="20" t="str">
        <f t="shared" si="0"/>
        <v>NO DILIGENCIADO</v>
      </c>
      <c r="I18" s="52"/>
      <c r="J18" s="20">
        <f t="shared" si="4"/>
        <v>0</v>
      </c>
      <c r="K18" s="7">
        <v>11589446</v>
      </c>
      <c r="L18" s="20" t="b">
        <f t="shared" si="1"/>
        <v>1</v>
      </c>
      <c r="M18" s="20">
        <f t="shared" si="2"/>
        <v>0</v>
      </c>
      <c r="N18" s="7">
        <f t="shared" si="3"/>
        <v>41374323</v>
      </c>
      <c r="O18" s="20" t="b">
        <f t="shared" si="5"/>
        <v>1</v>
      </c>
      <c r="P18" s="20">
        <f t="shared" ref="P18:P24" si="7">+M18*0.5</f>
        <v>0</v>
      </c>
      <c r="Q18" s="20">
        <f t="shared" ref="Q18:Q24" si="8">+M18*12</f>
        <v>0</v>
      </c>
      <c r="R18" s="20">
        <f t="shared" si="6"/>
        <v>0</v>
      </c>
    </row>
    <row r="19" spans="2:19" ht="18" customHeight="1" x14ac:dyDescent="0.35">
      <c r="B19" s="14">
        <f t="shared" ref="B19:B24" si="9">B18+1</f>
        <v>4</v>
      </c>
      <c r="C19" s="18" t="s">
        <v>18</v>
      </c>
      <c r="D19" s="16">
        <v>2</v>
      </c>
      <c r="E19" s="8">
        <v>1</v>
      </c>
      <c r="F19" s="17">
        <v>12.5</v>
      </c>
      <c r="G19" s="9"/>
      <c r="H19" s="20" t="str">
        <f t="shared" si="0"/>
        <v>NO DILIGENCIADO</v>
      </c>
      <c r="I19" s="52"/>
      <c r="J19" s="20">
        <f t="shared" si="4"/>
        <v>0</v>
      </c>
      <c r="K19" s="7">
        <v>11981337</v>
      </c>
      <c r="L19" s="20" t="b">
        <f t="shared" si="1"/>
        <v>1</v>
      </c>
      <c r="M19" s="20">
        <f t="shared" si="2"/>
        <v>0</v>
      </c>
      <c r="N19" s="7">
        <f t="shared" si="3"/>
        <v>28515582</v>
      </c>
      <c r="O19" s="20" t="b">
        <f t="shared" si="5"/>
        <v>1</v>
      </c>
      <c r="P19" s="20">
        <f t="shared" si="7"/>
        <v>0</v>
      </c>
      <c r="Q19" s="20">
        <f t="shared" si="8"/>
        <v>0</v>
      </c>
      <c r="R19" s="20">
        <f t="shared" si="6"/>
        <v>0</v>
      </c>
    </row>
    <row r="20" spans="2:19" ht="18" customHeight="1" x14ac:dyDescent="0.35">
      <c r="B20" s="14">
        <f t="shared" si="9"/>
        <v>5</v>
      </c>
      <c r="C20" s="18" t="s">
        <v>19</v>
      </c>
      <c r="D20" s="16">
        <v>2</v>
      </c>
      <c r="E20" s="8">
        <v>1</v>
      </c>
      <c r="F20" s="17">
        <v>12.5</v>
      </c>
      <c r="G20" s="9"/>
      <c r="H20" s="20" t="str">
        <f t="shared" si="0"/>
        <v>NO DILIGENCIADO</v>
      </c>
      <c r="I20" s="52"/>
      <c r="J20" s="20">
        <f t="shared" si="4"/>
        <v>0</v>
      </c>
      <c r="K20" s="7">
        <v>7870278</v>
      </c>
      <c r="L20" s="20" t="b">
        <f t="shared" si="1"/>
        <v>1</v>
      </c>
      <c r="M20" s="20">
        <f t="shared" si="2"/>
        <v>0</v>
      </c>
      <c r="N20" s="7">
        <f t="shared" si="3"/>
        <v>18731262</v>
      </c>
      <c r="O20" s="20" t="b">
        <f t="shared" si="5"/>
        <v>1</v>
      </c>
      <c r="P20" s="20">
        <f t="shared" si="7"/>
        <v>0</v>
      </c>
      <c r="Q20" s="20">
        <f t="shared" si="8"/>
        <v>0</v>
      </c>
      <c r="R20" s="20">
        <f t="shared" si="6"/>
        <v>0</v>
      </c>
    </row>
    <row r="21" spans="2:19" ht="18" customHeight="1" x14ac:dyDescent="0.35">
      <c r="B21" s="14">
        <f t="shared" si="9"/>
        <v>6</v>
      </c>
      <c r="C21" s="18" t="s">
        <v>20</v>
      </c>
      <c r="D21" s="16">
        <v>1</v>
      </c>
      <c r="E21" s="8">
        <v>0.5</v>
      </c>
      <c r="F21" s="17">
        <v>12.5</v>
      </c>
      <c r="G21" s="9"/>
      <c r="H21" s="20" t="str">
        <f t="shared" si="0"/>
        <v>NO DILIGENCIADO</v>
      </c>
      <c r="I21" s="52"/>
      <c r="J21" s="20">
        <f t="shared" si="4"/>
        <v>0</v>
      </c>
      <c r="K21" s="7">
        <v>8406234</v>
      </c>
      <c r="L21" s="20" t="b">
        <f t="shared" si="1"/>
        <v>1</v>
      </c>
      <c r="M21" s="20">
        <f t="shared" si="2"/>
        <v>0</v>
      </c>
      <c r="N21" s="7">
        <f t="shared" si="3"/>
        <v>10003418</v>
      </c>
      <c r="O21" s="20" t="b">
        <f t="shared" si="5"/>
        <v>1</v>
      </c>
      <c r="P21" s="20">
        <f t="shared" si="7"/>
        <v>0</v>
      </c>
      <c r="Q21" s="20">
        <f t="shared" si="8"/>
        <v>0</v>
      </c>
      <c r="R21" s="20">
        <f t="shared" si="6"/>
        <v>0</v>
      </c>
    </row>
    <row r="22" spans="2:19" ht="18" customHeight="1" x14ac:dyDescent="0.35">
      <c r="B22" s="14">
        <f t="shared" si="9"/>
        <v>7</v>
      </c>
      <c r="C22" s="18" t="s">
        <v>21</v>
      </c>
      <c r="D22" s="16">
        <v>1</v>
      </c>
      <c r="E22" s="8">
        <v>0.5</v>
      </c>
      <c r="F22" s="17">
        <v>12.5</v>
      </c>
      <c r="G22" s="9"/>
      <c r="H22" s="20" t="str">
        <f t="shared" si="0"/>
        <v>NO DILIGENCIADO</v>
      </c>
      <c r="I22" s="52"/>
      <c r="J22" s="20">
        <f t="shared" si="4"/>
        <v>0</v>
      </c>
      <c r="K22" s="7">
        <v>8401843</v>
      </c>
      <c r="L22" s="20" t="b">
        <f t="shared" si="1"/>
        <v>1</v>
      </c>
      <c r="M22" s="20">
        <f t="shared" si="2"/>
        <v>0</v>
      </c>
      <c r="N22" s="7">
        <f t="shared" si="3"/>
        <v>9998193</v>
      </c>
      <c r="O22" s="20" t="b">
        <f t="shared" si="5"/>
        <v>1</v>
      </c>
      <c r="P22" s="20">
        <f t="shared" si="7"/>
        <v>0</v>
      </c>
      <c r="Q22" s="20">
        <f t="shared" si="8"/>
        <v>0</v>
      </c>
      <c r="R22" s="20">
        <f t="shared" si="6"/>
        <v>0</v>
      </c>
    </row>
    <row r="23" spans="2:19" ht="28" customHeight="1" x14ac:dyDescent="0.35">
      <c r="B23" s="14">
        <f t="shared" si="9"/>
        <v>8</v>
      </c>
      <c r="C23" s="18" t="s">
        <v>22</v>
      </c>
      <c r="D23" s="16">
        <v>6</v>
      </c>
      <c r="E23" s="8">
        <v>1</v>
      </c>
      <c r="F23" s="17">
        <v>12.5</v>
      </c>
      <c r="G23" s="9"/>
      <c r="H23" s="20" t="str">
        <f t="shared" si="0"/>
        <v>NO DILIGENCIADO</v>
      </c>
      <c r="I23" s="52"/>
      <c r="J23" s="20">
        <f t="shared" si="4"/>
        <v>0</v>
      </c>
      <c r="K23" s="7">
        <v>3617454</v>
      </c>
      <c r="L23" s="20" t="b">
        <f t="shared" si="1"/>
        <v>1</v>
      </c>
      <c r="M23" s="20">
        <f t="shared" si="2"/>
        <v>0</v>
      </c>
      <c r="N23" s="7">
        <f t="shared" si="3"/>
        <v>25828620</v>
      </c>
      <c r="O23" s="20" t="b">
        <f t="shared" si="5"/>
        <v>1</v>
      </c>
      <c r="P23" s="20">
        <f t="shared" si="7"/>
        <v>0</v>
      </c>
      <c r="Q23" s="20">
        <f t="shared" si="8"/>
        <v>0</v>
      </c>
      <c r="R23" s="20">
        <f t="shared" si="6"/>
        <v>0</v>
      </c>
    </row>
    <row r="24" spans="2:19" ht="27" customHeight="1" x14ac:dyDescent="0.35">
      <c r="B24" s="14">
        <f t="shared" si="9"/>
        <v>9</v>
      </c>
      <c r="C24" s="19" t="s">
        <v>23</v>
      </c>
      <c r="D24" s="16">
        <v>1</v>
      </c>
      <c r="E24" s="8" t="s">
        <v>40</v>
      </c>
      <c r="F24" s="17">
        <v>12.5</v>
      </c>
      <c r="G24" s="9"/>
      <c r="H24" s="20" t="str">
        <f t="shared" si="0"/>
        <v>NO DILIGENCIADO</v>
      </c>
      <c r="I24" s="52"/>
      <c r="J24" s="20">
        <f t="shared" si="4"/>
        <v>0</v>
      </c>
      <c r="K24" s="7">
        <v>38137970</v>
      </c>
      <c r="L24" s="20" t="b">
        <f t="shared" si="1"/>
        <v>1</v>
      </c>
      <c r="M24" s="20">
        <f t="shared" si="2"/>
        <v>0</v>
      </c>
      <c r="N24" s="7">
        <f t="shared" si="3"/>
        <v>45384184</v>
      </c>
      <c r="O24" s="20" t="b">
        <f>M24&lt;=N24</f>
        <v>1</v>
      </c>
      <c r="P24" s="20">
        <f t="shared" si="7"/>
        <v>0</v>
      </c>
      <c r="Q24" s="20">
        <f t="shared" si="8"/>
        <v>0</v>
      </c>
      <c r="R24" s="20">
        <f t="shared" si="6"/>
        <v>0</v>
      </c>
    </row>
    <row r="25" spans="2:19" ht="27" customHeight="1" x14ac:dyDescent="0.35">
      <c r="B25" s="21"/>
      <c r="C25" s="22"/>
      <c r="D25" s="22"/>
      <c r="E25" s="22"/>
      <c r="F25" s="23"/>
      <c r="G25" s="24"/>
      <c r="H25" s="24"/>
      <c r="I25" s="24"/>
      <c r="J25" s="24"/>
      <c r="K25" s="24"/>
      <c r="L25" s="24"/>
      <c r="M25" s="24"/>
      <c r="N25" s="41" t="s">
        <v>24</v>
      </c>
      <c r="O25" s="42"/>
      <c r="P25" s="25">
        <f>SUM(P16:P24)</f>
        <v>0</v>
      </c>
      <c r="Q25" s="25">
        <f>SUM(Q16:Q24)</f>
        <v>0</v>
      </c>
      <c r="R25" s="25">
        <f>+P25+Q25</f>
        <v>0</v>
      </c>
      <c r="S25" s="26"/>
    </row>
    <row r="26" spans="2:19" ht="27" customHeight="1" x14ac:dyDescent="0.35">
      <c r="B26" s="21"/>
      <c r="C26" s="22"/>
      <c r="D26" s="22"/>
      <c r="E26" s="22"/>
      <c r="F26" s="23"/>
      <c r="G26" s="24"/>
      <c r="H26" s="24"/>
      <c r="I26" s="24"/>
      <c r="J26" s="24"/>
      <c r="K26" s="24"/>
      <c r="L26" s="24"/>
      <c r="M26" s="24"/>
      <c r="N26" s="43"/>
      <c r="O26" s="43"/>
      <c r="P26" s="43"/>
      <c r="Q26" s="43"/>
      <c r="R26" s="43"/>
      <c r="S26" s="26"/>
    </row>
    <row r="27" spans="2:19" ht="27" customHeight="1" x14ac:dyDescent="0.35">
      <c r="B27" s="45" t="s">
        <v>25</v>
      </c>
      <c r="C27" s="45"/>
      <c r="D27" s="45"/>
      <c r="E27" s="45"/>
      <c r="F27" s="45"/>
      <c r="G27" s="45"/>
      <c r="H27" s="45"/>
      <c r="I27" s="45"/>
      <c r="J27" s="45"/>
      <c r="K27" s="45"/>
      <c r="L27" s="45"/>
      <c r="M27" s="45"/>
      <c r="N27" s="45"/>
      <c r="O27" s="45"/>
      <c r="P27" s="45"/>
      <c r="Q27" s="45"/>
      <c r="R27" s="45"/>
      <c r="S27" s="26"/>
    </row>
    <row r="28" spans="2:19" ht="27" customHeight="1" x14ac:dyDescent="0.35">
      <c r="B28" s="44" t="s">
        <v>26</v>
      </c>
      <c r="C28" s="44"/>
      <c r="D28" s="46">
        <v>3031246625</v>
      </c>
      <c r="E28" s="46"/>
      <c r="F28" s="46"/>
      <c r="G28" s="46"/>
      <c r="H28" s="46"/>
      <c r="I28" s="29"/>
      <c r="J28" s="29"/>
      <c r="K28" s="49" t="s">
        <v>27</v>
      </c>
      <c r="L28" s="50"/>
      <c r="M28" s="50"/>
      <c r="N28" s="50"/>
      <c r="O28" s="51"/>
      <c r="P28" s="46">
        <f>ROUND(R25,0)</f>
        <v>0</v>
      </c>
      <c r="Q28" s="46"/>
      <c r="R28" s="46"/>
      <c r="S28" s="26"/>
    </row>
    <row r="29" spans="2:19" ht="27" hidden="1" customHeight="1" x14ac:dyDescent="0.35">
      <c r="B29" s="47" t="s">
        <v>28</v>
      </c>
      <c r="C29" s="47"/>
      <c r="D29" s="47"/>
      <c r="E29" s="47"/>
      <c r="F29" s="47"/>
      <c r="G29" s="47"/>
      <c r="H29" s="47"/>
      <c r="I29" s="47"/>
      <c r="J29" s="47"/>
      <c r="K29" s="47"/>
      <c r="L29" s="47"/>
      <c r="M29" s="47"/>
      <c r="N29" s="47"/>
      <c r="O29" s="48" t="b">
        <f>P28&lt;=D28</f>
        <v>1</v>
      </c>
      <c r="P29" s="48"/>
      <c r="Q29" s="48"/>
      <c r="R29" s="48"/>
      <c r="S29" s="26"/>
    </row>
    <row r="30" spans="2:19" ht="16.5" customHeight="1" x14ac:dyDescent="0.35">
      <c r="B30" s="28"/>
      <c r="C30" s="28"/>
      <c r="D30" s="28"/>
      <c r="E30" s="28"/>
      <c r="F30" s="28"/>
      <c r="G30" s="28"/>
      <c r="H30" s="28"/>
      <c r="I30" s="28"/>
      <c r="J30" s="28"/>
      <c r="K30" s="28"/>
      <c r="L30" s="28"/>
      <c r="M30" s="28"/>
      <c r="N30" s="28"/>
      <c r="O30" s="28"/>
      <c r="P30" s="28"/>
      <c r="Q30" s="28"/>
      <c r="R30" s="28"/>
      <c r="S30" s="26"/>
    </row>
    <row r="31" spans="2:19" ht="15" customHeight="1" x14ac:dyDescent="0.35">
      <c r="B31" s="26"/>
      <c r="C31" s="26"/>
      <c r="D31" s="26"/>
      <c r="E31" s="26"/>
      <c r="F31" s="26"/>
      <c r="G31" s="26"/>
      <c r="H31" s="26"/>
      <c r="I31" s="26"/>
      <c r="J31" s="26"/>
      <c r="K31" s="26"/>
      <c r="L31" s="26"/>
      <c r="M31" s="26"/>
      <c r="N31" s="26"/>
      <c r="O31" s="26"/>
      <c r="P31" s="26"/>
      <c r="Q31" s="26"/>
      <c r="R31" s="26"/>
      <c r="S31" s="26"/>
    </row>
    <row r="32" spans="2:19" ht="15" customHeight="1" x14ac:dyDescent="0.35">
      <c r="B32" s="37"/>
      <c r="C32" s="37"/>
      <c r="D32" s="37"/>
      <c r="E32" s="37"/>
      <c r="F32" s="37"/>
      <c r="G32" s="37"/>
      <c r="H32" s="37"/>
      <c r="I32" s="37"/>
      <c r="J32" s="37"/>
      <c r="K32" s="37"/>
      <c r="L32" s="37"/>
      <c r="M32" s="37"/>
      <c r="N32" s="37"/>
      <c r="O32" s="37"/>
      <c r="P32" s="37"/>
      <c r="Q32" s="37"/>
      <c r="R32" s="26"/>
      <c r="S32" s="26"/>
    </row>
    <row r="33" spans="2:19" ht="15" customHeight="1" x14ac:dyDescent="0.35">
      <c r="B33" s="56" t="s">
        <v>38</v>
      </c>
      <c r="C33" s="57"/>
      <c r="D33" s="57"/>
      <c r="E33" s="57"/>
      <c r="F33" s="57"/>
      <c r="G33" s="57"/>
      <c r="H33" s="57"/>
      <c r="I33" s="57"/>
      <c r="J33" s="57"/>
      <c r="K33" s="57"/>
      <c r="L33" s="57"/>
      <c r="M33" s="57"/>
      <c r="N33" s="57"/>
      <c r="O33" s="57"/>
      <c r="P33" s="57"/>
      <c r="Q33" s="57"/>
      <c r="R33" s="57"/>
      <c r="S33" s="26"/>
    </row>
    <row r="34" spans="2:19" ht="15" customHeight="1" x14ac:dyDescent="0.35">
      <c r="B34" s="57"/>
      <c r="C34" s="57"/>
      <c r="D34" s="57"/>
      <c r="E34" s="57"/>
      <c r="F34" s="57"/>
      <c r="G34" s="57"/>
      <c r="H34" s="57"/>
      <c r="I34" s="57"/>
      <c r="J34" s="57"/>
      <c r="K34" s="57"/>
      <c r="L34" s="57"/>
      <c r="M34" s="57"/>
      <c r="N34" s="57"/>
      <c r="O34" s="57"/>
      <c r="P34" s="57"/>
      <c r="Q34" s="57"/>
      <c r="R34" s="57"/>
      <c r="S34" s="26"/>
    </row>
    <row r="35" spans="2:19" ht="15" customHeight="1" x14ac:dyDescent="0.35">
      <c r="B35" s="57"/>
      <c r="C35" s="57"/>
      <c r="D35" s="57"/>
      <c r="E35" s="57"/>
      <c r="F35" s="57"/>
      <c r="G35" s="57"/>
      <c r="H35" s="57"/>
      <c r="I35" s="57"/>
      <c r="J35" s="57"/>
      <c r="K35" s="57"/>
      <c r="L35" s="57"/>
      <c r="M35" s="57"/>
      <c r="N35" s="57"/>
      <c r="O35" s="57"/>
      <c r="P35" s="57"/>
      <c r="Q35" s="57"/>
      <c r="R35" s="57"/>
      <c r="S35" s="26"/>
    </row>
    <row r="36" spans="2:19" ht="15" customHeight="1" x14ac:dyDescent="0.35">
      <c r="B36" s="57"/>
      <c r="C36" s="57"/>
      <c r="D36" s="57"/>
      <c r="E36" s="57"/>
      <c r="F36" s="57"/>
      <c r="G36" s="57"/>
      <c r="H36" s="57"/>
      <c r="I36" s="57"/>
      <c r="J36" s="57"/>
      <c r="K36" s="57"/>
      <c r="L36" s="57"/>
      <c r="M36" s="57"/>
      <c r="N36" s="57"/>
      <c r="O36" s="57"/>
      <c r="P36" s="57"/>
      <c r="Q36" s="57"/>
      <c r="R36" s="57"/>
      <c r="S36" s="26"/>
    </row>
    <row r="37" spans="2:19" ht="15" customHeight="1" x14ac:dyDescent="0.35">
      <c r="B37" s="57"/>
      <c r="C37" s="57"/>
      <c r="D37" s="57"/>
      <c r="E37" s="57"/>
      <c r="F37" s="57"/>
      <c r="G37" s="57"/>
      <c r="H37" s="57"/>
      <c r="I37" s="57"/>
      <c r="J37" s="57"/>
      <c r="K37" s="57"/>
      <c r="L37" s="57"/>
      <c r="M37" s="57"/>
      <c r="N37" s="57"/>
      <c r="O37" s="57"/>
      <c r="P37" s="57"/>
      <c r="Q37" s="57"/>
      <c r="R37" s="57"/>
      <c r="S37" s="26"/>
    </row>
    <row r="38" spans="2:19" ht="190.5" customHeight="1" x14ac:dyDescent="0.35">
      <c r="B38" s="57"/>
      <c r="C38" s="57"/>
      <c r="D38" s="57"/>
      <c r="E38" s="57"/>
      <c r="F38" s="57"/>
      <c r="G38" s="57"/>
      <c r="H38" s="57"/>
      <c r="I38" s="57"/>
      <c r="J38" s="57"/>
      <c r="K38" s="57"/>
      <c r="L38" s="57"/>
      <c r="M38" s="57"/>
      <c r="N38" s="57"/>
      <c r="O38" s="57"/>
      <c r="P38" s="57"/>
      <c r="Q38" s="57"/>
      <c r="R38" s="57"/>
      <c r="S38" s="26"/>
    </row>
    <row r="39" spans="2:19" ht="14" customHeight="1" x14ac:dyDescent="0.35">
      <c r="B39" s="26"/>
      <c r="C39" s="26"/>
      <c r="D39" s="26"/>
      <c r="E39" s="26"/>
      <c r="F39" s="26"/>
      <c r="G39" s="26"/>
      <c r="H39" s="26"/>
      <c r="I39" s="26"/>
      <c r="J39" s="26"/>
      <c r="K39" s="26"/>
      <c r="L39" s="26"/>
      <c r="M39" s="26"/>
      <c r="N39" s="26"/>
      <c r="O39" s="26"/>
      <c r="P39" s="26"/>
      <c r="Q39" s="26"/>
      <c r="R39" s="26"/>
      <c r="S39" s="26"/>
    </row>
    <row r="40" spans="2:19" ht="14.5" x14ac:dyDescent="0.35">
      <c r="B40" s="26"/>
      <c r="C40" s="26"/>
      <c r="D40" s="26"/>
      <c r="E40" s="26"/>
      <c r="F40" s="26"/>
      <c r="G40" s="26"/>
      <c r="H40" s="26"/>
      <c r="I40" s="26"/>
      <c r="J40" s="26"/>
      <c r="K40" s="26"/>
      <c r="L40" s="26"/>
      <c r="M40" s="26"/>
      <c r="N40" s="26"/>
      <c r="O40" s="26"/>
      <c r="P40" s="26"/>
      <c r="Q40" s="26"/>
      <c r="R40" s="26"/>
      <c r="S40" s="26"/>
    </row>
    <row r="41" spans="2:19" ht="14.5" x14ac:dyDescent="0.35"/>
    <row r="42" spans="2:19" ht="14.5" x14ac:dyDescent="0.35"/>
    <row r="45" spans="2:19" ht="15" customHeight="1" x14ac:dyDescent="0.35">
      <c r="C45" s="27" t="s">
        <v>29</v>
      </c>
      <c r="D45" s="31"/>
      <c r="E45" s="31"/>
    </row>
    <row r="46" spans="2:19" ht="15" customHeight="1" x14ac:dyDescent="0.35">
      <c r="C46" s="27" t="s">
        <v>30</v>
      </c>
      <c r="D46" s="31"/>
      <c r="E46" s="31"/>
    </row>
    <row r="47" spans="2:19" ht="15" customHeight="1" x14ac:dyDescent="0.35">
      <c r="C47" s="27" t="s">
        <v>31</v>
      </c>
      <c r="D47" s="31"/>
      <c r="E47" s="31"/>
    </row>
    <row r="48" spans="2:19" ht="15" customHeight="1" x14ac:dyDescent="0.35">
      <c r="C48" s="27" t="s">
        <v>32</v>
      </c>
      <c r="D48" s="31"/>
      <c r="E48" s="31"/>
    </row>
    <row r="49" spans="3:3" ht="15" customHeight="1" x14ac:dyDescent="0.35">
      <c r="C49" s="26"/>
    </row>
    <row r="50" spans="3:3" ht="15" customHeight="1" x14ac:dyDescent="0.35">
      <c r="C50" s="26"/>
    </row>
  </sheetData>
  <sheetProtection algorithmName="SHA-512" hashValue="bdCGZ9/cg5Th2VaZMplBXEo+fbIzmQS5JwyD08H522d1J6fUvhXkx+DZXRfbkpENm+OZkIAsaxzz6FILWIUl5A==" saltValue="5lGjlm4aZnMpNEnxiIenMw==" spinCount="100000" sheet="1" objects="1" scenarios="1"/>
  <mergeCells count="26">
    <mergeCell ref="B29:N29"/>
    <mergeCell ref="O29:R29"/>
    <mergeCell ref="K28:O28"/>
    <mergeCell ref="B13:R13"/>
    <mergeCell ref="N25:O25"/>
    <mergeCell ref="N26:R26"/>
    <mergeCell ref="B28:C28"/>
    <mergeCell ref="B27:R27"/>
    <mergeCell ref="D28:H28"/>
    <mergeCell ref="P28:R28"/>
    <mergeCell ref="D45:E45"/>
    <mergeCell ref="D46:E46"/>
    <mergeCell ref="D47:E47"/>
    <mergeCell ref="D48:E48"/>
    <mergeCell ref="B2:R5"/>
    <mergeCell ref="B6:R6"/>
    <mergeCell ref="B7:R7"/>
    <mergeCell ref="C8:L8"/>
    <mergeCell ref="C9:L9"/>
    <mergeCell ref="N8:R8"/>
    <mergeCell ref="N9:R9"/>
    <mergeCell ref="B32:Q32"/>
    <mergeCell ref="B33:R38"/>
    <mergeCell ref="B10:R10"/>
    <mergeCell ref="B11:R11"/>
    <mergeCell ref="C12:R12"/>
  </mergeCells>
  <dataValidations count="2">
    <dataValidation type="whole" operator="greaterThan" allowBlank="1" showInputMessage="1" showErrorMessage="1" sqref="G16:G24" xr:uid="{88BACDB0-3DEC-4C18-8B68-256A475B17B8}">
      <formula1>0</formula1>
    </dataValidation>
    <dataValidation operator="greaterThanOrEqual" showInputMessage="1" showErrorMessage="1" sqref="H16:J24" xr:uid="{F97D90F4-2207-4D25-AD63-FDBED00BDF1A}"/>
  </dataValidations>
  <pageMargins left="0.7" right="0.7" top="0.75" bottom="0.75" header="0.3" footer="0.3"/>
  <pageSetup orientation="portrait" r:id="rId1"/>
  <ignoredErrors>
    <ignoredError sqref="B18:B24"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4426077361A3C4F8337887E6B8DA0DF" ma:contentTypeVersion="15" ma:contentTypeDescription="Crear nuevo documento." ma:contentTypeScope="" ma:versionID="d8b9b11b3927478b92af50ae4aa092ee">
  <xsd:schema xmlns:xsd="http://www.w3.org/2001/XMLSchema" xmlns:xs="http://www.w3.org/2001/XMLSchema" xmlns:p="http://schemas.microsoft.com/office/2006/metadata/properties" xmlns:ns2="50016dce-9552-4d5c-9110-792cdc3dcb79" xmlns:ns3="8b63aa53-9726-48e2-9049-ea754b8cfa7d" targetNamespace="http://schemas.microsoft.com/office/2006/metadata/properties" ma:root="true" ma:fieldsID="3e9631d1fe563817304821e8e615064b" ns2:_="" ns3:_="">
    <xsd:import namespace="50016dce-9552-4d5c-9110-792cdc3dcb7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16dce-9552-4d5c-9110-792cdc3dcb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cc829345-69d7-455a-8f52-71590a8d5126}" ma:internalName="TaxCatchAll" ma:showField="CatchAllData" ma:web="8b63aa53-9726-48e2-9049-ea754b8cfa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0016dce-9552-4d5c-9110-792cdc3dcb79">
      <Terms xmlns="http://schemas.microsoft.com/office/infopath/2007/PartnerControls"/>
    </lcf76f155ced4ddcb4097134ff3c332f>
    <TaxCatchAll xmlns="8b63aa53-9726-48e2-9049-ea754b8cfa7d" xsi:nil="true"/>
  </documentManagement>
</p:properties>
</file>

<file path=customXml/itemProps1.xml><?xml version="1.0" encoding="utf-8"?>
<ds:datastoreItem xmlns:ds="http://schemas.openxmlformats.org/officeDocument/2006/customXml" ds:itemID="{E6493EDA-D250-4641-8798-325D98E93F4D}">
  <ds:schemaRefs>
    <ds:schemaRef ds:uri="http://schemas.microsoft.com/sharepoint/v3/contenttype/forms"/>
  </ds:schemaRefs>
</ds:datastoreItem>
</file>

<file path=customXml/itemProps2.xml><?xml version="1.0" encoding="utf-8"?>
<ds:datastoreItem xmlns:ds="http://schemas.openxmlformats.org/officeDocument/2006/customXml" ds:itemID="{9A1C2F7B-8F6C-4393-9C70-8C76F05D01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016dce-9552-4d5c-9110-792cdc3dcb79"/>
    <ds:schemaRef ds:uri="8b63aa53-9726-48e2-9049-ea754b8cfa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5C8118-FC61-482C-A303-146BDD097585}">
  <ds:schemaRefs>
    <ds:schemaRef ds:uri="http://www.w3.org/XML/1998/namespace"/>
    <ds:schemaRef ds:uri="http://purl.org/dc/terms/"/>
    <ds:schemaRef ds:uri="50016dce-9552-4d5c-9110-792cdc3dcb79"/>
    <ds:schemaRef ds:uri="http://purl.org/dc/elements/1.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8b63aa53-9726-48e2-9049-ea754b8cfa7d"/>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RUBEN DARIO PENA SIERRA</dc:creator>
  <cp:keywords/>
  <dc:description/>
  <cp:lastModifiedBy>RICHARD MAURICIO DUARTE REYES</cp:lastModifiedBy>
  <cp:revision/>
  <dcterms:created xsi:type="dcterms:W3CDTF">2026-04-21T22:43:14Z</dcterms:created>
  <dcterms:modified xsi:type="dcterms:W3CDTF">2026-10-16T19:50:30Z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0x010100A4426077361A3C4F8337887E6B8DA0DF</vt:lpwstr>
  </property>
  <property fmtid="{D5CDD505-2E9C-101B-9397-08002B2CF9AE}" pid="3" name="MediaServiceImageTags">
    <vt:lpwstr/>
  </property>
</Properties>
</file>