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45" firstSheet="1" activeTab="6"/>
  </bookViews>
  <sheets>
    <sheet name="EMOCIONALES" sheetId="1" r:id="rId1"/>
    <sheet name="ADAPTATIVAS" sheetId="4" r:id="rId2"/>
    <sheet name="OCUPACIONALES" sheetId="6" r:id="rId3"/>
    <sheet name="FAMILIAR" sheetId="5" r:id="rId4"/>
    <sheet name="COMUNITARIO" sheetId="7" r:id="rId5"/>
    <sheet name="ADMINISTRATIVO Y SOCIO - LEGAL" sheetId="9" r:id="rId6"/>
    <sheet name="FAMILIAS" sheetId="10" r:id="rId7"/>
  </sheets>
  <definedNames>
    <definedName name="_xlnm._FilterDatabase" localSheetId="1" hidden="1">ADAPTATIVAS!$R$7:$R$106</definedName>
  </definedNames>
  <calcPr calcId="152511"/>
  <fileRecoveryPr autoRecover="0"/>
</workbook>
</file>

<file path=xl/calcChain.xml><?xml version="1.0" encoding="utf-8"?>
<calcChain xmlns="http://schemas.openxmlformats.org/spreadsheetml/2006/main">
  <c r="K38" i="4" l="1"/>
  <c r="K37" i="4"/>
  <c r="K36" i="4"/>
  <c r="K35" i="4"/>
  <c r="K21" i="4"/>
  <c r="K19" i="4"/>
  <c r="K18" i="4"/>
  <c r="K17" i="4"/>
  <c r="K16" i="4"/>
  <c r="K15" i="4"/>
  <c r="K13" i="4"/>
  <c r="K12" i="4"/>
  <c r="G12" i="4"/>
  <c r="K11" i="4"/>
  <c r="K10" i="4"/>
  <c r="F37" i="4" l="1"/>
  <c r="M51" i="4"/>
  <c r="K51" i="4"/>
  <c r="M48" i="4"/>
  <c r="K48" i="4"/>
  <c r="K43" i="4"/>
  <c r="K22" i="4"/>
  <c r="L87" i="4" l="1"/>
  <c r="I87" i="4"/>
  <c r="K87" i="4" s="1"/>
  <c r="L86" i="4"/>
  <c r="M86" i="4" s="1"/>
  <c r="K86" i="4"/>
  <c r="L85" i="4"/>
  <c r="M85" i="4" s="1"/>
  <c r="K85" i="4"/>
  <c r="L84" i="4"/>
  <c r="I84" i="4"/>
  <c r="K84" i="4" s="1"/>
  <c r="L83" i="4"/>
  <c r="I83" i="4"/>
  <c r="K83" i="4" s="1"/>
  <c r="L82" i="4"/>
  <c r="M82" i="4" s="1"/>
  <c r="K82" i="4"/>
  <c r="L81" i="4"/>
  <c r="M81" i="4" s="1"/>
  <c r="K81" i="4"/>
  <c r="K10" i="9"/>
  <c r="M10" i="9"/>
  <c r="K12" i="9"/>
  <c r="M12" i="9"/>
  <c r="K13" i="9"/>
  <c r="M13" i="9"/>
  <c r="K10" i="7"/>
  <c r="I10" i="5"/>
  <c r="K10" i="5"/>
  <c r="L10" i="5"/>
  <c r="M10" i="5"/>
  <c r="I11" i="5"/>
  <c r="K11" i="5"/>
  <c r="M11" i="5"/>
  <c r="K12" i="5"/>
  <c r="L12" i="5"/>
  <c r="M12" i="5"/>
  <c r="I14" i="5"/>
  <c r="K14" i="5"/>
  <c r="L14" i="5"/>
  <c r="M14" i="5"/>
  <c r="I15" i="5"/>
  <c r="K15" i="5"/>
  <c r="M15" i="5"/>
  <c r="K16" i="5"/>
  <c r="M16" i="5"/>
  <c r="I17" i="5"/>
  <c r="K17" i="5"/>
  <c r="L17" i="5"/>
  <c r="M17" i="5"/>
  <c r="K18" i="5"/>
  <c r="M18" i="5"/>
  <c r="I19" i="5"/>
  <c r="K19" i="5"/>
  <c r="L19" i="5"/>
  <c r="M19" i="5"/>
  <c r="I20" i="5"/>
  <c r="K20" i="5"/>
  <c r="M20" i="5"/>
  <c r="K22" i="5"/>
  <c r="K26" i="5"/>
  <c r="M26" i="5"/>
  <c r="I27" i="5"/>
  <c r="K27" i="5"/>
  <c r="M27" i="5"/>
  <c r="K28" i="5"/>
  <c r="M28" i="5"/>
  <c r="K10" i="6"/>
  <c r="L10" i="6"/>
  <c r="M10" i="6"/>
  <c r="K11" i="6"/>
  <c r="M11" i="6"/>
  <c r="K12" i="6"/>
  <c r="L12" i="6"/>
  <c r="M12" i="6"/>
  <c r="K13" i="6"/>
  <c r="L13" i="6"/>
  <c r="M13" i="6"/>
  <c r="L14" i="6"/>
  <c r="L15" i="6"/>
  <c r="L16" i="6"/>
  <c r="K17" i="6"/>
  <c r="L17" i="6"/>
  <c r="M17" i="6"/>
  <c r="K18" i="6"/>
  <c r="L18" i="6"/>
  <c r="M18" i="6"/>
  <c r="K19" i="6"/>
  <c r="L19" i="6"/>
  <c r="M19" i="6"/>
  <c r="K20" i="6"/>
  <c r="L20" i="6"/>
  <c r="M20" i="6"/>
  <c r="K21" i="6"/>
  <c r="L21" i="6"/>
  <c r="M21" i="6"/>
  <c r="K22" i="6"/>
  <c r="L22" i="6"/>
  <c r="M22" i="6"/>
  <c r="K23" i="6"/>
  <c r="M23" i="6"/>
  <c r="K24" i="6"/>
  <c r="L24" i="6"/>
  <c r="M24" i="6"/>
  <c r="K52" i="4"/>
  <c r="M52" i="4" s="1"/>
  <c r="L52" i="4"/>
  <c r="K53" i="4"/>
  <c r="M53" i="4" s="1"/>
  <c r="L53" i="4"/>
  <c r="K54" i="4"/>
  <c r="M54" i="4" s="1"/>
  <c r="L54" i="4"/>
  <c r="K55" i="4"/>
  <c r="M55" i="4" s="1"/>
  <c r="L55" i="4"/>
  <c r="K56" i="4"/>
  <c r="M56" i="4" s="1"/>
  <c r="L56" i="4"/>
  <c r="L57" i="4"/>
  <c r="M57" i="4"/>
  <c r="K58" i="4"/>
  <c r="M58" i="4" s="1"/>
  <c r="L58" i="4"/>
  <c r="K59" i="4"/>
  <c r="M59" i="4" s="1"/>
  <c r="L59" i="4"/>
  <c r="K60" i="4"/>
  <c r="M60" i="4" s="1"/>
  <c r="L60" i="4"/>
  <c r="K61" i="4"/>
  <c r="M61" i="4" s="1"/>
  <c r="L61" i="4"/>
  <c r="K62" i="4"/>
  <c r="M62" i="4" s="1"/>
  <c r="L62" i="4"/>
  <c r="K63" i="4"/>
  <c r="M63" i="4" s="1"/>
  <c r="L63" i="4"/>
  <c r="K64" i="4"/>
  <c r="M64" i="4" s="1"/>
  <c r="L64" i="4"/>
  <c r="K65" i="4"/>
  <c r="M65" i="4" s="1"/>
  <c r="L65" i="4"/>
  <c r="K66" i="4"/>
  <c r="M66" i="4" s="1"/>
  <c r="L66" i="4"/>
  <c r="K67" i="4"/>
  <c r="M67" i="4" s="1"/>
  <c r="L67" i="4"/>
  <c r="K68" i="4"/>
  <c r="M68" i="4" s="1"/>
  <c r="L68" i="4"/>
  <c r="K70" i="4"/>
  <c r="M70" i="4" s="1"/>
  <c r="L70" i="4"/>
  <c r="K71" i="4"/>
  <c r="M71" i="4" s="1"/>
  <c r="L71" i="4"/>
  <c r="K72" i="4"/>
  <c r="M72" i="4" s="1"/>
  <c r="L72" i="4"/>
  <c r="L73" i="4"/>
  <c r="M73" i="4"/>
  <c r="K74" i="4"/>
  <c r="M74" i="4" s="1"/>
  <c r="L74" i="4"/>
  <c r="K75" i="4"/>
  <c r="M75" i="4" s="1"/>
  <c r="L75" i="4"/>
  <c r="K76" i="4"/>
  <c r="M76" i="4" s="1"/>
  <c r="K77" i="4"/>
  <c r="M77" i="4" s="1"/>
  <c r="K78" i="4"/>
  <c r="M78" i="4" s="1"/>
  <c r="K79" i="4"/>
  <c r="M79" i="4" s="1"/>
  <c r="K80" i="4"/>
  <c r="M80" i="4" s="1"/>
  <c r="K95" i="4"/>
  <c r="M95" i="4" s="1"/>
  <c r="K96" i="4"/>
  <c r="M96" i="4" s="1"/>
  <c r="K97" i="4"/>
  <c r="M97" i="4" s="1"/>
  <c r="K98" i="4"/>
  <c r="M98" i="4" s="1"/>
  <c r="K99" i="4"/>
  <c r="M99" i="4" s="1"/>
  <c r="K100" i="4"/>
  <c r="M100" i="4" s="1"/>
  <c r="K104" i="4"/>
  <c r="M104" i="4" s="1"/>
  <c r="K105" i="4"/>
  <c r="M105" i="4" s="1"/>
  <c r="L105" i="4"/>
  <c r="K106" i="4"/>
  <c r="M106" i="4" s="1"/>
  <c r="L106" i="4"/>
  <c r="K10" i="1"/>
  <c r="L10" i="1"/>
  <c r="M10" i="1"/>
  <c r="K11" i="1"/>
  <c r="L11" i="1"/>
  <c r="M11" i="1"/>
  <c r="K12" i="1"/>
  <c r="L12" i="1"/>
  <c r="M12" i="1"/>
  <c r="K13" i="1"/>
  <c r="L13" i="1"/>
  <c r="M13" i="1"/>
  <c r="K14" i="1"/>
  <c r="L14" i="1"/>
  <c r="M14" i="1"/>
  <c r="K15" i="1"/>
  <c r="L15" i="1"/>
  <c r="M15" i="1"/>
  <c r="K16" i="1"/>
  <c r="L16" i="1"/>
  <c r="M16" i="1"/>
  <c r="K17" i="1"/>
  <c r="L17" i="1"/>
  <c r="M17" i="1"/>
  <c r="K18" i="1"/>
  <c r="L18" i="1"/>
  <c r="M18" i="1"/>
  <c r="K19" i="1"/>
  <c r="L19" i="1"/>
  <c r="M19" i="1"/>
  <c r="K20" i="1"/>
  <c r="L20" i="1"/>
  <c r="M20" i="1"/>
  <c r="K21" i="1"/>
  <c r="L21" i="1"/>
  <c r="M21" i="1"/>
  <c r="M83" i="4" l="1"/>
  <c r="M87" i="4"/>
  <c r="M84" i="4"/>
</calcChain>
</file>

<file path=xl/sharedStrings.xml><?xml version="1.0" encoding="utf-8"?>
<sst xmlns="http://schemas.openxmlformats.org/spreadsheetml/2006/main" count="1372" uniqueCount="917">
  <si>
    <t>SERVICIO DE ALIMENTOS</t>
  </si>
  <si>
    <t>FISIOTERAPIA INDIVIDUAL</t>
  </si>
  <si>
    <t>COMPETENCIAS: EMOCIONALES ___ ADAPTATIVAS ___ OCUPACIONALES ___</t>
  </si>
  <si>
    <t>COMPETENCIAS: EMOCIONALES ___ ADAPTATIVAS ___ OCUPACIONALES _X__</t>
  </si>
  <si>
    <t>COMPETENCIAS: EMOCIONALES ___ ADAPTATIVAS __X_ OCUPACIONALES ___</t>
  </si>
  <si>
    <t>COMPONENTE: PERSONAL _X__ FAMILIAR ___ COMUNITARIO ___ ADMINISTRATIVO LEGAL ___</t>
  </si>
  <si>
    <t>INTERVENCIÓN NUTRICIONAL</t>
  </si>
  <si>
    <t>COMPETENCIAS: EMOCIONALES __X_ ADAPTATIVAS ___ OCUPACIONALES ___</t>
  </si>
  <si>
    <t>COMPONENTE: PERSONAL ___ FAMILIAR _X__ COMUNITARIO ___ ADMINISTRATIVO LEGAL ___</t>
  </si>
  <si>
    <t>CENTRO FEMENINO ESPECIAL JOSÉ JOAQUÍN VARGAS</t>
  </si>
  <si>
    <t>INTERVENCION INDIVIDUAL</t>
  </si>
  <si>
    <t>HABILIDADES Y COGNICIÓN</t>
  </si>
  <si>
    <t>AFECTO, RELACIONES Y SEXUALIDAD</t>
  </si>
  <si>
    <t>PERSONAL</t>
  </si>
  <si>
    <t>ADAPTATIVA</t>
  </si>
  <si>
    <t xml:space="preserve">Mantener el estado nutricional de normalidad en el 100% de las personas mayores que se encuentran dentro de este rango, durante la ejecución del contrato.
</t>
  </si>
  <si>
    <t>Mantener y crear un estilo de vida saludable en las personas mayores disminuyendo el deterioro en el adulto mayor.</t>
  </si>
  <si>
    <t>TERAPIA RESPIRATORIA</t>
  </si>
  <si>
    <t>MOVILIDAD ARTICULAR(fragilidad alta)</t>
  </si>
  <si>
    <t>MANTENIMIENTO OSTEOMUSCULAR(fragilidad media)</t>
  </si>
  <si>
    <t>PROGRAMA CUIDO MI CUERPO Y ENTORNO</t>
  </si>
  <si>
    <t xml:space="preserve">Conservar patrones de movimiento en el 58% de las personas mayores con funcionalidad baja para la realización del patrón mano - boca en el manejo de utensilios, durante el tiempo de contratación.
</t>
  </si>
  <si>
    <t>No. personas mayores que participan/ No. de personas mayores programadas x 100</t>
  </si>
  <si>
    <t>No. sesiones realizadas / Sesiones programadas x 100</t>
  </si>
  <si>
    <t>Fortalecer el desempeño en actividades instrumentales de la vida diaria en las personas mayores a través de diversidad de actividades de este tipo, que les permita un comportamiento ocupacional más autónomo.</t>
  </si>
  <si>
    <t xml:space="preserve">Mantener en el 42% de personas mayores la ejecución de actividades instrumentales con apoyo intermitente durante el tiempo de contratación.
</t>
  </si>
  <si>
    <t>DISFRURTANDO MI ENTORNO</t>
  </si>
  <si>
    <t xml:space="preserve"> ESCUELA DE HABILIDADES</t>
  </si>
  <si>
    <t>Aumentar las habilidades en las personas mayores por medio de actividades semiestructuradas que favorezcan su auto cuidado y desempeño en actividades de cuidado del hogar, con el fin de lograr su máxima independencia.</t>
  </si>
  <si>
    <t>APRENDER JUGANDO</t>
  </si>
  <si>
    <t>Promover en el 100% de las personas mayores de funcionalidad alta y media, la utilización productiva del tiempo libre los fines de semana durante el periodo contratado, de acuerdo con gustos e intereses, haciendo uso del material que se entrega para tal fin, durante el periodo de contrato.</t>
  </si>
  <si>
    <t>Productivo</t>
  </si>
  <si>
    <t>Prevocacional</t>
  </si>
  <si>
    <t>Fortalecer hábitos y rutinas ocupacionales básicos en las personas mayores de funcionalidad baja y media a través de la participación en el taller pre vocacional manteniendo habilidades y destrezas residuales.</t>
  </si>
  <si>
    <t>AVOCACIONAL</t>
  </si>
  <si>
    <t>Mantener destrezas motoras y de praxis en las personas mayores de funcionalidad baja que no presentan un rol productivo, por medio de actividades a vocacionales.</t>
  </si>
  <si>
    <t>ESTIMULACIÓN COGNITIVA</t>
  </si>
  <si>
    <t>LUDICO-RECREATIVO Y CULTURAL</t>
  </si>
  <si>
    <t>Lograr que el 80% de las personas mayores participantes de las actividades, demuestren sus gustos e intereses a en las actividades donde se fortalecen aspectos personales y grupales</t>
  </si>
  <si>
    <t>FAMILIAR</t>
  </si>
  <si>
    <t>COMPETENCIAS DEL SISTEMA FAMILIAR</t>
  </si>
  <si>
    <t>ENVEJECIENDO EN FAMILIA</t>
  </si>
  <si>
    <t xml:space="preserve">Potenciar las habilidades y destrezas de las familias fortaleciendo el proyecto de vida familiar, elaborando compromisos, acciones de seguimiento y acompañamiento.
</t>
  </si>
  <si>
    <t xml:space="preserve">Actualizar los planes de compromisos y corresponsabilidad familiar, teniendo como finalidad la construcción de acuerdos, por medio de la atención personalizada.
</t>
  </si>
  <si>
    <t>Realizar dos encuentros familiares mediante la metodología de grupo focal, con la finalidad de desarrollar capacidades y competencias para la vida.</t>
  </si>
  <si>
    <t>Vincular el 55% de las familias a dos encuentros grupales institucionales, mediante intervenciones grupales con la técnica de grupo focal, durante el periodo de contratación.</t>
  </si>
  <si>
    <t>Fortalecer la participación de los sistemas familiares de características inactivas en los procesos llevados a cabo en el Programa Cundinamarca vejez, mediante estrategias de intervención individual.</t>
  </si>
  <si>
    <t>Realizar seguimiento al 100% de las familias con características inactivas en los procesos institucionales, mediante intervención telefónica durante el periodo de contratación.</t>
  </si>
  <si>
    <t>Incrementar la corresponsabilidad de los sistemas familiares identificados, mediante estrategias de intervención individual y grupal, sensibilizando sobre el rol como cuidadores.</t>
  </si>
  <si>
    <t>Garantizar la comunicación entre las personas mayores y los referentes familiares - sociales, mediante el uso de herramientas TIC.</t>
  </si>
  <si>
    <t>Incluir al 40% de las personas mayores en la utilización de las herramientas TIC. generando acercamientos con las redes familiares y sociales, durante el periodo de contratación.</t>
  </si>
  <si>
    <t xml:space="preserve">ESCENARIOS INCLUYENTES </t>
  </si>
  <si>
    <t>Identificar redes de apoyo o grupos de interés a nivel intersectorial, intra e interinstitucional. empleando herramientas de intervención comunitaria que permitan la interacción en diferentes escenarios y contextos sociales.</t>
  </si>
  <si>
    <t>Promover la inclusión social de las  personas mayores con discapacidad y su sistema familiar en los espacios comunitarios, mediante la ejecución de acciones cívicas incluyentes.</t>
  </si>
  <si>
    <t>Propiciar espacios de participación ciudadana que permitan en un 50% la inclusión de las personas mayores en espacios de construcción social, durante el tiempo de contratación.</t>
  </si>
  <si>
    <t>Promover la práctica de los derechos de las personas atendidas generando la autonomía en la toma de decisiones, mediante la conformación de un Gobierno Institucional.</t>
  </si>
  <si>
    <t>Conformación del gobierno institucional, garantizando un encuentro mensual durante el tiempo de contratación.</t>
  </si>
  <si>
    <t>COMUNIDAD</t>
  </si>
  <si>
    <t>COMPONENTE</t>
  </si>
  <si>
    <t>PROGRAMAS</t>
  </si>
  <si>
    <t>OBJETIVOS</t>
  </si>
  <si>
    <t>RESPONSABLE</t>
  </si>
  <si>
    <t>Efectuar visitas domiciliarias correspondientes a las etapas de: vinculación, ingreso, egreso y seguimiento. con el fin de dar cumplimiento a los objetivos terapéuticos propuestos.</t>
  </si>
  <si>
    <t>PROPONENTE: CONGREGACION HERMANAS DE LA CARIDAD DOMINICAS DE LA PRESENTACIÓN DE LA SANTISIMA VIRGEN - PROVINCIA DE BOGOTÁ</t>
  </si>
  <si>
    <t>COMPONENTE: PERSONAL ___ FAMILIAR ___ COMUNITARIO _X__ ADMINISTRATIVO LEGAL ___</t>
  </si>
  <si>
    <t>COMPETENCIA/LINEA</t>
  </si>
  <si>
    <t>METAS CUANTIFICABLES</t>
  </si>
  <si>
    <t>INDICADORES DE EFICACIA Y EFECTIVIDAD</t>
  </si>
  <si>
    <t>N. PERSONAS BENEFICIADAS</t>
  </si>
  <si>
    <t>EMOCIONAL</t>
  </si>
  <si>
    <t xml:space="preserve">Lograr que el 42% de las personas mayores vinculadas generen estrategias de auto direccionamiento, trabajo en equipo, autoestima, responsabilidad y seguimiento de reglas. 
</t>
  </si>
  <si>
    <t>Promover en el 100% de la población estrategias según nivel de funcionalidad que permita a las adultas convivir en espacios seguros.</t>
  </si>
  <si>
    <t>Terapeuta Ocupacional</t>
  </si>
  <si>
    <t>Educación Física</t>
  </si>
  <si>
    <t xml:space="preserve">ADAPTATIVA -FOTALECIMIENTO DE LOS APRENDIZAJES </t>
  </si>
  <si>
    <t>ADAPTATIVA -APRENDIZAJE COOPERATIVO</t>
  </si>
  <si>
    <t>ADAPATATIVA</t>
  </si>
  <si>
    <t xml:space="preserve">OCUPACIONAL - Talleres vida activa productiva y entorno </t>
  </si>
  <si>
    <t>COMUNITARIO</t>
  </si>
  <si>
    <t>Realizar acciones, conjuntamente con las personas mayores atendidas, por medio de valoración, diagnóstico, atención, evolución y seguimiento; de las necesidades, capacidades y aspiraciones que favorezcan a la sensación de bienestar durante el proceso de atención integral.</t>
  </si>
  <si>
    <t>Número de personas mayores que logran objetivos de las actividades /Número total de personas mayores vinculadas al programaX100</t>
  </si>
  <si>
    <t>Mejorar el estado nutricional de la población con malnutrición (ya sea por déficit o por exceso) en un  30% al finalizar el contrato.</t>
  </si>
  <si>
    <t xml:space="preserve">• Mantener condición fisiocinéticas (cambios de posición, auto masajes) en el 80% de las personas mayores en condición de fragilidad alta  a través de la aplicación de actividades terapéuticas individuales y grupales independientes o asistidas acorde a las necesidades de la población. </t>
  </si>
  <si>
    <t>Minimizar en el 80% el deterioro de patologías crónicas (HTA, EPOC, obesidad) a través de actividades terapéuticas con el fin evitar complicaciones y así favorecer el estado de salud integral de las personas mayores.</t>
  </si>
  <si>
    <t xml:space="preserve">Evocar conocimientos sobre culinaria y plantas medicinales de las personas mayores, por medio de talleres teórico prácticos, utilizando ingredientes o plantas cultivadas en la granja o traídas como muestra, para recordar experiencias vividas, rescatar saberes y culturas de cada una de ellas. </t>
  </si>
  <si>
    <t>MUSICA ARTES Y EMOCION  "DANZA POR LA VIDA"</t>
  </si>
  <si>
    <r>
      <t xml:space="preserve">OBJETIVO GENERAL: </t>
    </r>
    <r>
      <rPr>
        <sz val="10"/>
        <color indexed="8"/>
        <rFont val="Cambria"/>
        <family val="1"/>
      </rPr>
      <t>Identificar, caracterizar y potenciar en la comunidad los recursos y las redes de apoyo (públicas y privadas) que favorezcan la participación de las personas mayores, en los contextos sociales.</t>
    </r>
  </si>
  <si>
    <t>Atender el 100% de las personas mayores que requieran intervención, para disminuir factores que afecten en la estabilidad emocional, desempeño en actividades cotidianas, interacciones sociales y/o adaptación en los diferentes contextos.</t>
  </si>
  <si>
    <t>Promover el desarrollo y/o mantenimiento de habilidades en el aspecto físico, emocional, social y comunicativo, acorde a las capacidades de las personas mayores, para lograr la motivación y ejecución de ejercicios de interacción en el entorno.</t>
  </si>
  <si>
    <t>Establecer en las personas mayores, interacciones y relaciones adecuadas con ellas mismas, con otras personas y con su ambiente; favoreciendo la conducta de vínculo por medio de actividades según capacidades e intereses para el ejercicio de su derecho a la sexualidad.</t>
  </si>
  <si>
    <t>Contribuir al mantenimiento y/o mejoramiento de estado nutricional de las personas mayores del proyecto vejez Cundinamarca, a través del suministro de una alimentación que aporte la cantidad adecuada de calorías y nutrientes, garantizando la calidad de vida.</t>
  </si>
  <si>
    <t>Realizar acciones administrativas y asistenciales, acordes a la normatividad vigente, encaminadas a brindar una alimentación nutricionalmente adecuada y segura a las personas mayores, preservando la salud y la calidad de vida.</t>
  </si>
  <si>
    <t>Mantener las condiciones fisiocinéticas actuales en las personas mayores que requieran la utilización de ayudas técnicas para sus desplazamientos, por medio de la aplicación de técnicas fisioterapéuticas que fomenten movilidad funcional, bienestar y calidad de vida.</t>
  </si>
  <si>
    <t>Mantener el funcionamiento osteomuscular de las personas mayores en condición de fragilidad media, mediante actividades físicas controladas al aire libre, evitando así el deterioro progresivo secundario al envejecimiento patológico</t>
  </si>
  <si>
    <t xml:space="preserve">Promover la realización de actividad física específica y prescrita,  evitando complicaciones a causa de la patología cardiovascular presente en las personas mayores 
</t>
  </si>
  <si>
    <t>Mejorar sintomatología artromiocinemática de las personas mayores remitidas por medicina general, favoreciendo la calidad de vida por medio de atención directa e individualizada</t>
  </si>
  <si>
    <t>Mejorar los signos y síntomas de las patologías respiratorias de las personas mayores remitidas por medicina general, favoreciendo su calidad de vida por medio de atención directa e individual</t>
  </si>
  <si>
    <t xml:space="preserve">• Mejorar en el 80% de laspersonas mayores remitidas por medicina general la sintomatología artromiocinemática por medio de atención directa, individual y con eficacia.  
• Brindar atención oportuna al 100% de las adultas remitidas por medicina general.
</t>
  </si>
  <si>
    <t xml:space="preserve">• Mejorar signos y síntomas respiratorios en un 80% de laspersonas mayores remitidas por medicina general, con el fin de favorecer la capacidad pulmonar y evitar complicaciones. 
</t>
  </si>
  <si>
    <t xml:space="preserve">Valorar destrezas ocupacionales, gustos e intereses y sistema de apoyos de las personas mayores, por medio de la aplicación de instrumentos, con el fin de generar estrategias y planes de intervención </t>
  </si>
  <si>
    <t>VIVE BIEN - SE FELIZ</t>
  </si>
  <si>
    <t xml:space="preserve">Incrementar en el 53% de las personas mayores las habilidades de: toma de decisiones, manejo autónomo, elaboración de presupuestos sencillos, uso del dinero dentro y fuera de la institución durante el tiempo de contratación.
</t>
  </si>
  <si>
    <t>Analizar diferentes espacios institucionales, que permitan determinar necesidad de cuidado y modificaciones, con el fin de garantizar condiciones básicas de seguridad y relaciones armónicas de las personas mayores</t>
  </si>
  <si>
    <t xml:space="preserve">Mantener la capacidad intelectual de las personas mayores vinculadas al programa, por medio de estrategias lúdicas a partir de la hidroponía que fortalezcan sus habilidades académicas y que permitan enlentecer el deterioro cognitivo </t>
  </si>
  <si>
    <t xml:space="preserve">Mantener en las personas mayores, las capacidades motrices, la disminución de peso y el sedentarismo, mediante la inclusión de la actividad física regular, con el propósito de mejorar la calidad vida y el desarrollo de hábitos para su bienestar.
 </t>
  </si>
  <si>
    <t>Fomentar la expresión corporal y artística de las personas mayores, mediante alternativas como forma de expresión, participando en coreografías y puestas en escena, ya sea de manera constante o esporádicamente.</t>
  </si>
  <si>
    <t>Promover la participación de las adultas mayores, mediante actividades lúdicas recreativas y de esparcimiento óptimo para el aprovechamiento del tiempo libre, dependiendo de sus capacidades, gustos e intereses, dentro y fuera de los servicios.</t>
  </si>
  <si>
    <t xml:space="preserve">Promover en las personas mayores del Centro las habilidades y destrezas a nivel físico, cognitivo y social, mediante actividades lúdico-recreativas-culturales teniendo en cuenta sus gustos e intereses, en la participación tanto individual como colectiva de las personas, accediendo a espacios para el ejercicio de los derechos
</t>
  </si>
  <si>
    <t xml:space="preserve"> Número total de sesiones realizadas en la intervención individual por el área de psicología en el mes /Número total de sesiones programadas para intervención individual del área de psicología en el mes X100</t>
  </si>
  <si>
    <t xml:space="preserve"> Número de personas mayores atendidas individualmente por el área de psicología en el mes/Número total de personas mayores que requieren la intervención individual de psicología en el mes X100</t>
  </si>
  <si>
    <t xml:space="preserve"> Número de personas mayores atendidas que modifican conductas objetivo, luego de la intervención individua en el mes /Número total de personas mayores atendidas individualmente por el área de psicología en el mes X100
</t>
  </si>
  <si>
    <t>Número de sesiones ejecutadas en el programa de estimulación multisensorial en el mes /Número total de sesiones programadas de estimulación multisensorial en el mes X100.</t>
  </si>
  <si>
    <t>Número de personas mayores que participan en las actividades del programa de estimulación multisensorial en el mes /Número total de personas mayores vinculadas al programa de estimulación multisensorial en el mes X100.</t>
  </si>
  <si>
    <t>Número de personas mayores que logran objetivos de las actividades del programa de estimulación multisensorial en el mes /Número total de personas mayores vinculadas al programa de estimulación multisensorial X100</t>
  </si>
  <si>
    <t>Número de sesiones ejecutadas en mantenimiento cognitivo en el mes /Número total de sesiones programadas de mantenimiento cognitivo en el mes X100.</t>
  </si>
  <si>
    <t>Número de personas mayores que logran objetivos de las actividades de mantenimiento cognitivo en el mes /Número total de personas mayores vinculadas al programa de mantenimiento cognitivo en el mes X100.</t>
  </si>
  <si>
    <t xml:space="preserve"> Lograr que el 70% de las personas presenten conductas de relación con el entorno y conductas de vínculo en el tiempo de contratación.</t>
  </si>
  <si>
    <t>Número de sesiones ejecutadas del programa de afecto, relaciones y sexualidad en el mes /Número total de sesiones programadas de afecto, relaciones y sexualidad en el mes X100.</t>
  </si>
  <si>
    <t>Número de personas mayores que participan en las actividades de afecto, relaciones y sexualidad en el mes /Número total de personas mayores vinculadas al programa de afecto, relaciones y sexualidad en el mes X100</t>
  </si>
  <si>
    <t xml:space="preserve">Fortalecer desempeño en actividades ocupacionales a través de talleres productivos que permitan mantener habilidades, destrezas, nivel de funcionalidad y un rol ocupacional procurando una participación permanente. </t>
  </si>
  <si>
    <t xml:space="preserve"> Promover en el 90% de las personas de funcionalidad alta, que participen en los diferentes puestos de práctica al interior del centro hábitos de cumplimiento de jornada laboral, resolución de problemas, manejo de herramientas e insumos y trabajo en equipo.</t>
  </si>
  <si>
    <t>No. de sesiones ejecutadas del taller productivo en el mes/No. de sesiones programadas del taller productivo en el mes x 100.</t>
  </si>
  <si>
    <t>No. personas mayores que conservan por lo menos dos competencias socio ocupacionales en el mes /No. de personas mayores participantes en el programa de taller productivo x 100.</t>
  </si>
  <si>
    <t xml:space="preserve"> Promover en el 90% de las personas mayores de funcionalidad alta, que participen en los diferentes puestos de práctica al interior del centro hábitos de cumplimiento de jornada laboral, resolución de problemas, manejo de herramientas e insumos y trabajo en equipo.</t>
  </si>
  <si>
    <t xml:space="preserve">Fortalecer en el 50% de las personas mayores hábitos y rutinas ocupacionales de asistencia, seguimiento de instrucciones, manejo de herramientas por medio de la asistencia y participación en taller pre vocacional.
</t>
  </si>
  <si>
    <t>Proporcionar al 100 % de las personas mayores con funcionalidad baja actividades que impliquen destrezas motoras fina, gruesa, praxis, coordinación, estimulación sensorial y cognitiva.</t>
  </si>
  <si>
    <r>
      <t xml:space="preserve">OBJETIVO GENERAL: </t>
    </r>
    <r>
      <rPr>
        <sz val="10"/>
        <color indexed="8"/>
        <rFont val="Calibri"/>
        <family val="2"/>
      </rPr>
      <t>Brindar espacios por medio de talleres prevocacional, productivo y a vocacional, que permitan a las personas mayores desarrollar habilidades y competencias a nivel ocupacional, con el fin de mantener un rol activo.</t>
    </r>
  </si>
  <si>
    <t>  No. de personas mayores que asisten a las actividades de taller productivo en el mes/ No. de personas mayores programadas por mes x 100.</t>
  </si>
  <si>
    <t>-          No. De personas mayores que fortalecen al menos 4 hábitos/No. de personas mayores participantes en el programa de taller productivo x 100</t>
  </si>
  <si>
    <t>-          No. de sesiones ejecutadas del taller productivo/No. de sesiones programadas x 100</t>
  </si>
  <si>
    <t>-          N° de personas mayores que mantienen participación en práctica laboral en el mes/ No. de personas mayores participantes en el programa x 100.</t>
  </si>
  <si>
    <t>-          No. De personas mayores que fortalecen al menos 4 hábitos en el mes/No. de personas mayores participantes en el programa de taller productivo x 100</t>
  </si>
  <si>
    <t>-          No. de personas mayores que asisten a las actividades de taller prevocacional en el mes/ No. de personas mayores programadas por mes del taller prevocacional x 100.</t>
  </si>
  <si>
    <t>-          No. Sesiones realizadas de taller prevocacional en el mes /No. De sesiones programadas del taller prevocacional en el mes x 100</t>
  </si>
  <si>
    <t>-          No. De personas mayores que mantienen hábitos y rutinas ocupacionales en el mes/No. Total de personas mayores de participantes en el proyecto de taller prevocacional x 100.</t>
  </si>
  <si>
    <t>-          No. de personas mayores caminantes que mantienen hábitos y rutinas ocupacionales en el mes /No personas mayores programadas en el taller prevocacional x 100.</t>
  </si>
  <si>
    <t>-          No. de personas mayores en sillas de ruedas que mantienen hábitos y rutinas ocupacionales en el mes /No personas mayores programadas del taller prevocacional x 100.</t>
  </si>
  <si>
    <t>-          No. de sesiones ejecutadas en el programa avocacional en el mes/No. de sesiones programadas a vocacionales en el mes x 100.</t>
  </si>
  <si>
    <t>-          No. de personas mayores que participan en el programa avocacional en el mes/ No. de personas mayores programadas en las actividades a vocacionales en el mes x 100.</t>
  </si>
  <si>
    <t>-          No. de personas mayores que mantienen habilidades y destrezas residuales en el mes/ No. total de personas mayores de funcionalidad baja participantes x 100.</t>
  </si>
  <si>
    <r>
      <t xml:space="preserve">OBJETIVO GENERAL: </t>
    </r>
    <r>
      <rPr>
        <sz val="10"/>
        <color indexed="8"/>
        <rFont val="Calibri"/>
        <family val="2"/>
      </rPr>
      <t xml:space="preserve">Brindar atención integral a personas mayores en el Centro de protección, a través de la implementación de acciones interdisciplinarias para el desarrollo o mantenimiento de habilidades interpersonales que propicien interacciones positivas tanto a nivel físico, psicológico, emocional y social; como la disminución de riesgos por la presencia de patologías. </t>
    </r>
  </si>
  <si>
    <r>
      <t xml:space="preserve">OBJETIVO GENERAL: </t>
    </r>
    <r>
      <rPr>
        <sz val="10"/>
        <color indexed="8"/>
        <rFont val="Calibri"/>
        <family val="2"/>
      </rPr>
      <t>Desarrollar competencias familiares donde se promueva la participación y corresponsabilidad, mediante intervención individual y grupal con las familias identificadas del proyecto Cundinamarca vejez en el Centro Femenino Especial José Joaquín Vargas</t>
    </r>
  </si>
  <si>
    <t>No. de personas mayores que hacen uso de las herramientas TIC en el mes/ No. de personas mayores proyectadas x 100.</t>
  </si>
  <si>
    <t>N. º de video llamadas realizadas en el mes / Total de video llamadas programadas en el mes por 100</t>
  </si>
  <si>
    <t>No. de visitas domiciliarias del equipo psicosocial realizadas en el mes de seguimiento a salida a medio familiar que superen los 15 días / No. de personas mayores con salida a medio familiar que superan los 15 días en el mes x 100.</t>
  </si>
  <si>
    <t>Activar 14 redes de apoyo social identificadas a nivel institucional, durante el tiempo de contratación.</t>
  </si>
  <si>
    <t>No. de redes de apoyo activadas en el mes/ No. de redes de apoyo programadas en el mes x 100</t>
  </si>
  <si>
    <r>
      <t xml:space="preserve">OBJETIVO GENERAL SOCIO-LEGAL:  </t>
    </r>
    <r>
      <rPr>
        <sz val="10"/>
        <color indexed="8"/>
        <rFont val="Cambria"/>
        <family val="1"/>
      </rPr>
      <t>Gestionar diferentes acciones encaminadas al manejo legal de cada caso, con el fin de garantizar el restablecimiento de  derechos constitucionales que le  asisten  a  las  personas  con discapacidad mental en el  marco  de  la ley.</t>
    </r>
  </si>
  <si>
    <t>COMPONENTE: PERSONAL ___ FAMILIAR ___ COMUNITARIO ___ ADMINISTRATIVO LEGAL _x__</t>
  </si>
  <si>
    <t>SOCIO-LEGAL</t>
  </si>
  <si>
    <t>CIUDADANAS</t>
  </si>
  <si>
    <t>ACCIONANDO TUS DERECHOS</t>
  </si>
  <si>
    <t>Generar espacios de comunicación y participación permanentes con Comisarios de Familia, Defensores de Familia, Personeros Municipales del lugar de procedencia de la adulta, con el propósito de evitar el abandono y procurar la reinserción social y familiar</t>
  </si>
  <si>
    <t>Ubicar sistemas familiares de las adultas con red familiar inexistente, mediante gestión inter-sectorial.</t>
  </si>
  <si>
    <t>Ubicar el 3% de sistemas familiares no identificados a la fecha, durante la vigencia contractual.</t>
  </si>
  <si>
    <t xml:space="preserve">Garantizar la inclusión de las adultas al SGSSS y a la cedulación para que ejerzan sus derechos civiles y políticos,.
</t>
  </si>
  <si>
    <t>Garantizar  y mantener que el 100% de las personas mayores cuenten con su cédula de ciudadanía y su afiliación al SGSSS, durante el tiempo de contratación.</t>
  </si>
  <si>
    <t>N. º De adultas con cédula de ciudadanía / N. º adultas que pertenecen al programa x 100.</t>
  </si>
  <si>
    <t>N. º De adultas con afiliación al SGSSS en el mes/ N. º total de adultas que pertenecen al programa en el mes x 100.</t>
  </si>
  <si>
    <t xml:space="preserve">Realizar contacto con el 20% de  las comisarias de familias identificadas según el lugar de procedencia de la adulta, mediante uso de las tics </t>
  </si>
  <si>
    <t>N. º de comisarias contactadas en el mes / N. º de comisarias proyectadas en el mes x 100.</t>
  </si>
  <si>
    <t xml:space="preserve">
Fisioterapia</t>
  </si>
  <si>
    <t>Mantener las capacidades motrices en el (50%) de las personas mayores con fragilidad baja, mediante actividad física regular, durante el periodo de contratación</t>
  </si>
  <si>
    <t xml:space="preserve"> Contribuir a disminuir el peso corporal en el 60% de las personas mayores con sobrepeso y obesidad vinculadas al programa, mediante la práctica de actividad física diaria, durante el periodo de contratación.</t>
  </si>
  <si>
    <t xml:space="preserve">Reducir los niveles de sedentarismo en el 50% de las adultas mayores del total de la población de Cundinamarca, mediante la práctica de actividad física durante el periodo de contratación.
</t>
  </si>
  <si>
    <t>Número de personas mayores que disminuyen sedentarismo /total de personas mayores vinculadas al programa x 100</t>
  </si>
  <si>
    <t xml:space="preserve">MUEVE U CUERPO 
EDU.FISICA
</t>
  </si>
  <si>
    <t xml:space="preserve">Que el 100% de las usuarias nuevas del proyecto vejez que ingresan a la institución presenten su valoración nutricional completa de ingreso con valoración antropométrica, examen físico, evaluación de aspectos alimentarios, seguimiento a los datos bioquímicos y prescripción dietaría.
</t>
  </si>
  <si>
    <t xml:space="preserve"> Que el 38% (48) personas mayores en etapa de permanencia del proyecto se actualice la valoración por el área de nutrición equivalente a 6 personas mayores por mes en el tiempo de contratación.
</t>
  </si>
  <si>
    <t xml:space="preserve">No de personas mayores del proyecto de Cundinamarca valoradas con estado nutricional adecuado/ Total de personas mayores proyecto vejez Cundinamarca X 100 </t>
  </si>
  <si>
    <t>N. º de personas mayores en etapa de permanencia valoradas nutricionalmente en el mes/ N. º total de personas mayores del proyecto de Cundinamarca programadas para valoración en el mes X100</t>
  </si>
  <si>
    <t>N° de seguimientos nutricionales realizados a las personas mayores con periodicidad (cuatrimestral) con diagnostico nutricional normal en el mes / N° total de personas mayores con diagnostico nutricional de normalidad del proyecto de Cundinamarca x100.</t>
  </si>
  <si>
    <t xml:space="preserve"> N° de seguimientos nutricionales realizados a las personas mayores con periodicidad (mensual) con diagnostico nutricional de obesidad o malnutrición por déficit en el mes / N° total de personas mayores con diagnostico nutricional de obesidad y mal nutrición por déficit en el proyecto de Cundinamarca x100.</t>
  </si>
  <si>
    <t>MANTENGO SALUDABLE
FISIOTERAPIA</t>
  </si>
  <si>
    <t xml:space="preserve"> Suministrar a la población una alimentación que cumpla con el 100% de las preparaciones principales, según lo establecido en el ciclo de menús.</t>
  </si>
  <si>
    <t xml:space="preserve"> Cumplir al 100% con las actividades administrativas de carácter obligatorio contenidas en la Normatividad y los Anexos Técnicos, durante el tiempo de contratación</t>
  </si>
  <si>
    <t>Realizar prescripción dietoterapéutica al 100% de las personas mayores de acuerdo a necesidad nutricional y tratamientos médicos, durante el periodo contractual.</t>
  </si>
  <si>
    <t xml:space="preserve"> Capacitar al 100% del personal manipulador de alimentos, en BPM durante el periodo contractual. </t>
  </si>
  <si>
    <t>No. de talleres realizados en el mes /No. de talleres programados x 100</t>
  </si>
  <si>
    <t xml:space="preserve">No. De personas mayores en condición de fragilidad alta que mantienen condiciones fisiocinéticas (cambios de posición, auto masajes) en el mes / No. de personas mayores vinculadas al programa x 100. </t>
  </si>
  <si>
    <t>-  No de personas mayores vinculadas al programa de movilidad articular / No de personas mayores que asisten a programa x100.</t>
  </si>
  <si>
    <t>-  No de sesiones ejecutadas al programa de movilidad articular en el mes / No de sesiones programadas para la movilidad articular x 100.</t>
  </si>
  <si>
    <t>Mantener el funcionamiento osteomuscular de las personas mayores en condición de fragilidad media, en un 80% mediante actividades físicas controladas al aire libre, evitando así el deterioro progresivo secundario al envejecimiento patológico</t>
  </si>
  <si>
    <t>-   No de personas que asisten a las sesiones de mantenimiento osteomuscular en el mes/ No de personas mayores vinculadas al programa de mantenimiento osteomuscular x100.</t>
  </si>
  <si>
    <t>-  No de sesiones ejecutadas al programa de mantenimiento osteomuscular en el mes/ No de sesiones programadas de mantenimiento osteomuscular x 100.</t>
  </si>
  <si>
    <t>No de las personas mayores que mejoraron sintomatología luego de la intervención individual por el área de fisioterapia en el mes / No de personas mayores remitidas por medicina general en el mes x100.</t>
  </si>
  <si>
    <t>- No de personas mayores remitidas por medicina general al área de Terapia Física en el mes / No de personas mayores atendidas por el área de fisioterapia en el mes x 100.</t>
  </si>
  <si>
    <t>- No. de sesiones realizadas de intervención individual en el mes /No. de sesiones prescritas para la intervención individual en el mes x 100.</t>
  </si>
  <si>
    <t>-  No de personas mayores remitidas por medicina general en el mes / No de personas mayores atendidas por el área de terapia respiratoria en el mes x 100.</t>
  </si>
  <si>
    <t>- No. de sesiones realizadas en la intervención individual por el área de Terapia Respiratoria en el mes/No. de sesiones prescritas para intervención individual del área de Terapia respiratoria en el mes x 100</t>
  </si>
  <si>
    <t>No de sesiones realizadas en el programa de mantengo saludable en el mes/No sesiones programadas de mantengo saludable en el mes x100.</t>
  </si>
  <si>
    <t xml:space="preserve">Valorar el 38% (48) personas mayores en etapa de permanencia por el área de Terapia Ocupacional equivalente a 6 personas mayores por mes en el tiempo de contratación.
</t>
  </si>
  <si>
    <t xml:space="preserve">Promover espacios grupales de entrenamiento de Habilidades Sociales, de comunicación e interacción, a través de actividades educativas y pedagógicas dentro y fuera de la institución, favoreciendo interacción social, responsabilidad, autoestima y seguimiento de reglas. </t>
  </si>
  <si>
    <t>Mantener capacidad de desempeño en actividades de la vida diaria y actividades instrumentales de la vida diaria en las personas mayores programadas por medio de actividades semi estructuradas, seguimiento y orientación favoreciendo autonomía e independencia en las diferentes áreas</t>
  </si>
  <si>
    <t>Supervisar al 100% de las personas mayores programadas con independencia y semindependencia en las actividades de la vida diaria de baño, uso de elementos de aseo y vestido y mantener en las 83 personas mayores su independencia</t>
  </si>
  <si>
    <t>No. De personas mayores que ejecutan por lo menos unas actividades instrumentales en el mes /No. total de personas mayores del programa de cuido mi cuerpo y mi entorno x 100.</t>
  </si>
  <si>
    <t>No. De personas mayores que ejecutan dos o más actividades instrumentales/No. total de personas mayores del programa x 100</t>
  </si>
  <si>
    <t>No. de salidas realizadas por este concepto en el mes /No. de salidas programadas en el mes x 100.</t>
  </si>
  <si>
    <t>No. de personas mayores que planifican y deciden el gasto del dinero dentro o fuera del Centro en el mes /No. de personas que reciben incentivo en el mes x 100.</t>
  </si>
  <si>
    <t>No. de personas mayores que manejan el dinero de forma autónoma en el mes / No. de personas que reciben incentivo en el mes x 100.</t>
  </si>
  <si>
    <t>No. de personas en silla de ruedas que salen a compras en el mes/No. de personas mayores en sillas de ruedas que reciben incentivo en el mes x 100.</t>
  </si>
  <si>
    <t>No. de personas mayores caminantes que salen a compras en el mes /No. de personas que reciben incentivo en el mes x 100.</t>
  </si>
  <si>
    <t>N° de sesiones realizadas del programa disfrutando mi entorno en el mes / De sesiones programadas de disfrutando mi entorno en el mes x 100.</t>
  </si>
  <si>
    <t>- No de personas mayores que participan en el programa/No. De personas mayores vinculadas al programa x 100</t>
  </si>
  <si>
    <t>- N° de personas mayores que identifican riesgos en su entorno en el mes /No. de personas mayores vinculadas al programa x 100´.</t>
  </si>
  <si>
    <t>Fomentar 80% de las personas mayores (55 de 69) la ejecución de actividades de la vida diaria e instrumentales con apoyo intermitente durante el tiempo de contratación</t>
  </si>
  <si>
    <t>Mantener en el 50% de las personas mayores procesos de atención y memoria mediante tardes de tertulias, salidas dirigidas donde se interactué con plantas medicinales y talleres de cocina prácticos, estableciendo así diálogos permanentes que permitan registrar en un recetario tipo cartilla los conocimientos evocados, esto se realizará durante el periodo de contratación</t>
  </si>
  <si>
    <t>No. de sesiones realizadas en el programa de reconstruyendo saberes en el mes / No. de sesiones programadas de reconstruyendo saberes x 100.</t>
  </si>
  <si>
    <t>No. de personas mayores que asisten a las intervenciones del programa reconstruyendo saberes /No. total de personas mayores vinculadas al programa de reconstruyendo saberes x 100,</t>
  </si>
  <si>
    <t xml:space="preserve"> No. de personas mayores vinculadas al programa que evocan conocimientos sobre plantas medicinales y culinarias en el mes /No. De personas mayores del programa de reconstruyendo saberes x 100.</t>
  </si>
  <si>
    <t xml:space="preserve">RECONSTRUYENDO SABERES- RECETAS DE LAS PERSONAS MAYORES PARA CADA DÍA
</t>
  </si>
  <si>
    <t>Fortalecer en un 45% procesos de memoria mediante actividades lúdico pedagógicas grupales como concéntrese, lotería, emparejamiento, parques y asociaciones en un lapso de contratación.</t>
  </si>
  <si>
    <t>Mantener en el 40% de las personas mayores vinculadas al programa, procesos académicos de lecto-escritura por medio de actividades grupales como redacción de textos, cartas, invitaciones, lectura de textos cortos, cuentos y artículos según gusto e intereses para evitar el deterioro de sus habilidades académicas en un lapso de contratación,</t>
  </si>
  <si>
    <t>No. de sesiones realizadas en el programa de estimulación cognitiva en el mes /No. de sesiones programadas de estimulación cognitiva x 100</t>
  </si>
  <si>
    <t>No. de personas mayores que asisten a las intervenciones de estimulación cognitiva en el mes/No. total de personas mayores vinculadas al programa de estimulación cognitiva x 100</t>
  </si>
  <si>
    <t>No. de personas mayores vinculadas al programa de estimulación cognitiva que fortalecen proceso de memoria en el mes / No. De personas mayores del programa de estimulación cognitiva x 100</t>
  </si>
  <si>
    <t>No. de personas mayores vinculadas al programa de estimulación cognitiva que mantienen la capacidad intelectual de lecto-escritura en el mes /No. De personas mayores del programa de estimulación cognitiva x 100.</t>
  </si>
  <si>
    <t xml:space="preserve"> Aumentar las formas de expresión del 80% de las personas mayores vinculadas al programa, por medio del fortalecimiento de sus habilidades artísticas, en especial la danza y el teatro mediante técnicas de imitación, ubicación temporo espacial, durante el periodo de contratación. </t>
  </si>
  <si>
    <t>Número de personas mayores que realizan actividades artísticas en el mes / total de personas mayores vinculadas al programa de música, arte y emoción x 100.</t>
  </si>
  <si>
    <t>Vincular al 70% de las adultas mayores de Cundinamarca a las diferentes actividades de tipo cultural y artístico, como desfiles, festivales, durante los 226 días del periodo de contratación</t>
  </si>
  <si>
    <t>Número de adultas mayores que se vinculan a las diferentes actividades de tipo cultural y artístico al menos 1 vez durante el contrato / total población persona mayor de Cundinamarca x 100</t>
  </si>
  <si>
    <t>mentar el disfrute del tiempo libre a través de actividades de interés manual e intelectual a desarrollar por las personas mayores durante los fines de semana, de acuerdo con gustos e intereses.</t>
  </si>
  <si>
    <t>MANTENIENDO PROCESOS</t>
  </si>
  <si>
    <t xml:space="preserve"> Lograr que el 42 % de las personas mayores de fragilidad alta puedan: Discriminar dependiendo de su limitación estímulos auditivos, visuales, gustativos, olfativos y/o táctiles, Fortalezcan su comunicación con el entorno por medio de los diferentes estímulos sensoriales recibidos y presenten respuestas positivas antes lo estímulos presentados ya sean a nivel exteroceptivo, perceptual o motor. </t>
  </si>
  <si>
    <t>Realizar actividades de estimulación sensorial a las Personas Mayores con discapacidad por medio del trabajo de las sensaciones, la percepción y lo sensorial para contribuir a una mejor asimilación de la información</t>
  </si>
  <si>
    <t xml:space="preserve">No de personas mayores que discriminan estímulos sensoriales de las actividades en el mes / No. De personas vinculadas al programa de manteniendo procesos 100. </t>
  </si>
  <si>
    <t xml:space="preserve"> No. De personas mayores que fortalecieron su nivel de comunicación con el entorno en la actividad del mes / No. De personas del programa al programa de manteniendo procesos x100.  </t>
  </si>
  <si>
    <t xml:space="preserve">No. de personas mayores que presentaron una respuesta positiva ante los diferentes estímulos y a cualquier nivel en el mes / No. de adultas del programa al programa de manteniendo procesos X 100. </t>
  </si>
  <si>
    <t>Fortalecer la participación del 70% de las adultas mayores de Cundinamarca en actividades lúdicas y recreativas; activa o pasivamente, como estrategia para el aprovechamiento del tiempo libre, durante los 183 días del periodo de contratación</t>
  </si>
  <si>
    <t>Número de personas mayores participan en actividades lúdico recreativas pasiva o activamente como medio para aprovechar su tiempo libre en el mes/total de la población de Vejez de Cundinamarca x 100.</t>
  </si>
  <si>
    <t>Número de personas mayores que logran objetivos de las actividades de lúdico. Recreativo y cultural /Número total de personas mayores vinculadas al programa de lúdico. Recreativo y cultural X100.</t>
  </si>
  <si>
    <t xml:space="preserve">ANÁLISIS DEL RESULTADO TERAPÉUTICO </t>
  </si>
  <si>
    <t xml:space="preserve">LOGROS </t>
  </si>
  <si>
    <t xml:space="preserve">DIFICULTADES ENCONTRADAS </t>
  </si>
  <si>
    <t xml:space="preserve">ACCIONES DE MEJORA </t>
  </si>
  <si>
    <t>Programado</t>
  </si>
  <si>
    <t>Ejecutado</t>
  </si>
  <si>
    <t>Por Ejecutar</t>
  </si>
  <si>
    <t>No.</t>
  </si>
  <si>
    <t>%</t>
  </si>
  <si>
    <t xml:space="preserve">                                                                    Directora                                                                                                                         Coordinadora</t>
  </si>
  <si>
    <t xml:space="preserve">Educación Especial
</t>
  </si>
  <si>
    <t>psicología</t>
  </si>
  <si>
    <r>
      <rPr>
        <u/>
        <sz val="10"/>
        <color indexed="8"/>
        <rFont val="Calibri"/>
        <family val="2"/>
      </rPr>
      <t xml:space="preserve">INTERVENCIÓN INDIVIDUAL: 
</t>
    </r>
    <r>
      <rPr>
        <sz val="10"/>
        <color indexed="8"/>
        <rFont val="Calibri"/>
        <family val="2"/>
      </rPr>
      <t>DESTREZAS, GUSTOS E INTERESES</t>
    </r>
  </si>
  <si>
    <r>
      <rPr>
        <sz val="10"/>
        <color indexed="8"/>
        <rFont val="Calibri"/>
        <family val="2"/>
      </rPr>
      <t>RECREACION OCIO Y ESPARCIMIENTO "DIVIRTIENDONOS"</t>
    </r>
  </si>
  <si>
    <r>
      <t>-</t>
    </r>
    <r>
      <rPr>
        <sz val="10"/>
        <color indexed="8"/>
        <rFont val="Calibri"/>
        <family val="2"/>
      </rPr>
      <t>          No. de personas mayores que minimizan complicaciones en sus patologías crónicas a través de la actividad física en el mes / No de personas que participan en las actividades programadas en mantengo saludable en el mes x100.</t>
    </r>
  </si>
  <si>
    <r>
      <t>-</t>
    </r>
    <r>
      <rPr>
        <sz val="10"/>
        <color indexed="8"/>
        <rFont val="Calibri"/>
        <family val="2"/>
      </rPr>
      <t xml:space="preserve">          No. de personas mayores   vinculadas que presentan riesgo cardiovascular (HTA y EPOC asintomático y obesidad) sin exacerbación de síntomas en el mes /No total de personas mayores   vinculadas al programa de mantengo saludable x100.    </t>
    </r>
  </si>
  <si>
    <r>
      <t>-</t>
    </r>
    <r>
      <rPr>
        <sz val="10"/>
        <color indexed="8"/>
        <rFont val="Calibri"/>
        <family val="2"/>
      </rPr>
      <t>          Número de personas mayores que participan en el programa de mantengo saludable en el mes / total de personas mayores de Cundinamarca vinculadas al programa X 100.</t>
    </r>
  </si>
  <si>
    <r>
      <t>-</t>
    </r>
    <r>
      <rPr>
        <sz val="10"/>
        <color indexed="8"/>
        <rFont val="Calibri"/>
        <family val="2"/>
      </rPr>
      <t>          Número de sesiones realizadas mantengo saludable en el mes / número de sesiones programadas mantengo saludable X 100</t>
    </r>
  </si>
  <si>
    <r>
      <t>-</t>
    </r>
    <r>
      <rPr>
        <sz val="10"/>
        <color indexed="8"/>
        <rFont val="Calibri"/>
        <family val="2"/>
      </rPr>
      <t>          Número de personas mayores que realizan actividad física regular en el mes / total de personas mayores vinculadas al programa mantengo saludable x 100</t>
    </r>
  </si>
  <si>
    <r>
      <t>-</t>
    </r>
    <r>
      <rPr>
        <sz val="10"/>
        <color indexed="8"/>
        <rFont val="Calibri"/>
        <family val="2"/>
      </rPr>
      <t>          Número de personas mayores que participan en el programa de mantengo saludable con sobrepeso y obesidad / total de población de persona mayor de Cundinamarca vinculadas al programa de mantengo saludable con sobrepeso y obesidad X 100.</t>
    </r>
  </si>
  <si>
    <r>
      <t>-</t>
    </r>
    <r>
      <rPr>
        <sz val="10"/>
        <color indexed="8"/>
        <rFont val="Calibri"/>
        <family val="2"/>
      </rPr>
      <t>          Número de sesiones realizadas del programa de mantengo saludable en el mes/ número de sesiones programadas de mantengo saludables en el mes X 100.</t>
    </r>
  </si>
  <si>
    <r>
      <t>-</t>
    </r>
    <r>
      <rPr>
        <sz val="10"/>
        <color indexed="8"/>
        <rFont val="Calibri"/>
        <family val="2"/>
      </rPr>
      <t>          Número de personas mayores que disminuyen sobrepeso y obesidad mediante el programa diseñado con la práctica diaria de actividad física (3 veces a la semana) en el mes /total de personas mayores con sobrepeso y obesidad vinculadas al programa x 100.</t>
    </r>
  </si>
  <si>
    <r>
      <t>-</t>
    </r>
    <r>
      <rPr>
        <sz val="10"/>
        <color indexed="8"/>
        <rFont val="Calibri"/>
        <family val="2"/>
      </rPr>
      <t>          No. de personas mayores con alteraciones cinéticas (fragilidad media) que mantienen sus condiciones osteomusculares en el mes / No. total de personas mayores vinculadas al programa x 100.</t>
    </r>
  </si>
  <si>
    <r>
      <t>-</t>
    </r>
    <r>
      <rPr>
        <sz val="10"/>
        <color indexed="8"/>
        <rFont val="Calibri"/>
        <family val="2"/>
      </rPr>
      <t>          No. de personas con caídas por alteración en la cinética en el mes No. de personas mayores vinculadas al programa x 100.</t>
    </r>
  </si>
  <si>
    <r>
      <t>-</t>
    </r>
    <r>
      <rPr>
        <sz val="10"/>
        <color indexed="8"/>
        <rFont val="Calibri"/>
        <family val="2"/>
      </rPr>
      <t>          No de las personas mayores que mejoraron sintomatología pulmonar (sobre agregados) en el mes / No de personas mayores remitidas por medicina general en el mes x100.</t>
    </r>
  </si>
  <si>
    <r>
      <t>-</t>
    </r>
    <r>
      <rPr>
        <sz val="10"/>
        <color indexed="8"/>
        <rFont val="Calibri"/>
        <family val="2"/>
      </rPr>
      <t>          No. Sesiones realizadas para la valoración por el área de Terapia Ocupacional en el mes / Sesiones programadas para valoración del área de Terapia Ocupacional en el mes x 100.</t>
    </r>
  </si>
  <si>
    <r>
      <t>-</t>
    </r>
    <r>
      <rPr>
        <sz val="10"/>
        <color indexed="8"/>
        <rFont val="Calibri"/>
        <family val="2"/>
      </rPr>
      <t>          N° de valoraciones de destrezas ocupacionales aplicadas en el mes/No de personas mayores programadas para valoración de destrezas ocupacionales x100.</t>
    </r>
  </si>
  <si>
    <r>
      <t>-</t>
    </r>
    <r>
      <rPr>
        <sz val="10"/>
        <color indexed="8"/>
        <rFont val="Calibri"/>
        <family val="2"/>
      </rPr>
      <t>          No. Sesiones realizadas del programa vive bien se feliz en el mes / Sesiones programadas de vive bien se feliz en el mes x 100.</t>
    </r>
  </si>
  <si>
    <r>
      <t>-</t>
    </r>
    <r>
      <rPr>
        <sz val="10"/>
        <color indexed="8"/>
        <rFont val="Calibri"/>
        <family val="2"/>
      </rPr>
      <t>          No. personas mayores de funcionalidad alta que participan en el programa de vive bien se feliz en el mes/ No. de personas mayores programadas en vive bien se feliz en el mes x 100.</t>
    </r>
  </si>
  <si>
    <r>
      <t>-</t>
    </r>
    <r>
      <rPr>
        <sz val="10"/>
        <color indexed="8"/>
        <rFont val="Calibri"/>
        <family val="2"/>
      </rPr>
      <t>          No. de personas mayores que mejoran habilidades sociales en el programa de vive bien se feliz / personas mayores programadas en vive bien se feliz en el mes x 100.</t>
    </r>
  </si>
  <si>
    <r>
      <t>-</t>
    </r>
    <r>
      <rPr>
        <sz val="10"/>
        <color indexed="8"/>
        <rFont val="Calibri"/>
        <family val="2"/>
      </rPr>
      <t>          No. personas mayores que participan en el programa de cuido mi cuerpo y mi entorno en el mes / No. de personas mayores programadas en las actividades de cuido mi cuerpo y mi entorno en el mes x 100</t>
    </r>
  </si>
  <si>
    <r>
      <t>-</t>
    </r>
    <r>
      <rPr>
        <sz val="10"/>
        <color indexed="8"/>
        <rFont val="Calibri"/>
        <family val="2"/>
      </rPr>
      <t>          No. Sesiones realizadas el programa de cuido mi cuerpo y mi entorno en el mes / Sesiones programadas de cuido mi cuerpo y mi entorno en el mes x 100.</t>
    </r>
  </si>
  <si>
    <r>
      <t>-</t>
    </r>
    <r>
      <rPr>
        <sz val="10"/>
        <color indexed="8"/>
        <rFont val="Calibri"/>
        <family val="2"/>
      </rPr>
      <t>          No. de personas mayores independientes en desempeño en actividades de la vida diaria en el mes/No. personas mayores del programa de cuido mi cuerpo y mi entorno x 100</t>
    </r>
  </si>
  <si>
    <r>
      <t>-</t>
    </r>
    <r>
      <rPr>
        <sz val="10"/>
        <color indexed="8"/>
        <rFont val="Calibri"/>
        <family val="2"/>
      </rPr>
      <t>          No. de personas mayores semiindependientes en desempeño en actividades de la vida diaria /No. personas mayores programadas x 100.</t>
    </r>
  </si>
  <si>
    <r>
      <t>-</t>
    </r>
    <r>
      <rPr>
        <sz val="10"/>
        <color indexed="8"/>
        <rFont val="Calibri"/>
        <family val="2"/>
      </rPr>
      <t>          No. de personas mayores de funcionalidad baja que mantienen sus patrones funcionales e integrales en el proceso de alimentación en el mes / No. de personas mayores participantes en el programa de cuido mi cuerpo y mi entorno x 100</t>
    </r>
  </si>
  <si>
    <r>
      <t>-</t>
    </r>
    <r>
      <rPr>
        <sz val="10"/>
        <color indexed="8"/>
        <rFont val="Calibri"/>
        <family val="2"/>
      </rPr>
      <t>          No de personas mayores que participan en el programa Escuela de Habilidades en el mes/No. De personas mayores vinculadas al programa x 100.</t>
    </r>
  </si>
  <si>
    <r>
      <t>-</t>
    </r>
    <r>
      <rPr>
        <sz val="10"/>
        <color indexed="8"/>
        <rFont val="Calibri"/>
        <family val="2"/>
      </rPr>
      <t>          N° de personas mayores que aumentan habilidades a favor de las actividades de la vida diaria en el mes/No. de personas mayores vinculadas al programa x 100.</t>
    </r>
  </si>
  <si>
    <r>
      <rPr>
        <sz val="10"/>
        <color indexed="8"/>
        <rFont val="Calibri"/>
        <family val="2"/>
      </rPr>
      <t xml:space="preserve"> Número de personas mayores que participan en el programa música, arte y emoción en el mes / Número de personas mayores de Cundinamarca vinculadas al programa de música, arte y emoción X 100.</t>
    </r>
  </si>
  <si>
    <r>
      <t>-</t>
    </r>
    <r>
      <rPr>
        <sz val="10"/>
        <color indexed="8"/>
        <rFont val="Calibri"/>
        <family val="2"/>
      </rPr>
      <t>          Número de sesiones realizadas del programa de música, arte y emoción en el mes/ número de sesiones programadas música, arte y emoción en el mes X 100.</t>
    </r>
  </si>
  <si>
    <r>
      <t>-</t>
    </r>
    <r>
      <rPr>
        <sz val="10"/>
        <color indexed="8"/>
        <rFont val="Calibri"/>
        <family val="2"/>
      </rPr>
      <t>          Número de personas mayores que participan en el programa en el mes / Total de la población de persona mayor de Cundinamarca X 100.</t>
    </r>
  </si>
  <si>
    <r>
      <t>-</t>
    </r>
    <r>
      <rPr>
        <sz val="10"/>
        <color indexed="8"/>
        <rFont val="Calibri"/>
        <family val="2"/>
      </rPr>
      <t>          Número de actividades realizadas en el mes / número de actividades programadas en el mes X 100</t>
    </r>
  </si>
  <si>
    <r>
      <t>-</t>
    </r>
    <r>
      <rPr>
        <sz val="10"/>
        <color indexed="8"/>
        <rFont val="Calibri"/>
        <family val="2"/>
      </rPr>
      <t>          No de personas mayores que participan en el programa de aprender jugando en el mes /No. de personas mayores vinculadas al programa de aprender jugando x 100</t>
    </r>
  </si>
  <si>
    <r>
      <t>-</t>
    </r>
    <r>
      <rPr>
        <sz val="10"/>
        <color indexed="8"/>
        <rFont val="Calibri"/>
        <family val="2"/>
      </rPr>
      <t>          N° de sesiones realizadas del programa de aprender jugando en el mes / De sesiones programadas de aprender jugando en el mes x 100</t>
    </r>
  </si>
  <si>
    <r>
      <t>-</t>
    </r>
    <r>
      <rPr>
        <sz val="10"/>
        <color indexed="8"/>
        <rFont val="Calibri"/>
        <family val="2"/>
      </rPr>
      <t>          No. de personas mayores que hacen uso productivo de su tiempo libre en el mes / No. total de personas mayores vinculadas al programa de aprender jugando en el mes x 100.</t>
    </r>
  </si>
  <si>
    <r>
      <t>-</t>
    </r>
    <r>
      <rPr>
        <sz val="10"/>
        <color indexed="8"/>
        <rFont val="Calibri"/>
        <family val="2"/>
      </rPr>
      <t>          Número de personas mayores que participan en el programa de aprovechando mi tiempo en el mes / total de población de persona mayor de Cundinamarca X 100</t>
    </r>
  </si>
  <si>
    <r>
      <t>-</t>
    </r>
    <r>
      <rPr>
        <sz val="10"/>
        <color indexed="8"/>
        <rFont val="Calibri"/>
        <family val="2"/>
      </rPr>
      <t>          Número de actividades realizadas en el programa de aprovechando mi tiempo en el mes / número de actividades programadas de aprovechando mi tiempo en el mes 100.</t>
    </r>
  </si>
  <si>
    <r>
      <t>-</t>
    </r>
    <r>
      <rPr>
        <sz val="10"/>
        <color indexed="8"/>
        <rFont val="Calibri"/>
        <family val="2"/>
      </rPr>
      <t>          Número de sesiones ejecutadas en el programa de lúdico. Recreativo y cultural en el mes/Número total de sesiones programadas de lúdico. Recreativo y cultural X100</t>
    </r>
  </si>
  <si>
    <r>
      <t>-</t>
    </r>
    <r>
      <rPr>
        <sz val="10"/>
        <color indexed="8"/>
        <rFont val="Calibri"/>
        <family val="2"/>
      </rPr>
      <t>          Número de personas mayores que participan en las actividades del programa lúdico. Recreativo y cultural en el mes /Número total de personas mayores vinculadas al programa de lúdico. Recreativo y cultural X100.</t>
    </r>
  </si>
  <si>
    <r>
      <rPr>
        <sz val="10"/>
        <color indexed="10"/>
        <rFont val="Calibri"/>
        <family val="2"/>
      </rPr>
      <t xml:space="preserve"> </t>
    </r>
    <r>
      <rPr>
        <sz val="10"/>
        <color indexed="8"/>
        <rFont val="Calibri"/>
        <family val="2"/>
      </rPr>
      <t>Atender peticiones, quejas, reclamos solicitudes, felicitaciones, opiniones e inquietudes. de los sistemas familiares por medio de la atención directa. con el fin de dar respuesta oportuna a las situaciones de demanda.</t>
    </r>
  </si>
  <si>
    <r>
      <t>-</t>
    </r>
    <r>
      <rPr>
        <sz val="10"/>
        <color indexed="8"/>
        <rFont val="Calibri"/>
        <family val="2"/>
      </rPr>
      <t>          No. de valoraciones sistémicas actualizados en el mes/ No de valoraciones sistémicas proyectadas en el mes x 100.</t>
    </r>
  </si>
  <si>
    <r>
      <t>-</t>
    </r>
    <r>
      <rPr>
        <sz val="10"/>
        <color indexed="8"/>
        <rFont val="Calibri"/>
        <family val="2"/>
      </rPr>
      <t>          No. de familias intervenidas por el área psicosocial en el mes/ No. de familias convocadas en el mes x 100.</t>
    </r>
  </si>
  <si>
    <r>
      <t>-</t>
    </r>
    <r>
      <rPr>
        <sz val="10"/>
        <color indexed="8"/>
        <rFont val="Calibri"/>
        <family val="2"/>
      </rPr>
      <t>          No. de planes de compromiso y corresponsabilidad familiar actualizados en el mes/ No de planes de compromiso y corresponsabilidad familiar proyectados en el mes x 100.</t>
    </r>
  </si>
  <si>
    <r>
      <t>-</t>
    </r>
    <r>
      <rPr>
        <sz val="10"/>
        <color indexed="8"/>
        <rFont val="Calibri"/>
        <family val="2"/>
      </rPr>
      <t>          No. de familias que construyen el proyecto de vida, desde el sentido de pertenencia a la institución en el mes/ No. de familias que participan en los espacios focales de construcción de proyecto de vida.</t>
    </r>
  </si>
  <si>
    <r>
      <t>-</t>
    </r>
    <r>
      <rPr>
        <sz val="10"/>
        <color indexed="8"/>
        <rFont val="Calibri"/>
        <family val="2"/>
      </rPr>
      <t>          No. de sistemas familiares capacitados en el mes/No. de sistemas familiares identificados x 100.</t>
    </r>
  </si>
  <si>
    <r>
      <t>-</t>
    </r>
    <r>
      <rPr>
        <sz val="10"/>
        <color indexed="8"/>
        <rFont val="Calibri"/>
        <family val="2"/>
      </rPr>
      <t>          No. de reuniones realizadas en el mes/No. de reuniones programadas en el mes x 100.</t>
    </r>
  </si>
  <si>
    <r>
      <t>-</t>
    </r>
    <r>
      <rPr>
        <sz val="10"/>
        <color indexed="8"/>
        <rFont val="Calibri"/>
        <family val="2"/>
      </rPr>
      <t>          No. De sistemas familiares contactados vía telefónica en el mes / N de sistemas familiares de características inactivas x 100.</t>
    </r>
  </si>
  <si>
    <r>
      <t>-</t>
    </r>
    <r>
      <rPr>
        <sz val="10"/>
        <color indexed="8"/>
        <rFont val="Calibri"/>
        <family val="2"/>
      </rPr>
      <t>          No. De sistemas familiares inactivos que se vinculan al proceso terapéutico / No. de sistemas familiares inactivos x 100.</t>
    </r>
  </si>
  <si>
    <r>
      <t>-</t>
    </r>
    <r>
      <rPr>
        <sz val="10"/>
        <color indexed="8"/>
        <rFont val="Calibri"/>
        <family val="2"/>
      </rPr>
      <t>          Porcentaje de incremento de salidas a medio familiar del mes evaluado en comparación con el mes anterior.</t>
    </r>
  </si>
  <si>
    <r>
      <t>-</t>
    </r>
    <r>
      <rPr>
        <sz val="10"/>
        <color indexed="8"/>
        <rFont val="Calibri"/>
        <family val="2"/>
      </rPr>
      <t>          N.º de familias atendidas en el mes por el área psicosocial / N.º de sistemas familiares identificados.</t>
    </r>
  </si>
  <si>
    <r>
      <t>-</t>
    </r>
    <r>
      <rPr>
        <sz val="10"/>
        <color indexed="8"/>
        <rFont val="Calibri"/>
        <family val="2"/>
      </rPr>
      <t>          N.º Actividades institucionales realizadas en el mes / N.º Actividades institucionales proyectadas en el mes x100.</t>
    </r>
  </si>
  <si>
    <r>
      <t>-</t>
    </r>
    <r>
      <rPr>
        <sz val="10"/>
        <color indexed="8"/>
        <rFont val="Calibri"/>
        <family val="2"/>
      </rPr>
      <t>          Cartografía social proyectada en el mes / Cartografía social realizada en el mes x100.</t>
    </r>
  </si>
  <si>
    <r>
      <t>-</t>
    </r>
    <r>
      <rPr>
        <sz val="10"/>
        <color indexed="8"/>
        <rFont val="Calibri"/>
        <family val="2"/>
      </rPr>
      <t>          No. de reuniones del gobierno institucional realizadas en el mes /No. de reuniones del gobierno institucional programadas en el mes x 100.</t>
    </r>
  </si>
  <si>
    <r>
      <t>-</t>
    </r>
    <r>
      <rPr>
        <sz val="10"/>
        <color indexed="8"/>
        <rFont val="Calibri"/>
        <family val="2"/>
      </rPr>
      <t>          N. º de sistemas familiares contactados en el mes/N. º de sistemas familiares proyectados en el mes x 100.</t>
    </r>
  </si>
  <si>
    <t>No. de sistemas familiares que reconocen la importancia de las salidas a medio familiar y las llevan a cabo /No. de familias que participan en la actividad de grupo focal.</t>
  </si>
  <si>
    <t xml:space="preserve"> Porcentaje de incremento de visitas familiares del mes evaluado en comparación con el mes anterior.</t>
  </si>
  <si>
    <t xml:space="preserve">Valorar a la familia desde la perspectiva sistémica, teniendo como finalidad la identificación de factores y variables de la dinámica familiar, a través de la intervención. </t>
  </si>
  <si>
    <t>Valorar al 65% de los sistemas familiares, mediante la caracterización sistémica, durante el periodo de contratación.</t>
  </si>
  <si>
    <r>
      <t>Intervenir el</t>
    </r>
    <r>
      <rPr>
        <sz val="10"/>
        <color indexed="10"/>
        <rFont val="Calibri"/>
        <family val="2"/>
      </rPr>
      <t xml:space="preserve"> </t>
    </r>
    <r>
      <rPr>
        <sz val="10"/>
        <rFont val="Calibri"/>
        <family val="2"/>
      </rPr>
      <t>55% de los sistemas familiares identificados, mediante técnicas sistémicas, durante el periodo de contratación.</t>
    </r>
  </si>
  <si>
    <t xml:space="preserve">Realizar 25 (45%) visitas domiciliarias a los sistemas familiares identificados, mediante la intervención personalizada, durante el periodo de contratación. </t>
  </si>
  <si>
    <t xml:space="preserve"> No. de visitas domiciliarias realizadas en el mes/ No. de visitas domiciliarias proyectadas en el mes x 100</t>
  </si>
  <si>
    <t>Actualizar el 22% de los planes de compromiso y corresponsabilidad familiar, durante el periodo de contratación.</t>
  </si>
  <si>
    <t xml:space="preserve"> Empoderar el rol cuidador, involucrando a las familias en el cuidado integral de las personas mayores, a través de metodologías grupales pedagógicas.</t>
  </si>
  <si>
    <t>Involucrar el 73% de los referentes familiares identificados en los espacios de encuentros grupales, durante el periodo de contratación.</t>
  </si>
  <si>
    <t>Vincular el 63% de las familias con características inactivas a los procesos institucionales, durante el periodo de contratación.</t>
  </si>
  <si>
    <t>Mantener la participación de los sistemas familiares al proceso terapéutico de las personas mayores, en un 55%, reflejado en visitas institucionales y salidas a medio familiar, durante el periodo de contratación.</t>
  </si>
  <si>
    <t xml:space="preserve">Atender el 98% de la totalidad de los sistemas familiares, durante el periodo de contratación. </t>
  </si>
  <si>
    <t>Ejercitar en el 70% de las personas mayores beneficiadas habilidades de expresividad promoviendo las interacciones con el entorno en el tiempo de contratación.</t>
  </si>
  <si>
    <r>
      <t>-</t>
    </r>
    <r>
      <rPr>
        <sz val="10"/>
        <color indexed="8"/>
        <rFont val="Calibri"/>
        <family val="2"/>
      </rPr>
      <t>          N.º de peticiones, quejas, reclamos, solicitudes y felicitaciones recepcionadas en el mes / N de sistemas familiares identificados.</t>
    </r>
  </si>
  <si>
    <r>
      <t>-</t>
    </r>
    <r>
      <rPr>
        <sz val="10"/>
        <color indexed="8"/>
        <rFont val="Calibri"/>
        <family val="2"/>
      </rPr>
      <t>          N.º de orientaciones realizadas sobre proceso de interdicción en el mes / N de sistemas familiares identificados x100.</t>
    </r>
  </si>
  <si>
    <r>
      <t>-</t>
    </r>
    <r>
      <rPr>
        <sz val="10"/>
        <color indexed="8"/>
        <rFont val="Calibri"/>
        <family val="2"/>
      </rPr>
      <t>          N.º de personas mayores formadas en participación ciudanía en el mes / N.º de personas mayores proyectadas en participación ciudadana en el mes x 100.</t>
    </r>
  </si>
  <si>
    <r>
      <t>-</t>
    </r>
    <r>
      <rPr>
        <sz val="10"/>
        <color indexed="8"/>
        <rFont val="Calibri"/>
        <family val="2"/>
      </rPr>
      <t>          N.º Espacios de inclusión extra-institucionales activados en el mes/ N.º Espacios de inclusión extra-institucionales proyectados en el mes x100.</t>
    </r>
  </si>
  <si>
    <t>-          N° de sesiones realizadas en el programa de Escuela de Habilidades en el mes / N°. Total, de sesiones programadas de Escuela de Habilidades en el mes x 100.</t>
  </si>
  <si>
    <t>-          N° de valoraciones de Barthel aplicadas en el mes /N° de personas mayores programadas para valoración en el mes X 100.</t>
  </si>
  <si>
    <t>-          N° de valoraciones de gustos e intereses aplicadas en el mes /N° de personas mayores programadas para valoración en el mes X 100.</t>
  </si>
  <si>
    <r>
      <t xml:space="preserve">OBJETIVO GENERAL: </t>
    </r>
    <r>
      <rPr>
        <sz val="10"/>
        <color indexed="8"/>
        <rFont val="Calibri"/>
        <family val="2"/>
      </rPr>
      <t>Brindar a las personas mayores alternativas y posibilidades por medio de diferentes actividades semiestructuradas y estructuradas con fin terapéutico para alcanzar el máximo nivel de desempeño y disfrute de actividades de la vida diaria instrumentales, ocio, tiempo libre, juego y destrezas sociales.</t>
    </r>
  </si>
  <si>
    <t>CENTRO FEMENINO ESPECIAL JOSÈ JOAQUÌN VARGAS</t>
  </si>
  <si>
    <t>BASE DE FAMILIAS</t>
  </si>
  <si>
    <t>NOMBRE DEL ADULTO</t>
  </si>
  <si>
    <t>PARTICIPACION DE LA FAMILIA EN EL PROCESO</t>
  </si>
  <si>
    <t>REFERENTE FAMILIAR</t>
  </si>
  <si>
    <t>APELLIDOS</t>
  </si>
  <si>
    <t>NOMBRES</t>
  </si>
  <si>
    <t>NOMBRE COMPLETO</t>
  </si>
  <si>
    <t>PARENTESCO</t>
  </si>
  <si>
    <t>DIRECCION</t>
  </si>
  <si>
    <t>BARRIO</t>
  </si>
  <si>
    <t>LOCALIDAD</t>
  </si>
  <si>
    <t>MUNICIPIO</t>
  </si>
  <si>
    <t>TELEFONO</t>
  </si>
  <si>
    <r>
      <rPr>
        <sz val="10"/>
        <color indexed="8"/>
        <rFont val="Calibri"/>
        <family val="2"/>
      </rPr>
      <t xml:space="preserve"> Identificar la situación nutricional actual de las personas mayores pertenecientes al Centro de Protección.</t>
    </r>
  </si>
  <si>
    <t>No. De personas mayores con diagnóstico de malnutrición por déficit que mejoran su estado nutricional en el mes/ total de personas mayores del proyecto con diagnóstico de malnutrición por déficit x 100.</t>
  </si>
  <si>
    <t>No. de personas mayores con diagnóstico de malnutrición por exceso que mejoran su estado nutricional en el mes/total de personas mayores con diagnóstico de malnutrición por exceso x 100.</t>
  </si>
  <si>
    <t>Por requerimiento</t>
  </si>
  <si>
    <t>70
Personas mayores con capacidades cognitivas profunda, grave, moderada y funcionalidad media-baja</t>
  </si>
  <si>
    <t xml:space="preserve">Número de danzas u obras de teatro presentadas / número de danzas u obras de teatro programadas X 100. 
</t>
  </si>
  <si>
    <r>
      <t>-</t>
    </r>
    <r>
      <rPr>
        <sz val="7"/>
        <color indexed="8"/>
        <rFont val="Times New Roman"/>
        <family val="1"/>
      </rPr>
      <t xml:space="preserve">          </t>
    </r>
    <r>
      <rPr>
        <sz val="10"/>
        <color indexed="8"/>
        <rFont val="Calibri"/>
        <family val="2"/>
      </rPr>
      <t>Número de cambios realizados a las preparaciones principales establecidas en el ciclo de menús en el mes / total de las preparaciones principales establecidas en el ciclo de menús X 100</t>
    </r>
  </si>
  <si>
    <r>
      <t>-</t>
    </r>
    <r>
      <rPr>
        <sz val="7"/>
        <color indexed="8"/>
        <rFont val="Times New Roman"/>
        <family val="1"/>
      </rPr>
      <t xml:space="preserve">          </t>
    </r>
    <r>
      <rPr>
        <sz val="10"/>
        <color indexed="8"/>
        <rFont val="Calibri"/>
        <family val="2"/>
      </rPr>
      <t>Número de actividades realizadas en el servicio de alimentos en el mes /Número de actividades programadas x100</t>
    </r>
  </si>
  <si>
    <r>
      <t>-</t>
    </r>
    <r>
      <rPr>
        <sz val="7"/>
        <color indexed="8"/>
        <rFont val="Times New Roman"/>
        <family val="1"/>
      </rPr>
      <t xml:space="preserve">          </t>
    </r>
    <r>
      <rPr>
        <sz val="10"/>
        <color indexed="8"/>
        <rFont val="Calibri"/>
        <family val="2"/>
      </rPr>
      <t>Número de personas mayores del proyecto de Cundinamarca con prescripción dieto terapéutica / total de personas mayores proyecto de Cundinamarca x 100</t>
    </r>
  </si>
  <si>
    <t>MANTENGO SALUDABLE
NUTRICIÓN</t>
  </si>
  <si>
    <t>Fomentar estilos de vida saludable a las usuarias del proyecto vejez Cundinamarca, a sus referentes familiares y a los colaboradores del Centro, contribuyendo a la adopción de buenos hábitos y mejoramiento de la calidad de vida.</t>
  </si>
  <si>
    <t>Lograr que el 100% de las personas mayores con funcionalidad media y alta participen en las capacitaciones programadas y fortalezcan conocimientos en estilos de vida saludable.</t>
  </si>
  <si>
    <t>Número de personas mayores con independencia alta y media participantes en las sesiones educativas en el mes / No. total de personas mayores con independencia alta y media x100</t>
  </si>
  <si>
    <t>No. de talleres realizados/No. de talleres programados x 100</t>
  </si>
  <si>
    <t>Lograr la participación  del 50% del total de cuidadores (auxiliares, profesionales y familiares) participen en las capacitaciones programadas fortalezcan conocimientos en estilos de vida saludable.</t>
  </si>
  <si>
    <t>Número de auxiliares de protección, profesionales y familiares participantes en las sesiones educativas en el mes/No. total de cuidadores (auxiliares, profesionales y familiares) x 100</t>
  </si>
  <si>
    <t>Conseguir que el 100% de las auxiliares de alimentación participen en las sesiones educativas y además adquieran y fortalezcan sus conocimientos en estilo de vida saludables y temas relacionados a la prestación del servicio.</t>
  </si>
  <si>
    <t>Número de auxiliares del servicio de alimentos que asisten a las sesiones educativas programadas en el mes/No. total de auxiliares de alimentos x100</t>
  </si>
  <si>
    <t>50
Personas mayores con capacidades cognitivas leves, diagnósticos mentales y funcionalidad alta-media</t>
  </si>
  <si>
    <t>a necesidad</t>
  </si>
  <si>
    <t>nutricion</t>
  </si>
  <si>
    <t xml:space="preserve">Número de personas mayores que participan en el programa / total de personas mayores de Cundinamarca vinculadas al programa X 100
</t>
  </si>
  <si>
    <t xml:space="preserve">Número de sesiones realizadas / número de sesiones programadas X 100.
</t>
  </si>
  <si>
    <t>ABRIL DE 2018</t>
  </si>
  <si>
    <t>ABRIL</t>
  </si>
  <si>
    <t>PROPUESTA DE INTERVENCION: MENSUAL _X__ CUATRIMESTRAL ___ FINAL ___ FECHA: 1 AL 30 DE ABRIL  DE 2018</t>
  </si>
  <si>
    <t>PROPUESTA DE INTERVENCION: MENSUAL _X__ CUATRIMESTRAL ___ FINAL ___ FECHA: 1 AL 30 DE ABRIL DE 2018</t>
  </si>
  <si>
    <t>PROPUESTA DE INTERVENCION: MENSUAL _X__ CUATRIMESTRAL ___ FINAL ___ FECHA: 1 AL 30 DE ABRIL DE  2018</t>
  </si>
  <si>
    <t>PROPUESTA DE INTERVENCION: MENSUAL _X__ CUATRIMESTRAL ___ FINAL ___ FECHA: 1 AL 30 DE ABRIL DE 2018.</t>
  </si>
  <si>
    <t xml:space="preserve">AGUAS HERNANDEZ </t>
  </si>
  <si>
    <t>ANA GRACIELA</t>
  </si>
  <si>
    <t>ACTIVA</t>
  </si>
  <si>
    <t>GRISELDA AGUAS-ANA MERCEDES AGUAS</t>
  </si>
  <si>
    <t>HIJAS</t>
  </si>
  <si>
    <t>VEREDA GRAMAL</t>
  </si>
  <si>
    <t>FOMEQUE</t>
  </si>
  <si>
    <t>UBAQUE</t>
  </si>
  <si>
    <t>3133999065-3192858564</t>
  </si>
  <si>
    <t>ALVARADO BUITRAGO</t>
  </si>
  <si>
    <t>GLORIA</t>
  </si>
  <si>
    <t>INACTIVA</t>
  </si>
  <si>
    <t>ERNESTO ALVARADO / MARIA DE CUBILLOS</t>
  </si>
  <si>
    <t>HERMANOS</t>
  </si>
  <si>
    <t xml:space="preserve">KR 89 No. 56B-11 sur </t>
  </si>
  <si>
    <t>BOGOTA</t>
  </si>
  <si>
    <t>Bosa</t>
  </si>
  <si>
    <t>7232249 / 6686689 - 3125369994</t>
  </si>
  <si>
    <t xml:space="preserve">ALVAREZ ALVAREZ </t>
  </si>
  <si>
    <t>ANA EXELINDA</t>
  </si>
  <si>
    <t xml:space="preserve">INACTIVA </t>
  </si>
  <si>
    <t>ANA FLOR ALVAREZ</t>
  </si>
  <si>
    <t>HERMANAS</t>
  </si>
  <si>
    <t>SIN DATO</t>
  </si>
  <si>
    <t>vereda carbonera</t>
  </si>
  <si>
    <t>Guaduas</t>
  </si>
  <si>
    <t>ANTIVAR CASTAÑEDA</t>
  </si>
  <si>
    <t>BLANCA FLOR</t>
  </si>
  <si>
    <t>LUCY ANTIVAR</t>
  </si>
  <si>
    <t xml:space="preserve">KR 13 NO. 58A - 64 </t>
  </si>
  <si>
    <t>TUNJUELITO</t>
  </si>
  <si>
    <t>BAHOS HURTADO</t>
  </si>
  <si>
    <t>MARIELA</t>
  </si>
  <si>
    <t>LUIS ALBERTO BAHOZ</t>
  </si>
  <si>
    <t>CL 53 N0. 28A -18 APTO 401 / TV 15 B NO. 32-37 SUR</t>
  </si>
  <si>
    <t>galerias</t>
  </si>
  <si>
    <t>CHAPINERO</t>
  </si>
  <si>
    <t>3668808- 3152735243</t>
  </si>
  <si>
    <t xml:space="preserve"> BARBOSA GUTIERREZ </t>
  </si>
  <si>
    <t>GUILLERMINA</t>
  </si>
  <si>
    <t>ELI BARBOSA / ALBA BARBOSA</t>
  </si>
  <si>
    <t>3125764083(maria eunice), 3103007808 (alba)</t>
  </si>
  <si>
    <t>BERNAL COTRINO</t>
  </si>
  <si>
    <t xml:space="preserve">ROSA MARIA </t>
  </si>
  <si>
    <t>ODILMA BERNAL ( HERMANA) EDWIN BERNAL (HIJO)</t>
  </si>
  <si>
    <t>HERMANA</t>
  </si>
  <si>
    <t>KR 7 No. 1-21F</t>
  </si>
  <si>
    <t>CAJA AGRARIA</t>
  </si>
  <si>
    <t>GUAYABAL DE SIQUIMA / CUNDINAMARCA</t>
  </si>
  <si>
    <t>3134945946 - 3214935176</t>
  </si>
  <si>
    <t>BETANCOURT RAMIREZ</t>
  </si>
  <si>
    <t>ANA TULIA</t>
  </si>
  <si>
    <t>BLANCA BETANCOURT DE MORENO</t>
  </si>
  <si>
    <t xml:space="preserve">FINCA EL TUNO </t>
  </si>
  <si>
    <t>VEREDA SAN JOSE</t>
  </si>
  <si>
    <t>ARBELAEZ</t>
  </si>
  <si>
    <t>BUSTOS ALVAREZ</t>
  </si>
  <si>
    <t>MARIA EDA BUSTOS, GERMAN MARTINEZ</t>
  </si>
  <si>
    <t>KR 20A N. 1B-18</t>
  </si>
  <si>
    <t>CIUDAD LATINA</t>
  </si>
  <si>
    <t>SOACHA</t>
  </si>
  <si>
    <t>3102853074/7215610</t>
  </si>
  <si>
    <t>CARDENAS SILVA</t>
  </si>
  <si>
    <t>MARIA CONCEPCION</t>
  </si>
  <si>
    <t xml:space="preserve">JOSE HUMBERTO CORREA (AMIGO) ISABEL SILVA- ANGEL CARDENAS- MERCEDES CARDENAS </t>
  </si>
  <si>
    <t>TABIO VEREDA RIO FRIO</t>
  </si>
  <si>
    <t>TABIO</t>
  </si>
  <si>
    <t xml:space="preserve">CUNDINAMARCA </t>
  </si>
  <si>
    <t>Vereda Rio Frio</t>
  </si>
  <si>
    <t>(JOSE)310 271 82 87 (ISABEL)3144131216 (ANGEL) 3104607084 (MERCEDES) 3112885644 ISIDRO CARDENAS 3102924264 OSCAR EDUARDO HIJO 3114572532</t>
  </si>
  <si>
    <t>COCA SIERRA</t>
  </si>
  <si>
    <t>ANA ISABEL</t>
  </si>
  <si>
    <t>JOSÉ ANTONIO COCA</t>
  </si>
  <si>
    <t>HIJOS</t>
  </si>
  <si>
    <t>CL 63 I -114-04</t>
  </si>
  <si>
    <t>SABANAS DEL DORADO</t>
  </si>
  <si>
    <t>ENGATIVA</t>
  </si>
  <si>
    <t>442 4281 - 313 3901806</t>
  </si>
  <si>
    <t>FAJARDO PINEDA</t>
  </si>
  <si>
    <t>LUZ MARINA</t>
  </si>
  <si>
    <t>NOHORA FAJARDO</t>
  </si>
  <si>
    <t>Cl 50 no. 37-30 sur</t>
  </si>
  <si>
    <t>fatima</t>
  </si>
  <si>
    <t xml:space="preserve">3115363572, 2301044 / 4535247 / 8483216 / 7822978 / 7761993 / </t>
  </si>
  <si>
    <t>FORERO BELLO</t>
  </si>
  <si>
    <t>FLOR MARIA</t>
  </si>
  <si>
    <t>JUAN MANUEL / AUGUSTO FORERO</t>
  </si>
  <si>
    <t xml:space="preserve">KR 48 A # 174B-67 </t>
  </si>
  <si>
    <t>NUEVA ZELANDA</t>
  </si>
  <si>
    <t>USAQUEN</t>
  </si>
  <si>
    <t>FUENTES PANQUEVA</t>
  </si>
  <si>
    <t>ANA REYES</t>
  </si>
  <si>
    <t>BRIGIDA CORREA / JAIME FUENTES / MARIA GLORIA PEREZ</t>
  </si>
  <si>
    <t>HERMANOS / CUÑADA</t>
  </si>
  <si>
    <t>KR. 3 No. 36- 46 Sur B</t>
  </si>
  <si>
    <t>La Victoria</t>
  </si>
  <si>
    <t>Rafael Uribe</t>
  </si>
  <si>
    <t>BOGOTÁ</t>
  </si>
  <si>
    <t>363 1568 - 3884549 - 3114880258 - 3138111207</t>
  </si>
  <si>
    <t>FUENTES POBLADOR</t>
  </si>
  <si>
    <t>MARIA ESCOLASTICA</t>
  </si>
  <si>
    <t>JOSE FUENTES - LUIS ALEJANDRO FUENTES- LUZ ADRIANA FUENTES.</t>
  </si>
  <si>
    <t>HERMANO</t>
  </si>
  <si>
    <t xml:space="preserve"> Cl 3 ESTE No. 2-62 </t>
  </si>
  <si>
    <t xml:space="preserve">SANTA TERESA </t>
  </si>
  <si>
    <t>SIBATE</t>
  </si>
  <si>
    <t>5299297 - 3105554226- 3133621135</t>
  </si>
  <si>
    <t>GARCIA MAYORGA</t>
  </si>
  <si>
    <t>ROSALBINA</t>
  </si>
  <si>
    <t>GEORGINA SOTO/ROMELIA GARCIA</t>
  </si>
  <si>
    <t xml:space="preserve">KR 96 N. 146D-27 CASA 2 </t>
  </si>
  <si>
    <t>COMPARTIR</t>
  </si>
  <si>
    <t>SUBA</t>
  </si>
  <si>
    <t>3132109422/5353551/8572626</t>
  </si>
  <si>
    <t>GONZALEZ</t>
  </si>
  <si>
    <t>BENITA</t>
  </si>
  <si>
    <t>GUAVITA TORRES</t>
  </si>
  <si>
    <t>CECILIA</t>
  </si>
  <si>
    <t>CLEODOMINO GUAVITA, RITA GUAVITA, OMAIRA GUAVITA E ISLENA GUAVITA</t>
  </si>
  <si>
    <t xml:space="preserve">vereda los cerezos CHIPAQUE, </t>
  </si>
  <si>
    <t>CHIPAQUE</t>
  </si>
  <si>
    <t>3133572355, 7824182</t>
  </si>
  <si>
    <t>HERNANDEZ CAMPOS</t>
  </si>
  <si>
    <t>LIGIA ESTELLA</t>
  </si>
  <si>
    <t>MISAEL HERNANDEZ</t>
  </si>
  <si>
    <t xml:space="preserve">KR 9A No. 8A-42 </t>
  </si>
  <si>
    <t xml:space="preserve">El Progreso </t>
  </si>
  <si>
    <t>5297758 - 3112133034</t>
  </si>
  <si>
    <t>HERNANDEZ DE HERNANDEZ</t>
  </si>
  <si>
    <t xml:space="preserve">ANATILDE </t>
  </si>
  <si>
    <t>PABLO ESPINOSA /ROSMERI/FERNANDO/</t>
  </si>
  <si>
    <t>MACHETA</t>
  </si>
  <si>
    <t>HERRERA HERNANDEZ</t>
  </si>
  <si>
    <t>FLOR MARINA</t>
  </si>
  <si>
    <t>MIRIAM HERRERA/LUZ MARINA HERRERA</t>
  </si>
  <si>
    <t>KR 73A BIS N. 2A-31 SUR</t>
  </si>
  <si>
    <t>AMERICAS OCCIDENTAL</t>
  </si>
  <si>
    <t>3103222035 - 8019392-3132256484</t>
  </si>
  <si>
    <t>HUERTAS GUZMAN</t>
  </si>
  <si>
    <t xml:space="preserve">BEATRIZ </t>
  </si>
  <si>
    <t>LEONOR ROJAS (PRIMA) - OLIVERIO HUERTAS (HERMANO)</t>
  </si>
  <si>
    <t>SAN ANTONIO DEL TEQUENDAMA</t>
  </si>
  <si>
    <t>LA MESA</t>
  </si>
  <si>
    <t>7110215 - 3125642763 HERMANO: 3104087430</t>
  </si>
  <si>
    <t>MARTINEZ FAJARDO</t>
  </si>
  <si>
    <t xml:space="preserve">MARIA ESTRELLA </t>
  </si>
  <si>
    <t>MARIA LULU MARTINEZ GUZMAN</t>
  </si>
  <si>
    <t xml:space="preserve">CRA 8 No. 2 - 09 </t>
  </si>
  <si>
    <t>SAN CAYENANO</t>
  </si>
  <si>
    <t>3138929047 - 3115300931</t>
  </si>
  <si>
    <t>MENDEZ VALENZUELA</t>
  </si>
  <si>
    <t>STELLA</t>
  </si>
  <si>
    <t>YURI MENDEZ / JORGE HERNANDEZ / ARLY CRUZ</t>
  </si>
  <si>
    <t xml:space="preserve">KR 4 N0. 5 -17 UTICA - CLE 118-102 -58 </t>
  </si>
  <si>
    <t>UTICA</t>
  </si>
  <si>
    <t>3133056583 - 5372269 - 3208977443</t>
  </si>
  <si>
    <t>MENDOZA RIOS</t>
  </si>
  <si>
    <t>JAZMIN</t>
  </si>
  <si>
    <t>DIANA TRIANA (HIJA)</t>
  </si>
  <si>
    <t>HIJA</t>
  </si>
  <si>
    <t>DIAGONAL 8 # 3 -60</t>
  </si>
  <si>
    <t>EL MIRADOR</t>
  </si>
  <si>
    <t>MESA</t>
  </si>
  <si>
    <t xml:space="preserve">3123503848 (DIANA) 3124275672 (DIANA NIETA) </t>
  </si>
  <si>
    <t>MORA</t>
  </si>
  <si>
    <t>BLANCA VIRGINIA</t>
  </si>
  <si>
    <t xml:space="preserve">MIGUEL MORA MORA </t>
  </si>
  <si>
    <t>HIJO</t>
  </si>
  <si>
    <t>MUÑOZ TORRES</t>
  </si>
  <si>
    <t>MERCEDES</t>
  </si>
  <si>
    <t>CAMILA MUÑOZ</t>
  </si>
  <si>
    <t>SOBRINA</t>
  </si>
  <si>
    <t>CL 10- 8-66</t>
  </si>
  <si>
    <t>KENNEDY</t>
  </si>
  <si>
    <t>SILVANIA</t>
  </si>
  <si>
    <t>3108754508 -8684357</t>
  </si>
  <si>
    <t>MURCIA USAQUEN</t>
  </si>
  <si>
    <t>CUSTODIA</t>
  </si>
  <si>
    <t>WILLIAM MURCIA - BLANCA MURICA</t>
  </si>
  <si>
    <t>3142043290 - 8666637 - 3142777141</t>
  </si>
  <si>
    <t>NOVOA</t>
  </si>
  <si>
    <t>ROSA BEATRIZ</t>
  </si>
  <si>
    <t xml:space="preserve">BLANCA NOVOA ( HERMANA)  CARMENZA NOVOA (PRIMA) </t>
  </si>
  <si>
    <t>santa maria/ CLL 7C N 9-73</t>
  </si>
  <si>
    <t>DUCALES</t>
  </si>
  <si>
    <t>Huila</t>
  </si>
  <si>
    <t xml:space="preserve">Huila </t>
  </si>
  <si>
    <t>Hermana (Blanca Novoa) 3213385861 / Carmenza Novoa ( Prima) 7785713</t>
  </si>
  <si>
    <t>PALACIOS</t>
  </si>
  <si>
    <t>MARIA FLOR</t>
  </si>
  <si>
    <t>ANGELINA PALACIOS</t>
  </si>
  <si>
    <t>CL 33 SUR NO. 29-11 MURILLO TORO</t>
  </si>
  <si>
    <t xml:space="preserve">PULIDO BUITRAGO </t>
  </si>
  <si>
    <t>ANA ROSA</t>
  </si>
  <si>
    <t>LAURA MARIA PULIDO / MARIA ENCARNACION PULIDO</t>
  </si>
  <si>
    <t>KR 6 n. 6b-44</t>
  </si>
  <si>
    <t>SAN JORGE</t>
  </si>
  <si>
    <t>QUITIAN TRIANA</t>
  </si>
  <si>
    <t>TERESA DE JESUS</t>
  </si>
  <si>
    <t>URBANA QUITIAN - ELISA QUITIAN- SOFIA QUITIAN</t>
  </si>
  <si>
    <t>HERMANAS - SOBRINA</t>
  </si>
  <si>
    <t>CL 57 NO 22 - 05 / CRA 9 No.  74-35</t>
  </si>
  <si>
    <t>3102182408 -  3132828087 - 3125169213 - 4280258</t>
  </si>
  <si>
    <t>LUZ MARIA</t>
  </si>
  <si>
    <t>RAUL GÓMEZ / GLORIA AMPARO GUZMAN/ DORA NIETO ( MADRINA - ACTIVA COMO RED SECUNDARIA)</t>
  </si>
  <si>
    <t>CEL. 315770895  - 3107760210 (teléfono de Dora Nieto- Madrina: 5617102)</t>
  </si>
  <si>
    <t>REYES GARNICA</t>
  </si>
  <si>
    <t>AURORA</t>
  </si>
  <si>
    <t>LUZ MARINA REYES - JUAN CARLOS REYES GARNICA-SANDRA OLAVE</t>
  </si>
  <si>
    <t>HERMANA - HIJO</t>
  </si>
  <si>
    <t>KR 15 n. 5-11 HNO / KR 13 a n. 2c-70 soacha</t>
  </si>
  <si>
    <t>PABLO NERUDA</t>
  </si>
  <si>
    <t>3142358357 - 7114632 -  3228454996 - 3219027906- 3125692276</t>
  </si>
  <si>
    <t>RIOS TORRES</t>
  </si>
  <si>
    <t>ERCILIA</t>
  </si>
  <si>
    <t>ENRIQUETA RIOS / FLORENTINO RIOS / ANIBAL RIOS</t>
  </si>
  <si>
    <t>KR 18N. 15-04 soacha</t>
  </si>
  <si>
    <t xml:space="preserve">7220991 - 3158621025 </t>
  </si>
  <si>
    <t>RODRIGUEZ</t>
  </si>
  <si>
    <t>MARIA MARCOLFA</t>
  </si>
  <si>
    <t>EBERTO RETAVISCA . EBERARDO RETAVIZACA - ALBEIRO RETAVIZACA -PAULA ROSA RODRIGUEZ Y LEVI RETAVIZCA</t>
  </si>
  <si>
    <t>TRV 68H 38C-37 SUR -  -  CRA 32 SUR  No. 40-06 - BOYACA  Y VILLAGOMEZ CENTRO</t>
  </si>
  <si>
    <t>B/ LAS TORRES - KENNEDY</t>
  </si>
  <si>
    <t xml:space="preserve">CUNDINAMARCA  </t>
  </si>
  <si>
    <t>1. BOGOTA              2. VILLAGOMEZ</t>
  </si>
  <si>
    <t>3187932641 - 3124844041 - 3217496468 -  3134157916 - 3114962041</t>
  </si>
  <si>
    <t>RODRIGUEZ HURTADO</t>
  </si>
  <si>
    <t>MARIA CECILIA</t>
  </si>
  <si>
    <t>MARTIN CASTAÑEDA</t>
  </si>
  <si>
    <t>HEMANA</t>
  </si>
  <si>
    <t>314 3707625.</t>
  </si>
  <si>
    <t xml:space="preserve">RODRIGUEZ RODRIGUEZ </t>
  </si>
  <si>
    <t>GREGORIA</t>
  </si>
  <si>
    <t>MARIO EDUARDO RODRIGUEZ</t>
  </si>
  <si>
    <t xml:space="preserve">CALLE 78 BIS No. 69a - 13 </t>
  </si>
  <si>
    <t>LAS FERIAS</t>
  </si>
  <si>
    <t>IGNACIA</t>
  </si>
  <si>
    <t>MARIA CLAUDIA RODRIGUEZ/ROSA HERNANDEZ/PEDRO HERNANDEZ</t>
  </si>
  <si>
    <t>CL 1B ESTE 7 - 81</t>
  </si>
  <si>
    <t>FACATATIVA</t>
  </si>
  <si>
    <t>3014304203/3122008444/3123764484</t>
  </si>
  <si>
    <t>SANCHEZ</t>
  </si>
  <si>
    <t>ANA BEATRIZ</t>
  </si>
  <si>
    <t>LUIS ALBERTO SANCHEZ</t>
  </si>
  <si>
    <t>KR 2 A N. 19-28</t>
  </si>
  <si>
    <t>LAS QUINTAS</t>
  </si>
  <si>
    <t>3103428541- 3133242756 salvador sanchez</t>
  </si>
  <si>
    <t>SÁNCHEZ</t>
  </si>
  <si>
    <t>ISAURA</t>
  </si>
  <si>
    <t>JOSÉ ANTONIO SÁNCHEZ, MARTHA LOZANO SANCHEZ</t>
  </si>
  <si>
    <t>KR 11-3-43. Kr 77 h- 69 B 76</t>
  </si>
  <si>
    <t>BARRIO SAN JOSE, Bosa Nueva Granada</t>
  </si>
  <si>
    <t>GUADUAS</t>
  </si>
  <si>
    <t>313 4120177- 3134169878</t>
  </si>
  <si>
    <t>SIERRA CASAS</t>
  </si>
  <si>
    <t>MARIA LICINIA</t>
  </si>
  <si>
    <t>ANGELITA SANCHEZ</t>
  </si>
  <si>
    <t>CUÑADA</t>
  </si>
  <si>
    <t>CALLE 58 No. 88F-42</t>
  </si>
  <si>
    <t xml:space="preserve"> B/ LA LIBERTAD </t>
  </si>
  <si>
    <t>BOSA</t>
  </si>
  <si>
    <t>7832682-3167201456</t>
  </si>
  <si>
    <t>VARGAS ZUÑIGA</t>
  </si>
  <si>
    <t>MAGNOLIA</t>
  </si>
  <si>
    <t>EDY ZUÑIGA, ELIZABETH DIAZ / PATRICIA ZUÑIGA</t>
  </si>
  <si>
    <t xml:space="preserve">KR 11 N0. 10 37 sur </t>
  </si>
  <si>
    <t>SANTA ANA INT 3 MAZ C</t>
  </si>
  <si>
    <t xml:space="preserve"> SOACHA</t>
  </si>
  <si>
    <t>7222091-3003917870</t>
  </si>
  <si>
    <t>VASQUEZ TRIVIÑO</t>
  </si>
  <si>
    <t>EDELMIRA</t>
  </si>
  <si>
    <t>LIGIA VASQUEZ, MERY VASQUEZ, NELSY VASQUEZ, RUBI VASQUEZ</t>
  </si>
  <si>
    <t xml:space="preserve">Calle 29 sur N 15 21 </t>
  </si>
  <si>
    <t xml:space="preserve">GUSTAVO RESTREPO </t>
  </si>
  <si>
    <t>3913266 - 3229442191-4940807-3106890763</t>
  </si>
  <si>
    <t>VILLAMIL RUIZ</t>
  </si>
  <si>
    <t>LUIS FERNANDO VILLAMIL</t>
  </si>
  <si>
    <t>Cl 44 No 45 - 31 sur Int 2</t>
  </si>
  <si>
    <t>santa lucia</t>
  </si>
  <si>
    <t>Tunjuelo</t>
  </si>
  <si>
    <t xml:space="preserve">2112486  3103362282 312 6900282 </t>
  </si>
  <si>
    <r>
      <t xml:space="preserve">En el mes de Abril se efectúa comunicación con las siguientes comisarias: 
</t>
    </r>
    <r>
      <rPr>
        <u/>
        <sz val="10"/>
        <rFont val="Calibri"/>
        <family val="2"/>
      </rPr>
      <t>Facatativa</t>
    </r>
    <r>
      <rPr>
        <u/>
        <sz val="10"/>
        <rFont val="Calibri"/>
        <family val="2"/>
      </rPr>
      <t>:</t>
    </r>
    <r>
      <rPr>
        <sz val="10"/>
        <rFont val="Calibri"/>
        <family val="2"/>
      </rPr>
      <t xml:space="preserve"> con motivo de seguimiento en etapa de  ingreso de la persona mayor Mary Lopez. 
</t>
    </r>
    <r>
      <rPr>
        <u/>
        <sz val="10"/>
        <rFont val="Calibri"/>
        <family val="2"/>
      </rPr>
      <t>Macheta:</t>
    </r>
    <r>
      <rPr>
        <sz val="10"/>
        <rFont val="Calibri"/>
        <family val="2"/>
      </rPr>
      <t xml:space="preserve"> con fin de comunicar proceso de interdicion de la persona mayor Anatilde Hernandez.
</t>
    </r>
    <r>
      <rPr>
        <u/>
        <sz val="10"/>
        <rFont val="Calibri"/>
        <family val="2"/>
      </rPr>
      <t/>
    </r>
  </si>
  <si>
    <t xml:space="preserve">se logra incrementar  la comunicación entre el centro Femenino José Joaquín Vargas y las comisarias a partir de la búsqueda de familiares, corresponsabilidad familiar y apoyo en las etapas de  ingreso y egreso de las personas mayores institucionalizadas. </t>
  </si>
  <si>
    <t>No se presentan dificultades para este indicador.</t>
  </si>
  <si>
    <t>Continuar fortaleciendo la comunicación con las comisarias de familia de los diferentes convenios con CEFJJV. Así mismo aumentar las redes de apoyo desde comisarias generando trabajo entre equipos psicosociales de ambas partes.</t>
  </si>
  <si>
    <t>se logra activar una red familiar con la sobrina de la persona mayor maria flor palacios quien la visitaba la hermana, que también es  persona mayor con dificultades de salud, con fin de no perder la red familiar se realiza intervencion para involucrar a mas personas de la familia en el proceso terapeutico, iniciando el contacto y el objetivo propuesta.</t>
  </si>
  <si>
    <t xml:space="preserve">Se logra establecer comunicación, con red familiar de una familia no identificada del proyecto, contribuyendo al proceso terapéutico de la población del centro de protección. </t>
  </si>
  <si>
    <t>La carga administrativa limita el tiempo de investigación a familias inexistentes.</t>
  </si>
  <si>
    <t>Verificar constantemente las Historias Clínicas de Personas Mayores que informan que tiene familia fuera del contexto social Sibaté - Cundinamarca.  Y continuar con los procesos ya existentes. Además de ello seguir motivando a la familia por medio de llamadas continuas.</t>
  </si>
  <si>
    <t xml:space="preserve"> En el mes de Abril, se garantiza la inclusión de las Personas Mayores al SGSSS y a la cedulación para que ejerzan sus derechos civiles y políticos. Esta en proceso de solicitud de  cedula de ciudadanía de la persona mayor María Luisa Bohórquez Cruz por caso de doble cedulación. Esta pendiente reconocimiento de plena identidad con la Registradora Nacional. 
Se ha realizado todas las actividades pertinentes con el apoyo de la auxiliar de trabajo social y soportado desde el área de Trabajo Social.</t>
  </si>
  <si>
    <t xml:space="preserve">Se logra mantener a las personas mayores con Cedula de Ciudadanía logrando realizar lista de chequeo de cada una de las personas mayores. </t>
  </si>
  <si>
    <t>se presentan dificultades con la cedula de Ciudadanía de la persona mayor  María Bohórquez</t>
  </si>
  <si>
    <t>Se programa para el próximo mes dejar bajo llave las Cedulas de Ciudadanía. A cargo de la Auxiliar de Trabajo Social.</t>
  </si>
  <si>
    <t xml:space="preserve">Se diligencia el los procesos de afiliación a eps y documentación con el fin de garantizar sus derechos fundamentales. </t>
  </si>
  <si>
    <t>Continuar manteniendo toda la población afiliada al SGSSS- Convida.</t>
  </si>
  <si>
    <t xml:space="preserve"> En el mes de abril se realizan la apertura de redes de apoyo con los colegios fe y alegría y  además de ello se reactivo la red con casa de la cultura</t>
  </si>
  <si>
    <t>Se logro la  activación una red de apoyo. Generando estrategias de intervención comunitaria.</t>
  </si>
  <si>
    <t>No aplica en el periodo evaluado</t>
  </si>
  <si>
    <t>Dar continuidad a la acción con las redes de apoyo.
Búsqueda de redes para los meses siguientes.</t>
  </si>
  <si>
    <t>En el mes de abril se realizaron 2  salidas extra-institucionales,  desde el área de terapia ocupacional en la salida a baile con las personas institucionalizadas de la Colonia. y salida instrumental a realizar compras en el pueblo de Sibaté. actividades que propiciaron practicas ciudadanas en las Personas Mayores.</t>
  </si>
  <si>
    <t>Se logro dos actividades de inclusión extra- institucional, desde la parte instrumental</t>
  </si>
  <si>
    <t>En la salida no se presentaron dificultades</t>
  </si>
  <si>
    <t>Dar continuidad a las salidas extra-institucionales</t>
  </si>
  <si>
    <t>En el mes de Abril se realizaron actividades institucionales tales como: celebración de cumpleaños de la población que cumplió años en el mes de abril, reunión de familias donde se socializan las dinámicas institucionales los familiares dan propuestas y opiniones, se da respuesta a quejas como la demora en salidas se plantea una actividad en donde los familiares deberán organizar a sus personas mayores en menos de 15 minutos.</t>
  </si>
  <si>
    <t>Se llevaron a cabo dos actividades  de esparcimiento e inclusión a nivel institucional</t>
  </si>
  <si>
    <t>En el desarrollo de las actividades no se presentaron dificultades</t>
  </si>
  <si>
    <t>Dar continuidad a las actividades entra-institucionales.
Planeación de las actividades propuestas para el siguiente mes.</t>
  </si>
  <si>
    <t>Para el mes de abril no se realizo cartografía social.
Se realizo actividades múltiples no  programadas como el traslado de las 51 personas mayores al CBA de Arbeláez y los ingresos del proyecto de discapacidad en los que se ejecutaron actividades programadas por la coordinación-</t>
  </si>
  <si>
    <t>En el periodo evaluado de abril se realizo formación ciudadana. Con la salidas a cine y extramural generando espacios de participación ciudadana.</t>
  </si>
  <si>
    <t xml:space="preserve"> se propician espacios de participación ciudadana.</t>
  </si>
  <si>
    <t>En el mes de abril no se realizaron reuniones de gobierno institucional 
No se tiene programado para mes de Abril las reuniones del gobierno institucional pero se realizo contacto con funcionaria de Alcaldía de Sibaté en el apoyo de capacitación en temas de gobierno institucional.</t>
  </si>
  <si>
    <t>Garantizar un encuentro mensual, en la próxima reunión se trabajaran normas del grupo y plan de trabajo para ejecución de las propuestas</t>
  </si>
  <si>
    <t xml:space="preserve">Para el mes de abril  se efectuaron, tres valoraciones con las familias de las personas mayores Marcolfa Rodríguez, como seguimiento en salida a medio familiar, se evidencia corresponsabilidad por parte de los hermanos y abandono por parte de los hijos, María Flor Palacios, visita domiciliaria efectuada por etapa de permanencia, la red familiar es limitada.  Teresa Torres de Avendaño, la familia viene de un proceso de vinculación al proceso terapéutico hasta la fecha con características activas, se evidencia red familiar de apoyo limitada.
</t>
  </si>
  <si>
    <t>se logra intervenir a las familias de manera efectiva en los temas de egreso e ingreso informando y forjando planes de responsabilidad familiar.</t>
  </si>
  <si>
    <t>los referentes familiares de la persona mayor Emma Ramírez han cambiado de domicilio y números telefónicos, el equipo psicosocial se dirige al domicilio encontrando esta novedad, no siendo posible hacer la ejecución, se dialoga con las  persona quienes habitan la casa y conocen a la familia Ramírez para su localización, quedan pendientes de entregar información.</t>
  </si>
  <si>
    <t>Cumplir con los tiempos estipulados para intervención familiar, según cronograma y a demanda.</t>
  </si>
  <si>
    <t>Para el mes de abril se efectúan 3 valoraciones sistémicas con las familias de:
Marcolfa Rodríguez, María Flor Palacios, Teresa Torres de Avendaño. En temas de corresponsabilidad familiar,   y dinámicas en medio familiar. Con fin de mantener la estabilidad de las personas mayores en el proceso así mismos generar características activas en la red familiar.</t>
  </si>
  <si>
    <t>Potencializar otras áreas del sistema familiar, social, por medio de intervenciones y compromisos pactados.</t>
  </si>
  <si>
    <t>Referentes familiares no encontrados en el domicilio.</t>
  </si>
  <si>
    <t xml:space="preserve">Para el mes de abril se efectúan 2 valoraciones sistémicas con las familias de:
Márcola Rodríguez, María Flor Palacios, Teresa Torres de Avendaño. En medio de las valoraciones sistémicas realizadas se logran conocer las dinámicas socio familiares, realizando intervención psicosocial en los diferentes casos, así mismo generando acercamiento de las familias en el proceso terapéutico de las personas mayores institucionalizadas </t>
  </si>
  <si>
    <t>Se potencializan otras áreas del sistema familiar, social, afianzando la red familiar con el proceso terapéutico. Se realiza informe de visita no efectuada con Emma Ramírez.</t>
  </si>
  <si>
    <t>Buscar alterativas para sensibilizar a las familias en el tema de visitas domiciliarias. Ya que algunas tienen estereotipos negativos de estas.</t>
  </si>
  <si>
    <t>En el mes de abril se realiza una visita de seguimiento a medio familiar con la persona mayor, Marcolfa Rodríguez  en el barrio María Paz, localidad de Kennedy. Bogotá.
Donde se identifico las condiciones socioeconomicas y seguimiento de los planes caseros cuando la persona mayor se encuentra en medio familiar.</t>
  </si>
  <si>
    <t>No aplica para este mes evaluado.</t>
  </si>
  <si>
    <t>En el mes de abril se efectúan  planes de compromiso y corresponsabilidad familiar mediante las visitas domiciliarias y reuniones. En las familias de:
Márcola Rodríguez, María Flor Palacios, Teresa Torres de Avendaño.</t>
  </si>
  <si>
    <t xml:space="preserve">Se establece con las familias acuerdos de corresponsabilidad claros y acordes a la situación actual de las personas mayores atendidas que contribuyan al proceso terapéutico de las mismas.  </t>
  </si>
  <si>
    <t xml:space="preserve">Cumplir con los tiempos estipulados para intervención familiar, según cronograma. </t>
  </si>
  <si>
    <t>En el mes de Abril no se efectúa actividad de grupo focal ya que realizara en el mes de Mayo,  además de ello en el mes de enero del año en curso se ejecuto actividad de grupo focal con tema de ( cuidados en medio familiar). En el cual participan activamente 6 familias.</t>
  </si>
  <si>
    <t xml:space="preserve">Generar espacios de participación con los referentes sociales, capacitándolos en dinámicas las cuales contribuyen al proceso terapéutico. Además de ello se vincula al  área de enfermería quien contribuye en el grupo focal con el tema: suministro de medicamentos en medio familiar. </t>
  </si>
  <si>
    <t>Realizar  plan de mejora, respecto a la convocatoria de los referentes familiares y sociales.</t>
  </si>
  <si>
    <t>En el mes de abril se logran sensibilizar  salidas a medio familiar con las persona mayores Ana Excelinda Alvarez, Ercilia Ríos, Rodríguez Marcolfa. Generando vinculación de la red familiar en el proceso, además de ser un espacio donde las personas mayores cambian sus roles cotidianos, en cultura, ciudadanía, y dinámicas familiares.</t>
  </si>
  <si>
    <t xml:space="preserve">Generar espacios de integración familiar para fortalecer los vínculos y así mismo general roles cuidadores y participantes en el proceso terapéutico de la persona mayor. </t>
  </si>
  <si>
    <t>Se lleva a cabo la reunión de familias realizada el día sábado 7  de abril, donde se realiza intervención de la Hermana Marta Lucia Millán Amaya, posteriormente dinámica rompe hielo desde el a era de educación física, donde todas las familias logran trabajar en grupo en pro de un objetivo común.</t>
  </si>
  <si>
    <t>Establecer espacio de participación y de información de los sistemas familiares identificados con el grupo interdisciplinario para mejorar comunicación y estandarización de procesos en las dos partes, brindando así la comunicación oportuna. Además de ello unión y participación activa entre referentes familiares.</t>
  </si>
  <si>
    <t>Referentes Familiares de las Personas Mayores están en etapa de ciclo vital Vejez, y por motivos de salud se les dificulta viajar a Si bate, para asistir a la reunión de familia.</t>
  </si>
  <si>
    <t xml:space="preserve">Para el próximo mes se continuar realizando convocatoria telefónica con el animo de hacer un mayor impacto en la participación de las familias. </t>
  </si>
  <si>
    <t>Se lleva a cabo la reunión de familias realizada el día sábado 7 de abril, donde participan  familias en la clausura del programa de familias llamado( Empoderamiento del rol cuidador,  Familias como agentes de Desarrollo de las Adultas y personas mayores). donde se realiza una apertura con las palabras de la Hermana Marta Lucia Millán Amaya. además de ello se explica la clausura felicitando la participación de los familiares en el proceso terapéutico, se presenta un baile realizado desde el área de educación física y trabajo social con algunas personas mayores  para finalizar se hace entrega de Diplomas a los familiares.</t>
  </si>
  <si>
    <t>Los familiares que no asistieron dado lugar de residencia lejano, cuéstenos de tiempo y salud.</t>
  </si>
  <si>
    <t xml:space="preserve">Continuar realizando convocatoria telefónica con el animo de hacer un mayor impacto en la participación de las familias. </t>
  </si>
  <si>
    <t>Se realiza seguimiento a 3 familias inactivas, con el fin de fortalecer la participación en los procesos terapéuticos del programa. Con las familias de las personas mayores: concepción cárdenas, Virginia Mora, Vargas Magnolia.</t>
  </si>
  <si>
    <t xml:space="preserve"> familias identificadas como inactivas, mediante sensibilización pueden aportar al proceso terapéutico y pasar a ser parcialmente activa y sucesivamente. Hacer participe  a la familia encontrada en el proceso terapéutico.</t>
  </si>
  <si>
    <t>Algunos familiares no contestan los teléfonos, lo que dificulta el proceso de vinculación.</t>
  </si>
  <si>
    <t xml:space="preserve">Continuar trabajando con los sistemas familiares de características inactivas con el animo de involucrarnos en los procesos terapéutico del programa. </t>
  </si>
  <si>
    <t>Para el mes de abril no se vinculan redes familiares inactivas a activas en el proceso terapéutico.</t>
  </si>
  <si>
    <t>Algunos familiares tienen características inactivas, por su edad, falta de recursos y  lugares remotos de residencia.</t>
  </si>
  <si>
    <t>MES ANTERIOR</t>
  </si>
  <si>
    <t>MES ACTUAL</t>
  </si>
  <si>
    <t>PORCENATJE DE DIFERENCIA</t>
  </si>
  <si>
    <t>para el mes de abril las visitas disminuyen respecto al mes anterior ya que dentro de los egresos del día 9 de abril salen 14 familias. Se logra mantener  la corresponsabilidad de los sistemas familiares identificados, mediante estrategias de intervención individual y grupal, sensibilizando sobre el rol como cuidadores.
Para este mes se logra la asistencia de 50  visitas en el centro, un mayor respecto al mes anterior.</t>
  </si>
  <si>
    <t>Familias mas fortalecidas en proceso de corresponsabilidad familiar garantizando un acercamiento al proceso terapéutico.</t>
  </si>
  <si>
    <t>Algunas familias no asistieron a las reuniones puesto que viven en lugares distanciados del municipio.</t>
  </si>
  <si>
    <t xml:space="preserve">Invitar a las familias a visitar mas a las personas mayores en el centro. Por medio de da convocatoria. </t>
  </si>
  <si>
    <t xml:space="preserve">En el mes de abril se logran sensibilizar 3 salidas a medio familiar con las persona mayores. Márcola Rodríguez, María Flor Palacios, Teresa Torres de Avendaño. </t>
  </si>
  <si>
    <t xml:space="preserve"> se atienden 35 familiares en temas de orientación al servicio, hospitalizaciones, solicitud de salidas a medio familiar, solicitudes a salida a pueblo, corresponsabilidad familiar. con el fin de dar respuesta oportuna a las situaciones de demanda.
</t>
  </si>
  <si>
    <t xml:space="preserve">Se logra atender  familiares en el área de trabajo social, evidencia en evoluciones, remisiones y información socio-familiar en el Sipab. </t>
  </si>
  <si>
    <t xml:space="preserve">Recordar a las familias que para cualquier aclaración y acompañamiento es necesario tener encuentra la atención del área de trabajo social. </t>
  </si>
  <si>
    <t>En el presente mes se reciben por parte de Cundinamarca vejez 1 queja la cual se responde dentro del tiempo estipulado.</t>
  </si>
  <si>
    <t>Socializar las PQRS-F halladas en el buzón de sugerencias. Además de ello se realiza reunión para encontrar aspectos de mejora.</t>
  </si>
  <si>
    <t>Incentivar a las familias a diligenciar las encuestas de satisfacción de Beneficencia de Cundinamarca.</t>
  </si>
  <si>
    <t>se hace seguimiento en el proceso de interdicción de Anatielde Hernández de Hernández. Realizando comunicación con la comisaria de Macheta para dar continuidad con el proceso.</t>
  </si>
  <si>
    <t>Durante este mes se realizan una orientaciones  sistemas familiares sobre proceso de interdicción.</t>
  </si>
  <si>
    <t xml:space="preserve">Algunas personas mayores no se encuentran registradas. Por lo tanto demora  el tramite. </t>
  </si>
  <si>
    <t xml:space="preserve">Para el mes de marzo se continuara orientando a los sistemas familiares en los procesos de interdicción con mas disponibilidad. </t>
  </si>
  <si>
    <t>Se garantiza la comunicación entre las personas mayores y los referentes familiares - sociales, mediante el uso de herramientas TIC.
102 veces hacen uso de las TIC. Además se logra vincular  de 35personas mayores del proyecto, y vincular efectivamente al equipo interdisciplinar del proyecto.</t>
  </si>
  <si>
    <r>
      <t>en el mes de febrero se logra que</t>
    </r>
    <r>
      <rPr>
        <sz val="10"/>
        <rFont val="Calibri"/>
        <family val="2"/>
      </rPr>
      <t xml:space="preserve"> 50 Personas Mayores mantengan la comunicación con sus familiares y referentes sociales</t>
    </r>
  </si>
  <si>
    <t xml:space="preserve">Falta de materiales para ambientar el espacio de Call Center. </t>
  </si>
  <si>
    <t xml:space="preserve">Se continuara gestionando materiales para ambientar el espacio de Call Center para esta actividad. </t>
  </si>
  <si>
    <t>Las personas mayores   Gloria Bora y Carmen Vivas  lograron hacer video llamada con sus hijos.</t>
  </si>
  <si>
    <t xml:space="preserve">falta de motivación y formación a este nuevo medio de comunicación. Para las familias que viven fuera de la ciudad o país. </t>
  </si>
  <si>
    <t>Se gestiona un espacio de Video llamada privado para las personas mayores.</t>
  </si>
  <si>
    <r>
      <t xml:space="preserve">Se realizan 40 intervenciones individuales  en el mes de abril distribuidas de la siguiente manera:  35 personas, las causas son:
 seguimiento individual (8), 
intervenciones en crisis (5),
intervención egreso (19),
 valoración psicología (3). </t>
    </r>
    <r>
      <rPr>
        <sz val="10"/>
        <color indexed="10"/>
        <rFont val="Calibri"/>
        <family val="2"/>
      </rPr>
      <t xml:space="preserve">
</t>
    </r>
    <r>
      <rPr>
        <sz val="10"/>
        <rFont val="Calibri"/>
        <family val="2"/>
      </rPr>
      <t>Línea base: 
Intervenciones en crisis: ROSA BEATRIZ NOVOA, ANA ISABEL COCA SIERRA, MARIA OFELIA GARCIA PARRA, MARTHA ISABEL MENDEZ PENAGOS, NOHELIA LOMBANA RODRIGUEZ.
Intervención individual: ANATILDE HERNANDEZ HERNANDEZ, NOHELIA LOMBANA RODRIGUEZ, ALBA LANCHEROS BAUTISTA, MARIA CONCEPCION CARDENAS SILVA, EDELMIRA VASQUEZ TRIVIÑO, ESTHER LEON, GREGORIA RODRIGUEZ RODRIGUEZ, ALBA LANCHEROS BAUTISTA
Valoración psicología: CUSTODIA MURCIA USAQUEN, ELIZABETH CORREA CORTES, YOLANDA CUBIDES PARDO
Intervención egreso: ALICIA SALGADO MARTINEZ, CECILIA ESPEJO, DOLORES MAICERO, ESTER USECHE SILVA, GRACIELA ESPINOSA RODRIGUEZ, JULIA ORTIZ, MARIA CUBILLOS, MARIA HELENA ROMERO FERNANDEZ, MARIA HELENA SANCHEZ, MARIA HERSILIA ESPEJO, MERY MARTINEZ LOZADA, ROSARIO HERRERA, SOLEDAD YUTE, TERESA GOMEZ, BENEDICTA VELANDIA, FLOR MARIA VALERO CUESTA, HERMELINDA VELOSA, MAGDALENA OLARTE, SAGRARIO PADILLA AGUDELO.</t>
    </r>
    <r>
      <rPr>
        <sz val="10"/>
        <color indexed="10"/>
        <rFont val="Calibri"/>
        <family val="2"/>
      </rPr>
      <t xml:space="preserve">
</t>
    </r>
    <r>
      <rPr>
        <sz val="10"/>
        <rFont val="Calibri"/>
        <family val="2"/>
      </rPr>
      <t>Las intervenciones se realizan en espacios privados, en las instalaciones de la institución en las cuales se preserva la privacidad, promueve la confidencialidad y genera en la persona entrevistada condiciones para manifestaciones de ideas pensamientos y emociones.</t>
    </r>
  </si>
  <si>
    <t>Con las intervenciones individuales se ha logrado disminuir la probabilidad de a ocurrencia de alteraciones. 
De las personas atendidas por episodios de crisis, se logró que 3 de ellas disminuyan la probabilidad de aparición de conductas inadecuadas, al modificar pensamientos y estabilización emocional, logrando objetivos establecidos. 
Se realiza intervención para valoración de características particulares de las personas mayores, generando insumos para estudios de caso. 
Se establecen estrategias para el seguimiento de particularidades de la persona atendida que requiere plan de intervención especifico.
En intervenciones individuales, se logra que las personas atendidas identifiquen alternativas de respuesta a situaciones y factores que pueden generar estrés o alteración en estado emocional.
Las personas atendidas identifican aspectos del pensamiento, emoción y de la información relacionados con cada situación específica.</t>
  </si>
  <si>
    <t>Eventos de heteroagresión.
Dificultad de introspección de las personas sobre situaciones y conductas inadecuadas.
Reincidencia de conductas en interacciones con pares y cuidadores.
Periodos de estabilización prolongados</t>
  </si>
  <si>
    <t>Continuar con estrategias implementadas durante el periodo para que perduren en el tiempo, ya que las personas mayores requieren un apoyo continuo para instaurar conductas. 
Intervención con enfoque interdisciplinario
Modificaciones de tipo ambientales que favorezcan la estabilización emocional de las personas.
Realizar seguimiento a las personas quienes presentan indicadores de riesgo por inicio de crisis.</t>
  </si>
  <si>
    <t xml:space="preserve">Las personas que requirieron intervención individual se atendieron durante este periodo, haciendo uso de diferentes estrategias como lo son contención verbal y ambiental, psicoeducación y modificación conductual. Complementario a esto se trabaja con equipo interdisciplinario en pro de brindar una atención integral y las remisiones necesarias. </t>
  </si>
  <si>
    <t>Se modifican factores estresores y precipitantes de la conducta inadecuada. Las personas atendidas emplean el lenguaje como medio de regulación del estado emocional.</t>
  </si>
  <si>
    <t xml:space="preserve">Se realizan sesiones especificas a personas mayores con el fin de modificar comportamientos o cogniciones erradas para contribuir a mejorar su calidad de vida dentro del centro de protección, donde se promueve la estabilidad emocional.
Las estrategias a implementar son de tipo cognitivas, conductuales y de expresión de estados emocionales por medio de entrenamiento en el manejo de conflictos y estrategias de afrontamiento. </t>
  </si>
  <si>
    <t>En la esfera emocional se logro disminuir la frecuencia de conductas desadaptativas en el 91% de las personas atendidas, es decir 32 de 35 personas.
En cuanto a las personas que presentaron crisis, se emplearon estrategias que disminuyen intensidad de estados emocionales, promueven la socialización con pares y seguimiento de normas de convivencia.</t>
  </si>
  <si>
    <t>En el mes de Abril se atendieron 70 personas mayores hasta el día 09, luego del traslados de las 51 personas mayores al CBA  Arbeláez, la línea de base del programa se modificara para próximo informe.
Desarrollando procesos  cognitivos  no  deteriorados: Se presentan diferentes elementos novedosos y llamativos para las personas mayores que desencadenen conductas de exploración, verbalizaciones, manipulación de los mismos.</t>
  </si>
  <si>
    <t>Emplean procesos  cognitivos  no  deteriorados, en los cuales se fortalecen habilidades como la atención, la memoria, el lenguaje y la manipulación de elementos; empleando como técnica la creación de imágenes mentales sobre elementos concretos, aprendizaje de conceptos, acomodando las actividades a cada una de las personas según intereses y habilidades conservadas.
Emplean habilidades de motricidad gruesa, la ubicación en espacio, tiempo y persona, atienden respuestas y realización de interacciones en las cuales se comparte información del entorno, dinámicas y aspectos personales.</t>
  </si>
  <si>
    <t>Estas actividades requirieron más tiempo del programado inicialmente, por factores asociados a características de las personas mayores principalmente en los desplazamientos, para el logro de objetivos en el desarrollo de las actividades.</t>
  </si>
  <si>
    <t>Destinar actividades similares con periodos más prolongados, teniendo en cuenta actividades cotidianas.
Definir línea de base para el programa con la población que quedo después de los 51 traslados.</t>
  </si>
  <si>
    <t>Por medio de interacción con las personas mayores en grupos, se realizan actividades y emplear diferentes materiales como estímulos para la evocación de recuerdos en los cuales se emplean herramientas de habilidades sociales para fomentar la comunicación.</t>
  </si>
  <si>
    <t>Empleando evocación de situaciones experimentadas por las personas mayores, narran situaciones que les resultan llamativas y se solicita al grupo cuando aparecen términos de poco empleo cotidiano, que brinden una explicación acerca de lo que interpretan y cómo lo recuerdan.</t>
  </si>
  <si>
    <t xml:space="preserve">En el mes de Abril se atendieron 50 personas mayores hasta el día 09, luego del traslados de las 51 personas mayores al CBA  Arbeláez, la línea de base del programa se modificara para próximo informe.
Estimulación cognitiva para realizar tareas que estimulen específicamente funciones cognitivas y sus respectivos procesos de atención, memoria, lenguaje,  percepción y gnosis, cálculo, abstracción y razonamiento, función ejecutiva. </t>
  </si>
  <si>
    <t>Al realizar refuerzo lecto  escritura. Las persona mayores emplean como herramientas textos para la descripción de características identificadas por medio de los órganos perceptuales, empleo de funciones cognitivas al nominar los diferentes elementos.
Reconocimiento del nombre propio escrito, logrando que identifiquen, recuerden, narren situaciones, señalen aspectos llamativos y realicen conductas de respuestas. 
Empleo de la motricidad fina.</t>
  </si>
  <si>
    <t>Disminución de habilidades por la baja frecuencia de uso de éstas.
La falta de acceso al sistema educativo durante la etapa de la infancia y adolescencia.
Aspectos relacionados con patología de base que dificulta el mantener la atención por periodos adecuados.</t>
  </si>
  <si>
    <t xml:space="preserve">Incrementar la frecuencia de actividades relacionados con aspectos de la lecto-escritura.
Fortalecimiento de habilidades de atención en el desarrollo de las actividades.
Abordaje por medio de grupos, según habilidades en este aspecto cognitivo.
Definir línea de base para el programa con la población que quedo después de los 51 traslados.
</t>
  </si>
  <si>
    <t xml:space="preserve">Refuerzo de lecto escritura: Utilización de estímulos como las noticias, periódicos y revistas con imágenes, se les solicita realizar lectura o imitar elementos percibidos. </t>
  </si>
  <si>
    <t>Una vez presentados los estímulos y brindadas las instrucciones de tomar los elementos llamativos, se procede a permitir que las personas mayores selecciones algún aspecto llamativo, lo describan se les entrega elementos de escritura para que realicen escritura ya sea de oraciones o palabras del elemento seleccionado o garabateo para aquellas personas que no muestran escolaridad o por deterioro no la realicen. Por medio de socialización y reforzamiento de respuestas, se identifican aspectos llamativos en cada una de las personas que participaron.</t>
  </si>
  <si>
    <t xml:space="preserve">En el mes de Abril se atendieron 103 personas mayores hasta el día 09, luego del traslados de las 51 personas mayores al CBA  Arbeláez, la línea de base del programa se modificara para próximo informe. 
A través de espacios en los cuales se promueve la socialización, se realiza modelamiento y moldeamiento de conductas, que favorezcan y refuercen la demostración de afectividad. </t>
  </si>
  <si>
    <t>En las actividades, se emplean aspectos para compartir de manera grupal sobre conductas que favorezcan al autocuidado, creencias y prácticas relacionadas con la intimidad. Empleando la construcción colectiva se despejan dudas, se refuerzan conductas a realizar. Por medio de modelamiento, se muestran conductas de afectividad dirigidas a pares, cuidadores, se explican situaciones relacionadas con interacciones, conversaciones, contextos en los cuales se puede manifestar el afecto; ya sea con pares, cuidadores, referentes familiares y/o referentes sociales. Se emplean estrategias de moldeamiento para fomentar las conductas de respeto, principalmente el de tipo verbal.</t>
  </si>
  <si>
    <t xml:space="preserve">Presencia de pensamientos atribucionales, prejuicios, eventos del pasado, como estrategia de afrontamiento de situaciones, que interfieren en la socialización.
Presencia de conductas asociadas a situaciones de crisis de las personas mayores que dificultan la interacción
 </t>
  </si>
  <si>
    <t>Realizar abordaje de tipo individual, a acorde a características, de aquellas personas quienes evitan interactuar en las actividades grupales.
Realizar psicoeducación sobre factores incidentes en estados emocionales de las personas en diferentes etapas de desarrollo y contextos.
Definir línea de base para el programa con la población que quedo después de los 51 traslados.</t>
  </si>
  <si>
    <t>Se emplea el modelamiento de conductas afectivas socialmente aceptadas. Para el respeto se emplea las verbalizaciones para emitir respuestas y conocer puntos de vista tanto como creencias de las personas mayores que inciden directamente en las conductas.</t>
  </si>
  <si>
    <t>Se fomentan acciones como el saludo e identificación de características de cada persona, ejemplificación de saludos por medio de verbalizaciones, dar la mano, el abrazo y los besos en las mejillas. Fortalecimiento de aspectos relacionados con la presentación personal, las conductas para realizar el vestido y cuidado.</t>
  </si>
  <si>
    <t xml:space="preserve">En las actividades de ocio y tiempo libre se promueven los espacios de socialización y esparcimiento. 
Vivencia de la cultura correspondiente a actos litúrgicos
</t>
  </si>
  <si>
    <t>Expresividad acorde a habilidades de las personas institucionalizadas en el Centro.</t>
  </si>
  <si>
    <t>Personas quienes se les dificulta la socialización en la realización de trabajo conjunto, interacciones y seguimiento de instrucciones.</t>
  </si>
  <si>
    <t>Promover la vinculación y el desempeño en las diferentes actividades siguiendo normas, logros por pasos, empleo de diferentes elementos sin retenerlos y/o realizarles daño.</t>
  </si>
  <si>
    <t>Hasta 09 de Abril se atendieron 120 personas mayores, luego se realizo traslado de 51 personas mayores al Cba de Arbeláez y el fallecimiento de una persona mayor quedando 68 usuarias el el grupo de vejez.
En el mes de Abril se realizó las siguientes actividades lúdicas con la periodicidad registradas en pro de desarrollo del programa de actividades lúdico recreativas:
Eucaristía los días miércoles y domingos.
Oración Rosario de periodicidad semanal.
Realización de mural</t>
  </si>
  <si>
    <t>Por medio de actividades creativas, emplean habilidades cognitivas y actividades relacionadas con la motricidad fina, en un espacio en el cual se realizan instrucciones generales acerca de un todo (mural) con aporte de cada una de las personas al realizar un aporte por medio de la creatividad en el uso de elementos de dibujo. 
Participación en actos culturales acorde a las practicas de las personas mayores, dentro de las cuales se encuentran practicas religiosas, para fortalecimiento de la espiritualidad, a través de celebraciones eucarísticas y otras relacionadas con la cultura.</t>
  </si>
  <si>
    <t xml:space="preserve">En el mes de  abril  se continua    manteniendo   el  grupo  de  personas   mayores  que estan   vinculadas  en el proyecto productivo  continuan  cumpliendo  con  las   rutinas  y  hábitos  ocupacionales mas estructurados,   procurando una participación permanente  un rol ocupacional  activo, orientando  su desempeño ocupacional   a  mantener habilidades, destrezas y rutinas a acordes   a su  gustos, intereses   y  proyecto de vida.
Se realizaron 21 sesiones taller productivo   de lunes a viernes, en las mañanas y en las tardes en las que participaron: 
Blanca Rozo, Soledad Rivera  y Blanca  Antivar 
En  los  procesos  terapéuticos  llevados a cabo se  reforzaron hábitos y rutinas sociocupacionales relacionados con : 
•  El cumplimiento de horarios 
• Manejo adecuado de herramientas de trabajo  Y uso adecuado de materiales e insumos
•  interacción con sus pares
•  Seguimiento de instrucciones 
•  Respeto de normas 
• Trabajo en equipo 
Hasta 09 de Abril se atendio 120 personas mayores desde esta fecha la población quedo en 68 usuarias luego de los traslados de 51 personas al CBA de Arbelaèz.
</t>
  </si>
  <si>
    <t xml:space="preserve">1. Se logra  la participación y constancia de las  personas mayores , quienes aceptaron y corrigieron señalamientos a favor de su rol ocupacional.   
Se realiza pago de incentivo acorde a su desempeño y cumplimiento a hábitos y rutinas ocupacionales de :   
• Seguimiento instruccional
•  Respeto de normas 
• Trabajo en equipo
•  Uso adecuado de materiales e insumos
•  uso de elementos de protección personal
Se logra una continuidad de los diferentes procesos terapéuticos. 
</t>
  </si>
  <si>
    <r>
      <t>C</t>
    </r>
    <r>
      <rPr>
        <sz val="10"/>
        <color indexed="8"/>
        <rFont val="Calibri"/>
        <family val="2"/>
      </rPr>
      <t xml:space="preserve">ondiciones patológicas de las personas mayores que ocasionalmente limitan procesos terapéuticos y participación en taller.
</t>
    </r>
  </si>
  <si>
    <r>
      <t>S</t>
    </r>
    <r>
      <rPr>
        <sz val="10"/>
        <color indexed="8"/>
        <rFont val="Calibri"/>
        <family val="2"/>
      </rPr>
      <t>e fortalecieron procesos de apoyo en relación a la ejecución de las tareas por  medio de motivación e incentivo con  seguimiento a las personas mayores  con el fin de mantener participación a favor de su desempeño</t>
    </r>
  </si>
  <si>
    <t>En el mes  de  abril   se  continua   mantener  el  nivel  de  desempeño de  las   personas   mayores   en  los  talleres   pre-vocacionales  las   participantes  ejecutan  tareas  repetitivas,  basicas,  secillas  de  baja  complejidad  es  de  aclarar   que  las  participantes   en  estas   actividades   son  personas  mayores   que  realizan  actividades  repetitivas  y  de  baja  complejidad   requioriendo  de  apoyo  amplios  y  limitados  en  algunas logrando cumplir  con algunos   habitos  socio ocupacionales  basicos  de  asitencia  diaria,  tolerancia. 
Los  procesos   no  cambian  se3  requiere   de  motivacion  constante   para   que  haya   una  continuidad . 
•Se  logra   dar  cumplimiento  a las sesiones programadas  de Lunes a Jueves, con el apoyo de los talleristas de cada opción ocupacional.  
Hasta 09 de Abril se atendio 120 personas mayores desde esta fecha la población quedo en 68 usuarias luego de los traslados de 51 personas al CBA de Arbelaèz.</t>
  </si>
  <si>
    <t xml:space="preserve">•En este periodo se da continuidad al proceso  logrando la asistencia diaria al taller  de las personas mayores favoreciendo rutinas y   hábitos ocupacionales 
Se logra la comercialización y venta de los diferentes productos  dentro y fuera de la institución 
 </t>
  </si>
  <si>
    <t xml:space="preserve">Las personas mayores que asisten a esta opción ocupacional presentan mayores limitaciones  en su cognición, motricidad y socialización además por su avanzada edad con frecuencia presentan mayores problemas de salud que limitan la asistencia al taller </t>
  </si>
  <si>
    <t xml:space="preserve">Se realiza con frecuencia supervisión y acompañamiento a las personas mayores que presentan  dificultades  con  el  fin  de  que   no  abandonen  el  objetivo </t>
  </si>
  <si>
    <t xml:space="preserve">Durante  el  periodo  se realizo  una  actividad  de   estimulación sensorial  logrando  la activación de canales sensoriales expresado a través de respuestas gestuales de agrado, rechazo, risa, admiración entre otras. 
Hasta 09 de Abril se atendió 120 personas mayores desde esta fecha la población quedo en 68 usuarias luego de los traslados de 51 personas al CBA de Arbeláez.
</t>
  </si>
  <si>
    <t xml:space="preserve">Se logra que el las personas mayores que participaron de la actividad manifestaron respuestas gestuales de agrado con los diferentes estímulos en especial con los conejos.  
Por medio de la estimulación con conejos se logra la  activación de canales sensoriales en las personas mayores. </t>
  </si>
  <si>
    <t xml:space="preserve">En  el  mes  de  abril  se   dificultaron  las   actividades  en  general  por  los   traslados   y  reorganizacion de los  proyectos  de  cundinamarca 
Por  delicado  estado  de   salud  negandosen  a  la  intervencion </t>
  </si>
  <si>
    <t xml:space="preserve">implementación de actividades sencillas y de baja complejidad por periodos cortos de tiempo. </t>
  </si>
  <si>
    <t xml:space="preserve">En el mes de Abril se realizaron 4 actividades de:                                                                                     
1 caminatas, 3 jornadas belleza y 3 proyección de película; por medio de estas actividades las personas mayores disfrutaron de espacios distintos pasar un rato diferente a la rutina ocupacional. 
Hasta 09 de Abril se atendió 120 personas mayores desde esta fecha la población quedo en 68 usuarias luego de los traslados de 51 personas al CBA de Arbeláez.                                                                                  </t>
  </si>
  <si>
    <t xml:space="preserve">Se logra por medio de estas actividades salir de la rutina cotidiana y espacios de disfrute del ocio y tiempo libre según los gustos e intereses de cada persona mayor. 
Se logra brindar alternativas de participación en las que las personas mayores tiene  la capacidad de decidir que quieren hacer en esos espacios. </t>
  </si>
  <si>
    <t xml:space="preserve">Por condiciones del deterioro físico por el proceso de envejecimiento en conjunto con cambios comportamentales, se dificulta la participación de total de la población en este tipo de actividades.  
En  el  mes  de  abril  se   dificultaron  las   actividades  en  general  por  los   traslados   y  reorganización de los  proyectos  de  Cundinamarca </t>
  </si>
  <si>
    <t xml:space="preserve">Realizar   actividades  segmentadas   con  grupos pequeños para   que   el  100% de  la  población  mayor   se   beneficie   del  programa </t>
  </si>
  <si>
    <t xml:space="preserve">Durante  el  periodo  se realizo  una  actividad  de   estimulación sensorial  logrando  la activación de canales sensoriales expresado a través de respuestas gestuales de agrado, rechazo, risa, admiración entre otras. 
En este periodo se da cumplimiento a las sesiones programadas
Hasta 09 de Abril se atendió 120 personas mayores desde esta fecha la población quedo en 68 usuarias luego de los traslados de 51 personas al CBA de Arbeláez.                                                                                  </t>
  </si>
  <si>
    <t xml:space="preserve">En  el  mes  de  abril  se   dificultaron  las   actividades  en  general  por  los   traslados   y  reorganización de los  proyectos  de  Cundinamarca 
Por  delicado  estado  de   salud  negándose  a  la  intervención </t>
  </si>
  <si>
    <r>
      <t xml:space="preserve">En el  mes  de  abril  se  valoraron  tres  personas  mayores,  población beneficiaria en etapa  de permanencia se desarrolla  el proceso de valoración de la siguiente manera y obteniendo los siguientes   resultados: 
</t>
    </r>
    <r>
      <rPr>
        <b/>
        <sz val="10"/>
        <color indexed="8"/>
        <rFont val="Calibri"/>
        <family val="2"/>
      </rPr>
      <t>DESTREZAS OCUPACIONALES</t>
    </r>
    <r>
      <rPr>
        <sz val="10"/>
        <color indexed="8"/>
        <rFont val="Calibri"/>
        <family val="2"/>
      </rPr>
      <t xml:space="preserve"> :  Se aplica instrumento a 3  personas mayores , en donde se identifica el nivel de funcionalidad   ocupacional  de la siguiente manera: 
- Funcionalidad Baja      2
- Funcionalidad Media  1
</t>
    </r>
    <r>
      <rPr>
        <b/>
        <sz val="10"/>
        <color indexed="8"/>
        <rFont val="Calibri"/>
        <family val="2"/>
      </rPr>
      <t>GUSTOS E NTERESES:   No</t>
    </r>
    <r>
      <rPr>
        <sz val="10"/>
        <color indexed="8"/>
        <rFont val="Calibri"/>
        <family val="2"/>
      </rPr>
      <t xml:space="preserve">
</t>
    </r>
    <r>
      <rPr>
        <b/>
        <sz val="10"/>
        <color indexed="8"/>
        <rFont val="Calibri"/>
        <family val="2"/>
      </rPr>
      <t>ESCALA BARTHEL</t>
    </r>
    <r>
      <rPr>
        <sz val="10"/>
        <color indexed="8"/>
        <rFont val="Calibri"/>
        <family val="2"/>
      </rPr>
      <t xml:space="preserve">:  Se aplica la escala  a 3 personas mayores  obteniendo los siguientes resultados : 
Dependencia leve 3
Hasta 09 de Abril se atendió 120 personas mayores desde esta fecha la población quedo en 68 usuarias luego de los traslados de 51 personas al CBA de Arbeláez.
                                                                                                                                                                                                                                                                                                    </t>
    </r>
  </si>
  <si>
    <t xml:space="preserve">Se   realizaron   tres   valoraciones  a las  personas   mayores que  corresponden  para el mes  de  abril logrando  cumplir  con el cronograma                                                                                                                                                                                                        
</t>
  </si>
  <si>
    <t xml:space="preserve"> No  se  cumplió  con  la  meta   propuesta   para  el  mes   de  abril   de  las  cinco  personas   a  valorar, por  motivos  administrativos   de  la   Beneficencia de Cundinamarca realizando  51  traslados  a otros  centros   de  protección  a  la  persona  mayor.</t>
  </si>
  <si>
    <t>ninguna</t>
  </si>
  <si>
    <r>
      <t xml:space="preserve">Se  generan espacios de inclusión social, autodierccionamiento   y seguimiento de instrucciones  se  realizo  pago  de  incentivo  mensual   
</t>
    </r>
    <r>
      <rPr>
        <sz val="10"/>
        <rFont val="Calibri"/>
        <family val="2"/>
      </rPr>
      <t>1. SALIDA INSTRUMENTAL al Municipio de Sibaté    lograron interactuar con el medio externo creando estrategias de autodierccionamiento en espacios públicos y sociales de  las personas mayores 
2. Las   llamadas se promueve  destrezas sociales  y de comunicación con sus familias o amigos. 
Hasta 09 de Abril se atendió 120 personas mayores desde esta fecha la población quedo en 68 usuarias luego de los traslados de 51 personas al CBA de Arbeláez.</t>
    </r>
  </si>
  <si>
    <t xml:space="preserve">
• Con las salidas instrumentales llamadas   se generan espacios de compartir con pares y personal externo a la institución favoreciendo destrezas sociales y de comunican en las personas mayores. 
• Con las  14 personas mayores   restantes se  continua en el refuerzo permanente ya que la tolerancia a esperar tiempos y aceptar compañeras de otros servicios es muy baja. 
</t>
  </si>
  <si>
    <t xml:space="preserve">En  el mes  de  abril  la  salida   extramural  se   dificulto  en  la  fecha  en que  se  programo debido  a las  condiciones  climáticas   cambiando  la  fecha en  el  mismo  mes  </t>
  </si>
  <si>
    <t>Se requiere reforzar la tolerancia a la espera de turnos y tiempos, mediante señalamientos de acuerdo a la situación</t>
  </si>
  <si>
    <t>En el  mes  de  abril  se realizaron actividades en pro de la calidad de vida de las personas mayores. 
Se  logra reubicar   a las  personas  mayores  en  el  Servicio de   san  Luis  ofreciéndoles   y garantizándoles  los  insumos   para  la  realización  de  las   Actividades  de  la  vida diaria   a  la  población  en  general.    
Se  continuo  realizando  seguimiento  y  apoyo  en  las  horas   de la   alimentación  con  el  fin  de  realizar   correctivos   en  pro  de  las  personas   mayores.
Hasta 09 de Abril se atendió 120 personas mayores desde esta fecha la población quedo en 68 usuarias luego de los traslados de 51 personas al CBA de Arbeláez.</t>
  </si>
  <si>
    <t xml:space="preserve">Se logra una organización dentro del servicio en horas de autocuidado en pro del bienestar de las personas mayores, observándose un mejoramiento en el proceso de atención, beneficiando a las personas mayores  se   continúan  la  supervisión  y   seguimientos  en  los   diferentes   horarios  para  lograr   mejorar  los  procesos   en    la  ejecución  de  las  actividades  de  autocuidado  en  general la  calidad  de   vida </t>
  </si>
  <si>
    <t xml:space="preserve">Desestructuración en el subsistema  habitacional o conductas desadaptativas   que influyen en la ejecución de las actividades.
Actualizar  base  de  datos  y listas de chequeo </t>
  </si>
  <si>
    <t xml:space="preserve">Terminar   de  reubicar  a las   personas  mayores   en  el  servicio  y  habitaciones   teniendo  encuentra  su  nivel   de  independencia </t>
  </si>
  <si>
    <t>*En  el  mes  de  abril  se   realizaron  los  acompañamientos en  horas  de  alimentación  en  el comedor  con  el  fin de  realizar  correctivos  en la  toma de   en alimentación :  
- Manejo de utensilios 
-  Hábitos posturales (higiene postural)
- Supervisión a la  ingesta correcta de la dieta ( ya que se evidencia que algunas personas mayores son selectivas al  consumir algunos alimentos).
*Se realiza  refuerzos necesarios mediante señalamientos  verbales para mantener adecuado desempeño en momentos de alimentación. la  dinámica  continua conjuntamente  con el apoyo de los auxiliares de terapia ocupacional, quienes bajo la orientación de la profesional apoyan estos  procesos en los diferentes servicios.
Hasta 09 de Abril se atendió 120 personas mayores desde esta fecha la población quedo en 68 usuarias luego de los traslados de 51 personas al CBA de Arbeláez.</t>
  </si>
  <si>
    <t xml:space="preserve">*  Mantener patrones funcionales   en  las  48 personas mayores  que corresponden al 80%   de  la  población  semindependiente conservar  la autonomía en la ejecución de las actividades, con  patrón mano boca ajustado para el uso de  los  utensilios  
</t>
  </si>
  <si>
    <t xml:space="preserve">El  traslado  del  servicio de   las  personas  mayores ha  sido  un  periodo    complicado    por   la  cantidad   de  personas  mayores  y  adultas   en  un  mismo  servicio   generando  en  un  principio  confusión  en  las  dietas   en  general. </t>
  </si>
  <si>
    <t xml:space="preserve">Reorganizar   los  servicios  de  Cundinamarca   con  el  fin  de  mejorar   los  diferentes   procesos  en  las   horas  de  alimentación  en   pro  de  las   personas  mayores </t>
  </si>
  <si>
    <t>30 personas mayores de funcionalidad alta y media</t>
  </si>
  <si>
    <t>En el  mes  abril   10 personas   mayores  realizan   actividades  de  tipo  instrumental logrando   mantener  habilidades  motoras   para   realizar   tendido  de  cama   realizando  el  seguimiento  y orientación desde el área de terapia ocupacional  logrando que el  proceso de  tendido  de  cama  lo  realicen  en  forma  independiente  necesitando de mínimos señalamientos. 
El lavado  de  medias  de  las  personas   mayores  lo  realiza  1  compañera  persona  mayor  que   tiene   la   capacidad   para   realizar  la  actividad  
Hasta 09 de Abril se atendió 120 personas mayores desde esta fecha la población quedo en 68 usuarias luego de los traslados de 51 personas al CBA de Arbeláez.</t>
  </si>
  <si>
    <t xml:space="preserve">Se da cumplimento a la meta establecida y a  las actividades programadas; logrando  mantener desempeño en las actividades de cuidado del entorno  en las 53 con apoyo amplio. aunque es de resaltar que el de la población participante 18 personas mayores tienen la capacidad para ejecutar este tipo de actividades de manera independiente con apoyo limitado. 
</t>
  </si>
  <si>
    <t xml:space="preserve">Debido al proceso propio de envejecimiento la ejecución de las diferentes actividades se puede ver limitada
En  el  mes  de  abril  se   dificultaron  las   actividades  en  general  por  los   traslados   y  reorganización de los  proyectos  de  Cundinamarca </t>
  </si>
  <si>
    <t xml:space="preserve">Continuar motivando a las personas mayores teniendo en cuenta habilidades residuales y nivel de motivación de la persona mayor. </t>
  </si>
  <si>
    <t>14 personas mayores de funcionalidad alta y media.</t>
  </si>
  <si>
    <t>En el  mes  de  abril  se realizaron   diversas actividades de tipo instrumental  como :
Salida al municipio de Sibaté  con   14  personas   mayores   que  participan  en  proyecto   prevocacional   quienes hacen gasto de su incentivo monetario según sus intereses en  espacios como restaurantes, cafeterías, supermercados,  favoreciendo  habilidades   sociales   y  comportamientos   en  comunidad  externa  a  la  institución,   las   personas  mayores que  no   salieron  de  la  institución    decidieron  encargar   insumos  según  sus  gustos  o el  gasto  en  la  cafetería  institucional  . 
Hasta 09 de Abril se atendió 120 personas mayores desde esta fecha la población quedo en 68 usuarias luego de los traslados de 51 personas al CBA de Arbeláez.</t>
  </si>
  <si>
    <t xml:space="preserve">Se logra mantener hábitos y rutinas socio ocupacionales donde la persona mayor logra adquirir su incentivo.
Se logra una iniciativa y entusiasmo por parte de las personas mayores al momento de hacer gasto de su incentivo. 
</t>
  </si>
  <si>
    <t xml:space="preserve"> • las   condiciones   climáticas   impiden  la  salida  de  las  personas   mayores  al  municipio de  Sibaté  esto   por  malas   condiciones   en  el  sendero  peatonal 
 </t>
  </si>
  <si>
    <t xml:space="preserve">Proponer   el  préstamo  del  trasporte  institucional  con  el  fin  de  no  perder  los   procesos  terapéuticos .
</t>
  </si>
  <si>
    <t>En el  periodo  de  abril se  informa y previene  a las personas mayores que   tienen  la  capacidad  de  entender   los  riesgos  de  peligro  dentro  y  fuera   de  la  institución r implementando correctivos inmediatos. 
Hasta 09 de Abril se atendió 120 personas mayores desde esta fecha la población quedo en 68 usuarias luego de los traslados de 51 personas al CBA de Arbeláez.</t>
  </si>
  <si>
    <t xml:space="preserve">Se logra que las personas mayores que participaron de salidas identifiquen  los posibles riesgos fuera como  señales  de  transito,   peligro  del  transporte  publico  y dentro de la institución . 
Se logra realizar correctivos a riesgos con apoyo  del área de mantenimiento. </t>
  </si>
  <si>
    <t xml:space="preserve">  •   Accesibilidad y barreras arquitectónicas para personas mayores 
* Pronta  reubicación en  el    para   evitar   caídas </t>
  </si>
  <si>
    <t xml:space="preserve">Tener precaución en la movilidad de las personas mayores </t>
  </si>
  <si>
    <t>12 personas mayores de funcionalidad alta y media.</t>
  </si>
  <si>
    <t xml:space="preserve">Durante   el  periodo se   realizaron   2  actividades  practicas   con  las  personas  mayores  dentro  del  servicio,  en las   cual  se  realizo , practica  en  el  tendido  de  cama  mediante el acompañamiento aceptando señalamientos y haciendo los correctivos necesarios.  
Hasta 09 de Abril se atendió 120 personas mayores desde esta fecha la población quedo en 68 usuarias luego de los traslados de 51 personas al CBA de Arbeláez.                                                                                  </t>
  </si>
  <si>
    <t xml:space="preserve">Se logra  a través   de  las  actividades  practicas   fortalecer    estrategias que favorecen  habilidades y destrezas en las personas mayores, en la ejecución de actividades de la vida diaria e instrumentales,  por medio de actividades semiestructuradas con el fin de mantener desempeño. 
                                                                                                                   </t>
  </si>
  <si>
    <t xml:space="preserve">En  el  mes  de  abril  se   dificultaron  las   actividades  en  general  por  los   traslados   y  reorganización de los  proyectos  de  Cundinamarca </t>
  </si>
  <si>
    <t xml:space="preserve">
El programa se desarrolla  los días martes de 9: 00 a 11:00 Am con los servicios de Santa Ana y San Luis que es donde más población persona mayor se encuentra. 
* Durante el mes de abril  se ejecuta una sola clase debido a los egresos que se  hicieron de 51 personas mayores para el municipio de Arbeláez, a partir de esto solo se logró trabajar con 14 personas mayores en actividades en una sola actividad de mesa (bingo) este esquívale a un 25% de participación de toda la población convocada; quedando así un pendiente de 41 mujeres sin intervenir desde el área.  
*Se programan 3 sesiones para el mes de abril   de las cuales se logran realizar 1 sesión, esto equivale a un 33% de lo establecido por cronograma; las dos sesiones faltantes no se ejecutan por egresos de población y cambios de servicio de la población 
*De acuerdo a la  primer meta se debe  fortalecer  procesos mentales inferiores  como la atención, percepción concentración y memoria  por medio de material concreto con 25 de ellas, esto  equivale a una establecida del  45%, para mes de abril se logra mantener en la probación solo el 27% que equivale a 15 personas mayores que logran mantener Dispositivos Básicos para el aprendizaje.
*De acuerdo a la segunda meta se debe  mantener procesos de lecto-escritura básicos por medio de lecturas sencillas, identificación y reconociendo personajes principales, lectura pictográfica, tolerancia a actividades de mesa que le impliquen dispositivos básicos para el aprendizaje; este logro se mantiene en el mes con 15 de ellas que equivale a un 27% de meta cumplida, no se logra lo establecido en la meta.
</t>
  </si>
  <si>
    <t xml:space="preserve">
* No se pueden evidenciar logros en el mes de abril debido a los 52 egresos que se realizaron de la  población para el municipio Arbeláez,  por tanto afecta las sesiones programas y los avances acordes a una meta establecida
* Se realizan traslados de servicio con a población, es un factor que también influye para no cumplir con metas y logros  
</t>
  </si>
  <si>
    <t xml:space="preserve"> 
*Se realiza el egreso de 52 personas mayores al municipio de Arbeláez, se considera dificultad porque implica disminución de población y por lo tanto de metas    
*Se realizan traslados de servicios con la población que queda dentro del servicio, esto implica organización y tiempo por parte de lo profesionales para reacomodar a la probación. 
  </t>
  </si>
  <si>
    <t xml:space="preserve">
* Comentar ante Coordinación el reajuste de metas y de población de acuerdo a egresos. Para la nueva licitación 
</t>
  </si>
  <si>
    <t xml:space="preserve">
*El programa se desarrolla  los días lunes  y jueves de 9:00 a 11:00 Am con los servicios de Santa Ana y San Luis que es donde más población mayor se encuentra, el programa se desarrolla en conjunto con el área de Terapia Ocupacional dentro del área de Educación Especial. 
*Durante el mes de Abril se realizan los egresos de población por tal motivo, se tiene cambios en el número de probación, sesiones realizadas y metas programadas, solo se logra ejecutar una sesión, no se logra la meta prevista y la población disminuye dentro del programa.
*Para el mes de Abril solo se logra trabajar con 14 personas mayores en una sola sesión, esto equivale a un 56% de cumplimiento, se observa disminución considerable de población. 
* Se programan 5 sesiones de las cuales se logra ejecutar 1  sesión, esto equivale a una 20% de lo programado, quedando así un faltante de 4 sesiones. Un factor se contribuyo para no poder ejecutar las sesiones fue la asignación y colaboración de los profesionales para realizar los egresos y traslados internos. 
*Se tiene como meta mantener en un 50% de las personas mayores procesos de atención y memoria mediante tardes de tertulias, salidas dirigidas donde se interactué con plantas medicinales y talleres de cocina prácticos, se logra par el mes de Abril el 36% de la meta establecida, esto equivale a 9 personas mayores que mantienen procesos mentales inferiores. 
</t>
  </si>
  <si>
    <t xml:space="preserve">
* Para el mes abril no se logran mayores avances debido a los 52 egresos
* Se espera un ajuste de población para no perder las metas en los periodos faltantes de licitación  
</t>
  </si>
  <si>
    <t xml:space="preserve"> 
* en el programa no se cuenta con la presencia de la Terapeuta Ocupacional debido a la carga laboral de la profesional y a los egresos, no se ha logrado trabaja de forma interdisciplinar 
* Se realizaron egreso de 52 personas mayores, unalguans de ellas asistían al programa 
  </t>
  </si>
  <si>
    <t xml:space="preserve">
* Realizar un ajuste de población intervenida y de metas a alcanzar, teniendo en cuenta que mucha de la probación que salió tenía un grado de funcionalidad medio- alto. 
</t>
  </si>
  <si>
    <t>Durante el mes de Abril se intensifico la  inclusión de las personas mayores aptas para el programa de acondicionamiento físico "MUEVE TU CUERPO" logrando así mayor asistencia y  participación de la población atendida, donde se evidencio interés y motivación durante las actividades desarrolladas  logrando así  mediante las rutinas físicas, reactivación motora, fortalecimiento de patrones básicos de movimiento un mejor desempeño motor, por lo que se visualiza que un 90 % de las personas mayores están participando activa o pasivamente,  ya sea dentro o fuera de los servicios en las actividades  físicas programadas en el cronograma.                                                                           -Rutinas de ejercicios físico dirigido con apoyo de música donde la persona mayor desarrolla  secuencias de movimientos segmentarias y a la vez baila y se divierte                                                                       - las caminatas o recorridos fuera o dentro de la institución ya sean  de cota o larga intensidad incrementan la actividad físicas y fortalecen el sistema esto  muscular                                                                  - las rutinas físicas con apoyo de implementos deportivos (balones, aros, ) motivan y crean otro ambiente de actividad donde la persona mayor  lo manipula y domina a su acomodo generando así movimiento mas complejos y fortalece habilidad y agilidad motora
Hasta 09 de Abril se atendieron 120 personas mayores, se trasladaron 51 personas mayores del CBA de Arbeláez.</t>
  </si>
  <si>
    <t xml:space="preserve">Incrementar en 5% mas la asistencia e interés de la persona mayor en las actividades.                                                                                                                                         Motivarla a salir mas del servicio y que mediante estos desplazamientos a los  diferentes lugares, ya  ellas  están realizando previamente una actividad  física                                                                                                                                                                 . la diversidad de espacios y de rutinas han generado mejor interés y desempeño </t>
  </si>
  <si>
    <t xml:space="preserve">la falta del equipo de computo de la sala de conferencia para proyectar los videos  musicales o coreografías para los ejercicios a desmotivado un poco a las adultas  a asistir los días martes y jueves, al igual que el mal estado del sonido para amplificar la música                                                                                                    El cambio de servicio para algunas personas mayores altero la dinámica de sus hábitos por lo que no asisten debido a que no están listas para salir                     En ocasiones la entrega de medicamento interfiere con la salida de las adultas a la actividad en horas de la mañana.                                                                                                
La falta de motivación de los, auxiliares de protección , profesionales el cual dificulta el desplazamiento o asistencia  a las actividades programadas en el día.                                                                                                                                                                        </t>
  </si>
  <si>
    <t>sensibilizar a las diferentes aramea para que apoyen o motiven alas personas mayores a que asistan y participen de las actividades físicas todos los días. Continuar perifoneando la actividad  física  y pasando por los servicios para  motivar y acompañar el desplazamiento de algunas personas mayores de sibilas de ruedas o quela garrada pero no se desplazan por rápidamente</t>
  </si>
  <si>
    <t xml:space="preserve"> El programa de control o disminución de peso apoyado desde el  área de Educación física  pretende mediante diferentes metodologías o actividades que un promedio de  20 personas mayores se involucren de forma pasiva o activa asistiendo diariamente en la ejecución de  diferentes actividades en un periodo de tiempo de 120 minutos semanales , realizados en 21 sesiones  programadas, se observa que  un porcentaje de 15 personas mayores con sobrepeso asisten al programa, 2 lo hacen de manera intermitente, lo que obstaculiza la mitigación de peso.    y las otras 21 son apáticas y se dispersan fácilmente ahilándose de la actividad.                                                                           - caminatas de larga y mediana intensidad complementadas con ejercicios físicos de calentamiento y estiramiento.                                                                                                                                                                                                - rutinas de ejercicios físico de flexibilidad, resistencia, fuerza.                                                                                                             - secuencias de  ejercicios como sentadillas, flexiones, saltos, carreras,  etc.     
Hasta 09 de Abril se atendieron 120 personas mayores, se trasladaron 51 personas mayores del CBA de Arbeláez.                                      </t>
  </si>
  <si>
    <t xml:space="preserve">Incrementa el grupo de asistentes a las actividades físicas diaria,                          con apoyo de la nutricionista y fisioterapia se han vinculado a  ciertas personas mayores  muy sedentarias y que poco salen de los servicios.            se han vinculado a las caminatas   un mayor numero de personas ya que esta actividad es mas de su interés y agrado                                                                                                                               </t>
  </si>
  <si>
    <t>El ejercicio físico tiene una incidencia específica sobre los sistemas que acusan la involución retrasando la misma de forma considerable, previniendo enfermedades y contribuyendo a mantener la independencia motora y sus beneficios sociales, afectivos los desplazamientos y movimientos corporales ejercen en ellas un desgaste energético y físico generoso, lo cual se logrado paulatinamente mediante la implementación de estrategias o actividades de su interés,  para esto se desarrollo actividades en los  diferentes espacios de la institución motivándolas e involucrándolas en juegos, fiestas, caminatas , circuitos de habilidades , por ello se evidencia un pequeño incremento 3% equivalente a 5 personas mas en la asistencia a las actividades propuestas para un total de 10 sesiones desarrolladas para este fin.                                                                                                          -juegos dirigidos desarrollados ni las servicios  - actividades con apoyo de música -- actividades con implementos deportivos -- caminas dentro y fuera de los servicios y de la institución
Hasta 09 de Abril se atendieron 120 personas mayores, se trasladaron 51 personas mayores del CBA de Arbeláez.</t>
  </si>
  <si>
    <t>se crea el habito y el horario de actividades para cada servicio y se logra mayor interés, asistencia y participación                                                                                         se logra trabaja mediante la motivación y apoyo de sus pares, logrando mayor aceptación y agrado.                                                                                                                                                vincular otras áreas (fisioterapia)  genero también gran empatía por las actividades.                                                                                                                                                         disminuiré significativamente el porcentaje de sedentarismo moderado  ya que las actividades se desarrollan a lo largo de la institución</t>
  </si>
  <si>
    <t>La danza como actividad física moderada y sistemática puede retrasar el declive funcional y reducir el riesgo de enfermedades crónicas tanto en mayores sanos como enfermos, incluso el impacto de la actividad física en individuos mayores es mucho más evidente que en edades más jóvenes, porque los primeros están más expuestos a desarrollar problemas asociados a la inactividad.  por ello Se continua trabajando y perfeccionando la coreografía  del baile LA VIDA ES UN CARNAVAL,   donde se  han realizado 5 ensayos en   los diferentes espacios del Centro con la asistencia de 6 participantes  de las cuales 3 son de silla de ruedas, quienes poco a poco logran desarrollar cada uno de oos pasos.
Hasta 09 de Abril se atendieron 120 personas mayores, se trasladaron 51 personas mayores del CBA de Arbelaèz.</t>
  </si>
  <si>
    <t xml:space="preserve"> Se  lograr mantener las habilidades de las personas mayores,                           Realizan  y aceptan diversas actividades de expresión corporal a nivel individual y grupal                                                                                                                                   Se evidencia interés, habito y agrado durante los ensayos</t>
  </si>
  <si>
    <t>se cruzan los ensayos con actividades establecidas a nivel ocupacional          Poco apoyo desde otras áreas para convocar y motivar a las personas mayores para que asisten a los ensayos semanales.                                                                       - los equipos de audio y video están en mal estado y no facilitan los ensayos</t>
  </si>
  <si>
    <t>establecer listados y horarios en servicios para que las participantes asistan oportunamente a los ensayos                                                                                                           . buscar o conseguir vestuario acorde la coreografía</t>
  </si>
  <si>
    <t>Durante el mes de Abril  no se realizan actividades masivas de carácter cultural, la temporada de actividades grandes aun no se  inicia para  poder realizar las presentaciones , por lo  cual se utiliza para planear la diferentes actividades mensuales se presta mas atención a actividades de tipo recreativo dentro de los horarios programados o bien sea en los servicios o al aire libre.
Hasta 09 de Abril se atendieron 120 personas mayores, se trasladaron 51 personas mayores del CBA de Arbelaèz.</t>
  </si>
  <si>
    <t>La recreación es aquella actividad humana, libre, placentera, efectuada individual o colectivamente,  Le brinda la oportunidad de emplear su tiempo libre en ocupaciones espontáneas u organizadas, que le permiten  disfrutar, a plenitud y  de su felicidad. es por eso que la LUDO-TERAPIA  para las persona mayores  es  muy importancia para fortalece la autoestima y mejorar la interacción con pares debido a estos , se incremento la asistencia y participación debido aquí se realizaron mas actividades en los servicios  y en la cancha Múltiple donde asistieron otra gran numero de participantes generando a así un  5% de incremento y al igual una rutina diaria,.                                                
- los juegos colectivos con  balones incremento el interés y la participación.                                                              - la proyección de películas en el salón de conferencias y en el servicio  motivo  y agrupo mas participantes.                                                                                                                                                                                                    - la música acompañada de bailes y fiesta genero mayor afluencia de personas mayores
Hasta 09 de Abril se atendieron 120 personas mayores, se trasladaron 51 personas mayores del CBA de Arbelaèz.</t>
  </si>
  <si>
    <t>el llevar actividades lúdicas  a los servicios incremento al interés y participación de las persona mayores                                                                                      Reunir o convocar en espacios abiertos (cancha de voleibol y cancha  múltiple)  logra una mayor afluencia y  la participación de las personas mayores .                                                                                                                                                                  crear horarios, espacio y rutinas genero que las personas prioricen y se motiven semana a semana a preguntar y participar en  las actividades</t>
  </si>
  <si>
    <t>el clima fue un factor importante  que influyo negativamente en los horarios y espacios de realización de actividades                                                                                                                                   las constantes actividades admirativas y capacitaciones interfieren con las actividades diarias  en los servicios.                                                                                                         La falta de un equipo de sonido portátil (Cabina) genera que las actividades se realicen en espacios cerrados (comedor) donde la  participación de las adultas sea mas  apática y menos activa.                                                                                         falta de juegos e implementos mas atractivos y diversos que generen mayor interés a la hora de  participar</t>
  </si>
  <si>
    <t xml:space="preserve">motivar  y hacer participe a las personas mayores que  poco se vinculan en las actividades creando actividades espéciale o mas personalizadas.  Sensibilizar a las auxiliares de protección para que bride mayor apoyo en el traslado de las personas mayores a otro espacios  </t>
  </si>
  <si>
    <t>HTA 20                                                         EPOC 10                                                        OBESIDAD 4                 SOBREPESO 6= 40</t>
  </si>
  <si>
    <t xml:space="preserve"> En el  mes de  Abril se continuo  vinculadas al programa las personas mayores que presenta baja inactividad física, hipo actividad, obesidad, y sedentarismo, por esta razón se niegan a participar de forma continua en actividades que involucren movimiento, se continuara  aplicando estrategias de intervención a través, de la actividad física dirigida, prescrita según las condiciones cardiovasculares y de salud de las adultas vinculadas al programa. Se realizaron actividades como, caminatas dentro y fuera del servicio, bicicleta estática, subir y bajar las escaleras las de mayor destreza,  movilizaciones activas en silla de ruedas, amplitud en miembros superiores e inferiores, planeamiento motor en colchoneta, para dar cumplimiento a la meta propuesta.</t>
  </si>
  <si>
    <t>Las personas mayores del servicio  San Luis ,vinculadas al programa, se trabajara  tolerancia a los tiempos de intervención especialmente en las caminatas fuera del servicio ya que han expresan agrado gesticular o verbal a las actividades ejecutadas durante este tiempo.</t>
  </si>
  <si>
    <t>En ocasiones se vera  las patologías somáticas y las alteraciones desadaptativas limitan la intervención en algunas personas mayores  vinculadas a este programa.</t>
  </si>
  <si>
    <t>Seguir motivando la participación de las personas mayores  en actividad física para el buen funcionamiento del cuerpo humano.</t>
  </si>
  <si>
    <t>Las personas mayores vinculadas al programa continua vinculadas con el fin de evitar complicaciones cardiovasculares, se realizaron caminata fuera del servicio, cancha de baloncesto,  ejercicios  activos con pesas,  bicicleta estática, fortalecimiento con balones medicinales en miembros superiores e inferiores con  theraband.</t>
  </si>
  <si>
    <t>Se dará  cumplimiento al  número de sesiones programadas durante el mes de Abril</t>
  </si>
  <si>
    <t xml:space="preserve">22 personas mayores </t>
  </si>
  <si>
    <t xml:space="preserve">En el  mes de  Abril  se continuaron las intervenciones programadas a las  22 personas mayores  en el programa movilidad articular con el fin de mantener  condiciones fisiocinéticas a nivel musculo esquelético como s los cambios de posición  especialmente . Con el fin de retrasar deterioro físico  a nivel musculo esquelético ni alteraciones en sus habilidades motoras presentes a nivel de  segmentos corporales acorde a edad y patologías somáticas presentes ya que el trabajo del área va encamina en pro de mantener habilidades y destrezas  motoras, disminuir deterioro físico y evitar aumento de rigidez, espasticidad, fluctuación en el tono y limitación de sus arcos de movilidad en sus extremidades superiores e inferiores, durante las  sesiones  fueron guiadas continuamente debido a su compromiso cognitivo, se realizaron cambios de lateralidad, movilizaciones pasivas-asistidas, elongación muscular en extremidades,  técnica de Rood y Bobaht, cambios de posición  de sedente a bípeda y viceversa con apoyo de terapeuta  y  auxiliar de fisioterapia. </t>
  </si>
  <si>
    <t xml:space="preserve">Se mantendrá las condiciones fisiocinéticas, con el fin de brindar calidad y condiciones de vida a las personas mayores vinculadas al programa. Se seguirá ejecutando el programa a fin de mantener habilidades y destrezas  motoras existentes en las personas mayores vinculadas al programa. </t>
  </si>
  <si>
    <t>Si algunas personas mayores se niegan rotundamente a la realización de las actividades programadas  por complicaciones en patologías somáticas y  cambios desadaptativos.</t>
  </si>
  <si>
    <t>Continuar promover la motivación en las personas mayores con el apoyo el equipo interdisciplinario.</t>
  </si>
  <si>
    <t>Se realizaron las sesiones programadas durante el mes de  Abril, se tomara  lista de asistencia en cada sesión realizada durante este tiempo.</t>
  </si>
  <si>
    <t xml:space="preserve"> Las personas mayores  vinculadas al programa   se atendieron por el área durante este tiempo,   para mantener  posición de sus diferente segmentos corporales y retrasar  deformidades por sus extremidades superiores e inferiores y tronco. </t>
  </si>
  <si>
    <t xml:space="preserve">    33 personas mayores </t>
  </si>
  <si>
    <t>Durante este mes de abrí 1 persona mayor  de silla de ruedas presentaron caída al momento del baño, 2  personas mayores por tropezarse al sentarse en silla rimax  dentro del servicio y 1 tropezó fuera del servicio.  No se observa  deterioro físico significativo a nivel musculo esquelético en ninguna de las personas mayores.</t>
  </si>
  <si>
    <t xml:space="preserve">Se continuo con el   programa   para las 33 personas mayores  con el fin de  mantienen  condiciones cinéticas  durante este mes de Abril   no presento  alteraciones osteomusculares  notorias a las personas mayores que asistieron al programa,  mantener  habilidades motoras como es equilibrio estático y dinámico, marcha estable en cortos trayectos, propiocepción, coordinación   ya que el trabajo del área se encamina en pro de mantener habilidades motoras, disminuir deterioro físico y evitar aumento de rigidez, espasticidad, fluctuación en el tono, inestabilidad en marcha,  durante las sesiones deben ser  guiadas continuamente debido a su compromiso cognitivo. </t>
  </si>
  <si>
    <t xml:space="preserve">Durante las intervenciones se  identifican  riesgos potenciales de caída  como lo son: inestabilidad por modificación en el medicamento, convulsión, inestabilidad por enfermedad somática acorde a su edad , y otros eventos ajenos al área e informarlos al área de enfermería.    </t>
  </si>
  <si>
    <t>En ocasiones las patologías somáticas limitan la obtención de resultados positivos y rápidos de la intervención</t>
  </si>
  <si>
    <t>Seguir fortaleciendo el acompañamiento de los auxiliares de protección en la prevención de caídas dentro y fuera del servicio, junto con el programa de seguridad del paciente</t>
  </si>
  <si>
    <t xml:space="preserve">En el mes de  Abril las personas  mayores vinculadas al programa  mantendrán  condiciones cinéticas  favoreciendo  condiciones  de destreza y habilidades motoras básicas acorde  edad y patologías de base. </t>
  </si>
  <si>
    <t>Durante  este mes  de Abril las personas mayores vinculadas al programa  cumplirán con la asistencia  y sesiones programadas.</t>
  </si>
  <si>
    <t>Se dará cumplimiento con la atención  de las personas mayores del 100% de las remisiones  de medicina general  al área de fisioterapia.</t>
  </si>
  <si>
    <t xml:space="preserve">Las 1  personas mayores que mejoraran la sintomatología (dolor, equimosis, edema) no reincidirán  en el tratamiento de Fisioterapia individual, algunas de las personas mayores  sentirán  mejoría de su patología  por la que fue remitida. </t>
  </si>
  <si>
    <t>Seguir fortaleciendo trabajo con medicina general y Neurología para la definición de diagnósticos que superan las expectativas del área.</t>
  </si>
  <si>
    <t>Se realizaran las sesiones programadas  para dar cumplimientos con el 100%  que asistirían y se ejecutaran las intervenciones remitidas por medicina general.</t>
  </si>
  <si>
    <t xml:space="preserve"> Las 3  personas mayores intervenidas durante el mes de  Abril por el área , 1 de ellas  mejoraran su sintomatología como fueron: dolor, espasmos musculares, equimosis y espasmos musculares. Por condiciones patológicas crónicas a nivel musculo esquelético  2 personas mayores continuarán en proceso de intervención por  patología diagnosticada por medicina general. </t>
  </si>
  <si>
    <t>Se dará cumplimiento con la atención  de las personas mayores del 100% de las remisiones  de medicina general  al área de Terapia Respiratoria.</t>
  </si>
  <si>
    <t xml:space="preserve">El numero de personas mayores  atendidas  no se  presente complicaciones respiratorias a pesar de los cambios de clima  y picos respiratorios, que es el mas predominante de las enfermedades respiratorias.                                                      </t>
  </si>
  <si>
    <t xml:space="preserve">Los cambios climáticos, edad  y las patologías somáticas  durante periodo  inciden directamente en las patologías de tipo respiratorio,  durante este días se mantuvo   las  patologías  pulmonares crónicas y agudas.  </t>
  </si>
  <si>
    <t xml:space="preserve"> Continuar incentivar el cuidado de las personas mayores  en los servicios, mediante el uso de agua caliente en el baño, evitar corrientes de aire dentro y fuera del servicio y fortalecer el vestuario adecuado para las patologías respiratorias.</t>
  </si>
  <si>
    <t xml:space="preserve">Las sesiones prescritas se  le darán cumplimientos  a la intervención individual al  100%   programadas  en el mes de Abril. Se realizo  3 cambio se cánulas y humificadores del servicio San Luis. </t>
  </si>
  <si>
    <t xml:space="preserve"> De las 4 personas mayores intervenidas por el área 3  de ellas  mejoraran  la  sintomatología pulmonar(estertores, movilización de secreciones y disminución del murmullo vesicular pulmonar) 1 personas mayores   continuara  con el tratamiento diario  ordenado por medicina general  por su exacerbación de su patología pulmonar crónica.                                                                                               </t>
  </si>
  <si>
    <t>Seguir continuando los tratamientos pendientes iniciados y solicitar control por medicina general para determinar inicio de nuevos tratamientos en las personas mayores  que continúan presentando exacerbación de  las patologías respiratorios.</t>
  </si>
  <si>
    <t>para el mes de Abril se realizaron  2  video llamadas y 75 llamadas telefónicas; gestionando y orientando el proceso de comunicación de Gloria Bora con su Hijo Juan Manuel Charles  y Carmen Vivas Con Su hijo German Vivas. Generando acercamientos con las redes familiares y sociales.</t>
  </si>
  <si>
    <t>Se realizo capacitación en alimentación saludable, consumo de la dieta correspondiente a su estado nutricional, se realizo modificación de asignación de mesas a las adultas mayores, acorde a su estado nutricional y tipo de dieta correspondiente, esto con el fin de mejorar el proceso de servido, distribución y consumo de dietas correspondiente a cada adulta. De igual forma en el periodo reportado salieron del centro Adultas mayores a las que se les realizó plan de salida. es importante aclarar que para el mes reportado se atendieron 120 personas  mayores hasta el 09 de abril, fecha en la cual se realizaron 51 ingresos al CBA de Arbeláez ..</t>
  </si>
  <si>
    <t>Las personas mayores reconocen e identifican el tipo de dieta que les corresponde acorde a su estado nutricional.</t>
  </si>
  <si>
    <t>Alta rotación de personas  mayores, en el periodo reportado salieron del Centro Adultas a las que se les realizó Plan de Salida.</t>
  </si>
  <si>
    <t>Planear las actividades con anticipación.</t>
  </si>
  <si>
    <t>se realizó capacitación en manual de dietas del Centro José Joaquín Vargas, los auxiliares de protección manifestaron interés por este tema, ya que es de cuidado especial, por lo cual se desarrollo resumen el cual fue entregado por grupo, con el fin de tener información necesaria en caso de tener alguna duda respecto a los alimentos que debe llevar cada dieta.
Para el mes reportado  Abril se atendieron 120 personas  mayores hasta el 09 de abril, fecha en la cual se realizaron 51 ingresos al CBA de Arbeláez ..</t>
  </si>
  <si>
    <t>Los auxiliares de protección manifiestan interés por los temas de cuidados para las personas mayores, por lo cual fue un tema muy bien aceptado, de igual forma se fortalecieron algunos aspectos temáticos sobre el manual de dietas que se tiene para el centro.</t>
  </si>
  <si>
    <t>Alta rotación de personas mayores, por lo cual los auxiliares de protección también tetaban con el fin de cubrir las necesidades de las adultas que llegaban a cada servicio al que se dirigían.</t>
  </si>
  <si>
    <t>Continuar programación de temas de cuidados para las persona mayores, pues son de interés común por parte de los auxiliares de protección.</t>
  </si>
  <si>
    <t>se realizó capacitación en lavado de manos, prevención de enfermedades trasmitidas por alimentos, importancia de uso de jabón antibacterial entre otros aspectos.
Para el mes reportado  Abril se atendieron 120 personas  mayores hasta el 09 de abril, fecha en la cual se realizaron 51 ingresos al CBA de Arbeláez .</t>
  </si>
  <si>
    <t>Fortalecer temas del manual de buenas practicas de manufactura y plan de saneamiento básico, respecto a la importancia de lavado de manos como elemento fundamental para procesos de limpieza y desinfección de áreas, alimentos, superficies, etc.</t>
  </si>
  <si>
    <t xml:space="preserve">Debido a las diferentes actividades a realizar en el servicio de alimentos, se dificulta la participación de la totalidad de los auxiliares de cocina en las capacitaciones programadas. Se evidencia la necesidad de fortalecer el conocimiento del manual de dietas en las auxiliares de alimentos que ingresaron en diciembre y enero. </t>
  </si>
  <si>
    <t xml:space="preserve">Garantizar la participación de la totalidad de los auxiliares del servicio de alimentos a través de la programación anticipada y sujeta a actividades programadas en el centro.  Se continuará con el fortalecimiento continuo de conocimientos, adquisición y actualización de nuevos saberes con el fin de mejorar la acción en el servicio de alimentos. </t>
  </si>
  <si>
    <t>Conocer estado nutricional, comportamiento alimentario, patologías que intervengan en el diagnóstico nutricional y así mismo, realizar prescripción dietaria en el primer mes de ingreso a la institución. Obtener información actualizada de las personas mayores del proyecto con el fin de modificar su dieta terapéutica teniendo en cuenta los síntomas gastrointestinales recientes que afecten la absorción de nutrientes, el consumo de alimentos, aversiones a alimentos, patologías adyacentes, medicamentos que alteren la absorción de nutrientes, entre otros factores que intervienen en la alimentación y la nutrición de las personas mayores es el objetivo de la valoración del área. Se realizó en el mes de Abril valoración nutricional de permanencia a tres personas mayores . de igual forma se realizó plan de salida de las personas mayores que se trasladaron a CBA de Arbeláez.
Para el mes reportado  Abril se atendieron 120 personas  mayores hasta el 09 de abril, fecha en la cual se realizaron 51 ingresos al CBA de Arbeláez .
las otras tres personas que estaban programadas para valoración estaban incluidas en el grupo que se traslado por eso no se realizo.</t>
  </si>
  <si>
    <t xml:space="preserve">Actualización de dietas terapéuticas en los servicios del proyecto teniendo en cuenta diagnóstico nutricional actual. Visualización de cambios de peso con el fin de tomar medidas para evitar depleción nutricional. Valoración completa periódica con el fin de identificar factores de riesgo y crear estrategias que permitan mejorar o mantener el estado nutricional de las adultas mayores. </t>
  </si>
  <si>
    <t>Alta rotación de las personas mayores, así como de las auxiliares de protección, puesto que ello requería no solo que la adulta tuviese adaptación al sitio al que la trasladaban, sino que los auxiliares de protección tendieran que aprenderse las dietas, medicamentos, cuidados de cada adulta que llegaba a su servicio.</t>
  </si>
  <si>
    <t xml:space="preserve">Se realizara programación y cronograma con anterioridad para que los auxiliares de protección puedan programar sus actividades y realizar acompañamiento durante la valoración nutricional. </t>
  </si>
  <si>
    <t xml:space="preserve">En el siguiente mes  se continuara realizando vigilancia y seguimiento del comportamiento alimentario de las adultas mayores con el fin de garantizar el cubrimiento del requerimiento de energía y nutrientes. </t>
  </si>
  <si>
    <t>Obtener información periódica del comportamiento alimentario de las personas mayores, síntomas gastrointestinales que afecten la absorción de nutrientes, farmacología suministrada actualmente, patologías existentes y adquiridas recientemente, diagnóstico nutricional actualizado que permite modificar el plan dietario y realizar acciones que apoyen el mejoramiento o mantenimiento del estado nutricional, es el objetivo para el seguimiento bimensual del área, adicionalmente la actualización periódica de las dietas terapéuticas a suministrar. 
Para el mes reportado  Abril se atendieron 120 personas  mayores hasta el 09 de abril, fecha en la cual se realizaron 51 ingresos al CBA de Arbeláez .</t>
  </si>
  <si>
    <t xml:space="preserve">Actualización de dietas terapéuticas mensualmente con el fin de mantener o mejorar el estado nutricional de las adultas mayores. Llevar a cabo estrategias que permitan el mejoramiento del estado nutricional de las adultas ya sea por déficit o exceso. </t>
  </si>
  <si>
    <t>Alta rotación de personas  mayores, por lo que en diferentes oportunidades fue necesario actualizar de manera continua el listado de dietas por servicio, así como la asignación de mesas para organizar proceso de servido, distribución y consumo de las dietas correspondientes para cada adulta, acorde a sus requerimientos.</t>
  </si>
  <si>
    <t>Se evidencia mejoramiento de su estado nutricional en tres de las adultas mayores cambiando su diagnóstico nutricional de riesgo de desnutrición a normalidad. Se continuará con la vigilancia del comportamiento nutricional en las adultas mayores con el fin de garantizar el consumo de la totalidad de la alimentación suministrada y continuar con el mantenimiento o mejoramiento del estado nutricional. 
Para el mes reportado  Abril se atendieron 120 personas  mayores hasta el 09 de abril, fecha en la cual se realizaron 51 ingresos al CBA de Arbeláez .</t>
  </si>
  <si>
    <t xml:space="preserve">Se da cumplimiento al objetivo, sin embargo, se deben tener en cuenta los siguientes aspectos: no consumo de la totalidad de la dieta prescrita, no suministro de la dieta terapéutica prescrita, fluctuaciones en el apetito desencadenadas por condiciones patológicas, aparición de síntomas gastrointestinales que afectan la absorción de nutrientes, preparación para procedimientos, fármacos que intervienen en la absorción de nutrientes, mayor gasto energético por procedimientos quirúrgicos y patologías, entre otros. </t>
  </si>
  <si>
    <t xml:space="preserve">El bajo consumo de alimentos en algunas adultas mayores por bajo apetito, depresión, suministro de medicamentos, entre otros factores que afectan directamente la ganancia de peso y no permiten el mejoramiento del estado nutricional. </t>
  </si>
  <si>
    <t xml:space="preserve">Se continuará con el cumplimiento de los seguimientos nutricionales programados bimensual con el fin de realizar modificaciones en las dietas terapéuticas suministradas en caso de ser necesario. </t>
  </si>
  <si>
    <t xml:space="preserve">Se evidencia que una persona mayor que presentaba malnutrición dado por exceso de peso cambia su diagnóstico nutricional, una de obesidad grado I a sobrepeso y. Se continuará con las dietas terapéuticas instauradas con el fin de regular el peso y continuar con estado nutricional de normalidad en los casos que hayan alcanzado dicho diagnóstico. </t>
  </si>
  <si>
    <t xml:space="preserve">Se da cumplimiento al objetivo, sin embargo, se deben tener en cuenta los siguientes aspectos:  no suministro de la dieta terapéutica prescrita, suministro de alimentos distintos a los prescritos durante visitas, repotencia de alimentos durante tiempos de comida, hurto de comida a otras adultas mayores, deficiencia en actividad física. </t>
  </si>
  <si>
    <t>La principal dificultad es el suministro de alimentos diferentes a los prescritos dado por los familiares, visitantes, compañeras de servicio y repotencias durante los tiempos de comida por hurto u ofrecimiento de alimentos por otras adultas. . Del mismo modo, el consumo de alimentos que tienen algunas adultas en la cafetería del Centro.  Así como el consumo de alimentos durante las visitas. de igual forma la rotación de adultas mayores hace difícil el manejo puesto que requiere que los auxiliares de protección se aprendan cada dieta, conozcan cuidados previos para los tiempos de alimentación de cada persona atendida.</t>
  </si>
  <si>
    <t xml:space="preserve">Para algunos casos, se realizará consumo antes o después de la totalidad de las adultas para evitar hurto, suministro de alimentos por obsequio de otras adultas o intercambios de alimentos. </t>
  </si>
  <si>
    <t>No se realizaron cambios en el periodo reportado del mes de Abril de 2018</t>
  </si>
  <si>
    <t xml:space="preserve">Suministro de alimentación en adecuadas condiciones de maduración y características organolépticas, adecuada rotación de los productos y mayor control de costos. </t>
  </si>
  <si>
    <t>La variedad en alimentos permitidos para algunos tipos de dietas es limitada.</t>
  </si>
  <si>
    <t xml:space="preserve">Realizar una programación periódica de los pedidos y suministros del servicio de alimentos teniendo en cuenta el aumento de la población. </t>
  </si>
  <si>
    <t>Durante el mes de abril, se realizó solicitud de los documentos faltantes por los proveedores para actualización de matriz de proveedores de alimentos y se realizó evaluación de proveedores correspondiente a realizar cada 6 meses.  Se llevaron a cabo reuniones con los auxiliares de servicio de alimentos fortaleciendo el conocimiento de las Buenas Prácticas de Manufactura y plan de saneamiento.</t>
  </si>
  <si>
    <t>Suministro de alimentación adecuada para las adultas mayores del centro, cumplimiento de los requisitos solicitados al servicio de alimentos, según normativa. Garantía de la asepsia en los procesos de almacenamiento, producción y servido de los alimentos. Rotación y modificaciones en las recetas, preparaciones, porciones y alimentos con el fin de mejorar la alimentación de las adultas y garantizar el cubrimiento de las calorías y macronutrientes necesarios para mantener el adecuado estado nutricional de las personas atendidas.</t>
  </si>
  <si>
    <t xml:space="preserve">No se presentaron mayores dificultades en la ejecución de las funciones relacionadas. </t>
  </si>
  <si>
    <t xml:space="preserve">Se continuará con la supervisión de cada uno de los procesos realizados en el servicio de alimentos con el fin de garantizar la calidad de los alimentos brindados a las adultas mayores. Se dará cumplimiento a los requerimientos establecidos a través de acta por parte de las supervisoras de los proyectos. </t>
  </si>
  <si>
    <t xml:space="preserve">Se realizó seguimiento nutricional a las personas  mayores programadas para el mes de abril del proyecto realizando actualización de dietas terapéuticas según características individuales de cada una, comportamiento alimentario, síntomas gastrointestinales, modificaciones en diagnóstico nutricional, modificaciones en condiciones de salud, entre otros. </t>
  </si>
  <si>
    <t xml:space="preserve">Se da cumplimiento a la meta establecida actualizando la totalidad de las dietas terapéuticas del Centro.. </t>
  </si>
  <si>
    <t xml:space="preserve">No se identifican mayores dificultades para la ejecución de esta actividad. </t>
  </si>
  <si>
    <t>Se continuará realizando la actualización y prescripción de dietas terapéuticas de la población del proyecto</t>
  </si>
  <si>
    <t xml:space="preserve">Se llevó a cabo capacitación sobre lavado de manos, contando con  la  participación de la totalidad de los auxiliares de alimentos, técnico, tecnólogo y auxiliar de bodega. </t>
  </si>
  <si>
    <t>Fortalecimiento de conocimiento en temas correspondientes a manual de buenas practicas de manufactura y plan de saneamiento básico.</t>
  </si>
  <si>
    <t xml:space="preserve">Los tiempos de las capacitaciones son difíciles de coordinar debido a las múltiples funciones desempeñadas en el servicio de alimentos por parte de los auxiliares de cocina. </t>
  </si>
  <si>
    <t xml:space="preserve">Se continuará con cronograma de capacitaciones planteado con el fin de garantizar su realización. </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</si>
</sst>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0"/>
      <color indexed="8"/>
      <name val="Cambria"/>
      <family val="1"/>
    </font>
    <font>
      <sz val="10"/>
      <color indexed="8"/>
      <name val="Calibri"/>
      <family val="2"/>
    </font>
    <font>
      <sz val="10"/>
      <name val="Calibri"/>
      <family val="2"/>
    </font>
    <font>
      <u/>
      <sz val="10"/>
      <color indexed="8"/>
      <name val="Calibri"/>
      <family val="2"/>
    </font>
    <font>
      <sz val="10"/>
      <color indexed="10"/>
      <name val="Calibri"/>
      <family val="2"/>
    </font>
    <font>
      <sz val="7"/>
      <color indexed="8"/>
      <name val="Times New Roman"/>
      <family val="1"/>
    </font>
    <font>
      <sz val="10"/>
      <name val="Cambria"/>
      <family val="1"/>
    </font>
    <font>
      <b/>
      <sz val="10"/>
      <color indexed="8"/>
      <name val="Calibri"/>
      <family val="2"/>
    </font>
    <font>
      <u/>
      <sz val="10"/>
      <name val="Calibri"/>
      <family val="2"/>
    </font>
    <font>
      <sz val="11"/>
      <color theme="1"/>
      <name val="Calibri"/>
      <family val="2"/>
      <scheme val="minor"/>
    </font>
    <font>
      <b/>
      <sz val="11"/>
      <color theme="1"/>
      <name val="Calibri"/>
      <family val="2"/>
      <scheme val="minor"/>
    </font>
    <font>
      <sz val="10"/>
      <color theme="1"/>
      <name val="Cambria"/>
      <family val="1"/>
      <scheme val="major"/>
    </font>
    <font>
      <sz val="10"/>
      <color theme="1"/>
      <name val="Cambria"/>
      <family val="1"/>
    </font>
    <font>
      <sz val="10"/>
      <name val="Calibri"/>
      <family val="2"/>
      <scheme val="minor"/>
    </font>
    <font>
      <sz val="10"/>
      <color theme="1"/>
      <name val="Calibri"/>
      <family val="2"/>
      <scheme val="minor"/>
    </font>
    <font>
      <sz val="10"/>
      <color rgb="FF000000"/>
      <name val="Calibri"/>
      <family val="2"/>
      <scheme val="minor"/>
    </font>
    <font>
      <sz val="10"/>
      <color indexed="8"/>
      <name val="Calibri"/>
      <family val="2"/>
      <scheme val="minor"/>
    </font>
    <font>
      <sz val="10"/>
      <color theme="1"/>
      <name val="Calibri"/>
      <family val="2"/>
    </font>
    <font>
      <b/>
      <sz val="10"/>
      <color theme="1"/>
      <name val="Cambria"/>
      <family val="1"/>
    </font>
    <font>
      <sz val="10"/>
      <color theme="0"/>
      <name val="Calibri"/>
      <family val="2"/>
      <scheme val="minor"/>
    </font>
    <font>
      <sz val="10"/>
      <name val="Cambria"/>
      <family val="1"/>
      <scheme val="major"/>
    </font>
    <font>
      <b/>
      <sz val="10"/>
      <color theme="0"/>
      <name val="Calibri"/>
      <family val="2"/>
      <scheme val="minor"/>
    </font>
    <font>
      <sz val="10"/>
      <color theme="0"/>
      <name val="Cambria"/>
      <family val="1"/>
      <scheme val="major"/>
    </font>
    <font>
      <b/>
      <sz val="10"/>
      <color theme="1"/>
      <name val="Calibri"/>
      <family val="2"/>
      <scheme val="minor"/>
    </font>
    <font>
      <b/>
      <sz val="10"/>
      <name val="Calibri"/>
      <family val="2"/>
      <scheme val="minor"/>
    </font>
    <font>
      <b/>
      <sz val="10"/>
      <color theme="1"/>
      <name val="Cambria"/>
      <family val="1"/>
      <scheme val="major"/>
    </font>
    <font>
      <b/>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5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2">
    <xf numFmtId="0" fontId="0" fillId="0" borderId="0"/>
    <xf numFmtId="9" fontId="10" fillId="0" borderId="0" applyFont="0" applyFill="0" applyBorder="0" applyAlignment="0" applyProtection="0"/>
  </cellStyleXfs>
  <cellXfs count="337">
    <xf numFmtId="0" fontId="0" fillId="0" borderId="0" xfId="0"/>
    <xf numFmtId="0" fontId="12" fillId="0" borderId="0" xfId="0" applyFont="1" applyFill="1" applyAlignment="1">
      <alignment vertical="center"/>
    </xf>
    <xf numFmtId="0" fontId="12" fillId="0" borderId="0" xfId="0" applyFont="1" applyFill="1" applyAlignment="1">
      <alignment horizontal="left" vertical="top"/>
    </xf>
    <xf numFmtId="0" fontId="12" fillId="0" borderId="0" xfId="0" applyFont="1" applyFill="1" applyAlignment="1">
      <alignment horizontal="center" vertical="center"/>
    </xf>
    <xf numFmtId="0" fontId="12" fillId="0" borderId="0" xfId="0" applyFont="1" applyFill="1" applyAlignment="1">
      <alignment horizontal="left" vertical="top" wrapText="1"/>
    </xf>
    <xf numFmtId="0" fontId="13" fillId="0" borderId="0" xfId="0" applyFont="1" applyAlignment="1">
      <alignment horizontal="left" vertical="top" wrapText="1"/>
    </xf>
    <xf numFmtId="0" fontId="12" fillId="0" borderId="0" xfId="0" applyFont="1" applyAlignment="1">
      <alignment horizontal="justify" vertical="top" wrapText="1"/>
    </xf>
    <xf numFmtId="0" fontId="12" fillId="0" borderId="0" xfId="0" applyFont="1" applyFill="1" applyAlignment="1">
      <alignment horizontal="justify" vertical="top" wrapText="1"/>
    </xf>
    <xf numFmtId="0" fontId="12" fillId="2" borderId="0" xfId="0" applyFont="1" applyFill="1" applyBorder="1" applyAlignment="1">
      <alignment horizontal="center" vertical="center" wrapText="1"/>
    </xf>
    <xf numFmtId="9" fontId="12" fillId="2" borderId="0" xfId="0" applyNumberFormat="1" applyFont="1" applyFill="1" applyBorder="1" applyAlignment="1">
      <alignment horizontal="center" vertical="center" wrapText="1"/>
    </xf>
    <xf numFmtId="0" fontId="12" fillId="2" borderId="0" xfId="0" applyFont="1" applyFill="1" applyBorder="1" applyAlignment="1">
      <alignment vertical="top" wrapText="1"/>
    </xf>
    <xf numFmtId="0" fontId="14" fillId="3" borderId="1" xfId="0" applyFont="1" applyFill="1" applyBorder="1" applyAlignment="1">
      <alignment horizontal="justify" vertical="top" wrapText="1"/>
    </xf>
    <xf numFmtId="10" fontId="14" fillId="3" borderId="1" xfId="0" applyNumberFormat="1" applyFont="1" applyFill="1" applyBorder="1" applyAlignment="1">
      <alignment horizontal="justify" vertical="top" wrapText="1"/>
    </xf>
    <xf numFmtId="0" fontId="14" fillId="3" borderId="0" xfId="0" applyFont="1" applyFill="1" applyBorder="1" applyAlignment="1">
      <alignment horizontal="justify" vertical="top" wrapText="1"/>
    </xf>
    <xf numFmtId="0" fontId="15" fillId="0" borderId="2" xfId="0" applyFont="1" applyBorder="1" applyAlignment="1">
      <alignment horizontal="justify" vertical="top"/>
    </xf>
    <xf numFmtId="0" fontId="15" fillId="2" borderId="1" xfId="0" applyFont="1" applyFill="1" applyBorder="1" applyAlignment="1">
      <alignment horizontal="justify" vertical="top" wrapText="1"/>
    </xf>
    <xf numFmtId="0" fontId="15" fillId="0" borderId="1" xfId="0" applyFont="1" applyFill="1" applyBorder="1" applyAlignment="1">
      <alignment horizontal="justify" vertical="top" wrapText="1"/>
    </xf>
    <xf numFmtId="0" fontId="15" fillId="0" borderId="0" xfId="0" applyFont="1" applyAlignment="1">
      <alignment horizontal="justify" vertical="top" wrapText="1"/>
    </xf>
    <xf numFmtId="0" fontId="14" fillId="0" borderId="1" xfId="0" applyFont="1" applyFill="1" applyBorder="1" applyAlignment="1">
      <alignment horizontal="justify" vertical="top" wrapText="1"/>
    </xf>
    <xf numFmtId="0" fontId="15" fillId="0" borderId="0" xfId="0" applyFont="1" applyAlignment="1">
      <alignment horizontal="justify" vertical="top"/>
    </xf>
    <xf numFmtId="0" fontId="15" fillId="0" borderId="1" xfId="0" applyFont="1" applyBorder="1" applyAlignment="1">
      <alignment horizontal="justify" vertical="top"/>
    </xf>
    <xf numFmtId="0" fontId="15" fillId="0" borderId="3" xfId="0" applyFont="1" applyBorder="1" applyAlignment="1">
      <alignment horizontal="justify" vertical="top"/>
    </xf>
    <xf numFmtId="0" fontId="15" fillId="0" borderId="1" xfId="0" applyFont="1" applyBorder="1" applyAlignment="1">
      <alignment horizontal="justify" vertical="top" wrapText="1"/>
    </xf>
    <xf numFmtId="0" fontId="15" fillId="0" borderId="4" xfId="0" applyFont="1" applyFill="1" applyBorder="1" applyAlignment="1">
      <alignment horizontal="justify" vertical="top" wrapText="1"/>
    </xf>
    <xf numFmtId="0" fontId="16" fillId="0" borderId="1" xfId="0" applyFont="1" applyFill="1" applyBorder="1" applyAlignment="1">
      <alignment horizontal="justify" vertical="top" wrapText="1"/>
    </xf>
    <xf numFmtId="0" fontId="17" fillId="0" borderId="1" xfId="0" applyFont="1" applyBorder="1" applyAlignment="1">
      <alignment horizontal="justify" vertical="top" wrapText="1"/>
    </xf>
    <xf numFmtId="0" fontId="18" fillId="2" borderId="1" xfId="0" applyFont="1" applyFill="1" applyBorder="1" applyAlignment="1">
      <alignment horizontal="justify" vertical="top" wrapText="1"/>
    </xf>
    <xf numFmtId="9" fontId="18" fillId="2" borderId="1" xfId="0" applyNumberFormat="1" applyFont="1" applyFill="1" applyBorder="1" applyAlignment="1">
      <alignment horizontal="justify" vertical="top" wrapText="1"/>
    </xf>
    <xf numFmtId="0" fontId="18" fillId="0" borderId="1" xfId="0" applyFont="1" applyBorder="1" applyAlignment="1">
      <alignment horizontal="justify" vertical="top" wrapText="1"/>
    </xf>
    <xf numFmtId="0" fontId="18" fillId="0" borderId="1" xfId="0" applyFont="1" applyFill="1" applyBorder="1" applyAlignment="1">
      <alignment horizontal="justify" vertical="top" wrapText="1"/>
    </xf>
    <xf numFmtId="0" fontId="3" fillId="0" borderId="1" xfId="0" applyFont="1" applyFill="1" applyBorder="1" applyAlignment="1">
      <alignment horizontal="justify" vertical="top" wrapText="1"/>
    </xf>
    <xf numFmtId="0" fontId="15" fillId="0" borderId="1" xfId="0" applyFont="1" applyFill="1" applyBorder="1" applyAlignment="1">
      <alignment horizontal="justify" vertical="top" wrapText="1"/>
    </xf>
    <xf numFmtId="0" fontId="19" fillId="0" borderId="5" xfId="0" applyFont="1" applyFill="1" applyBorder="1" applyAlignment="1" applyProtection="1">
      <alignment horizontal="center" vertical="center"/>
    </xf>
    <xf numFmtId="0" fontId="19" fillId="0" borderId="6" xfId="0" applyFont="1" applyFill="1" applyBorder="1" applyAlignment="1" applyProtection="1">
      <alignment horizontal="center" vertical="center"/>
    </xf>
    <xf numFmtId="0" fontId="19" fillId="0" borderId="0"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xf>
    <xf numFmtId="0" fontId="12" fillId="2" borderId="0" xfId="0" applyFont="1" applyFill="1" applyAlignment="1">
      <alignment horizontal="left" vertical="top"/>
    </xf>
    <xf numFmtId="0" fontId="15" fillId="0" borderId="7" xfId="0" applyFont="1" applyFill="1" applyBorder="1" applyAlignment="1">
      <alignment horizontal="justify" vertical="top" wrapText="1"/>
    </xf>
    <xf numFmtId="0" fontId="15" fillId="2" borderId="1" xfId="0" applyFont="1" applyFill="1" applyBorder="1" applyAlignment="1">
      <alignment horizontal="justify" vertical="top" wrapText="1"/>
    </xf>
    <xf numFmtId="9" fontId="15" fillId="0" borderId="1" xfId="0" applyNumberFormat="1" applyFont="1" applyFill="1" applyBorder="1" applyAlignment="1">
      <alignment horizontal="justify" vertical="top" wrapText="1"/>
    </xf>
    <xf numFmtId="9" fontId="14" fillId="0" borderId="1" xfId="0" applyNumberFormat="1" applyFont="1" applyFill="1" applyBorder="1" applyAlignment="1">
      <alignment horizontal="justify" vertical="top" wrapText="1"/>
    </xf>
    <xf numFmtId="0" fontId="14" fillId="0" borderId="0" xfId="0" applyFont="1" applyFill="1" applyBorder="1" applyAlignment="1">
      <alignment horizontal="justify" vertical="top" wrapText="1"/>
    </xf>
    <xf numFmtId="9" fontId="14" fillId="0" borderId="0" xfId="0" applyNumberFormat="1" applyFont="1" applyFill="1" applyBorder="1" applyAlignment="1">
      <alignment horizontal="justify" vertical="top" wrapText="1"/>
    </xf>
    <xf numFmtId="9" fontId="15" fillId="0" borderId="0" xfId="0" applyNumberFormat="1" applyFont="1" applyFill="1" applyBorder="1" applyAlignment="1">
      <alignment horizontal="justify" vertical="top" wrapText="1"/>
    </xf>
    <xf numFmtId="0" fontId="14" fillId="0" borderId="1" xfId="0" applyFont="1" applyBorder="1" applyAlignment="1">
      <alignment horizontal="justify" vertical="top" wrapText="1"/>
    </xf>
    <xf numFmtId="0" fontId="12" fillId="0" borderId="1" xfId="0" applyFont="1" applyBorder="1" applyAlignment="1">
      <alignment horizontal="justify" vertical="top" wrapText="1"/>
    </xf>
    <xf numFmtId="9" fontId="12" fillId="0" borderId="1" xfId="1" applyFont="1" applyBorder="1" applyAlignment="1">
      <alignment horizontal="justify" vertical="top" wrapText="1"/>
    </xf>
    <xf numFmtId="9" fontId="12" fillId="0" borderId="1" xfId="0" applyNumberFormat="1" applyFont="1" applyBorder="1" applyAlignment="1">
      <alignment horizontal="justify" vertical="top" wrapText="1"/>
    </xf>
    <xf numFmtId="0" fontId="12" fillId="0" borderId="0" xfId="0" applyFont="1" applyFill="1" applyAlignment="1">
      <alignment vertical="center" wrapText="1"/>
    </xf>
    <xf numFmtId="9" fontId="15" fillId="0" borderId="1" xfId="1" applyFont="1" applyBorder="1" applyAlignment="1">
      <alignment horizontal="justify" vertical="top" wrapText="1"/>
    </xf>
    <xf numFmtId="9" fontId="15" fillId="0" borderId="1" xfId="0" applyNumberFormat="1" applyFont="1" applyBorder="1" applyAlignment="1">
      <alignment horizontal="justify" vertical="top" wrapText="1"/>
    </xf>
    <xf numFmtId="9" fontId="15" fillId="0" borderId="1" xfId="1" applyFont="1" applyFill="1" applyBorder="1" applyAlignment="1">
      <alignment horizontal="justify" vertical="top" wrapText="1"/>
    </xf>
    <xf numFmtId="9" fontId="15" fillId="2" borderId="1" xfId="0" applyNumberFormat="1" applyFont="1" applyFill="1" applyBorder="1" applyAlignment="1">
      <alignment horizontal="justify" vertical="top" wrapText="1"/>
    </xf>
    <xf numFmtId="9" fontId="15" fillId="2" borderId="1" xfId="1" applyFont="1" applyFill="1" applyBorder="1" applyAlignment="1">
      <alignment horizontal="justify" vertical="top" wrapText="1"/>
    </xf>
    <xf numFmtId="0" fontId="15" fillId="0" borderId="0" xfId="0" applyFont="1" applyFill="1" applyBorder="1" applyAlignment="1">
      <alignment horizontal="justify" vertical="top" wrapText="1"/>
    </xf>
    <xf numFmtId="0" fontId="12" fillId="2" borderId="0" xfId="0" applyFont="1" applyFill="1" applyAlignment="1">
      <alignment vertical="center"/>
    </xf>
    <xf numFmtId="0" fontId="12" fillId="2" borderId="0" xfId="0" applyFont="1" applyFill="1" applyAlignment="1">
      <alignment horizontal="center" vertical="center"/>
    </xf>
    <xf numFmtId="0" fontId="12" fillId="2" borderId="0" xfId="0" applyFont="1" applyFill="1" applyAlignment="1">
      <alignment horizontal="justify" vertical="top" wrapText="1"/>
    </xf>
    <xf numFmtId="0" fontId="0" fillId="2" borderId="0" xfId="0" applyFill="1"/>
    <xf numFmtId="0" fontId="14" fillId="3" borderId="8" xfId="0" applyFont="1" applyFill="1" applyBorder="1" applyAlignment="1">
      <alignment horizontal="justify" vertical="top" wrapText="1"/>
    </xf>
    <xf numFmtId="0" fontId="20" fillId="2" borderId="0" xfId="0" applyFont="1" applyFill="1" applyBorder="1" applyAlignment="1">
      <alignment horizontal="justify" vertical="top" wrapText="1"/>
    </xf>
    <xf numFmtId="0" fontId="2" fillId="0" borderId="1" xfId="0" applyFont="1" applyBorder="1" applyAlignment="1">
      <alignment horizontal="justify" vertical="center" wrapText="1"/>
    </xf>
    <xf numFmtId="0" fontId="15" fillId="0" borderId="3" xfId="0" applyFont="1" applyFill="1" applyBorder="1" applyAlignment="1">
      <alignment horizontal="justify" vertical="top" wrapText="1"/>
    </xf>
    <xf numFmtId="0" fontId="2" fillId="0" borderId="6" xfId="0" applyFont="1" applyBorder="1" applyAlignment="1">
      <alignment horizontal="justify" vertical="center" wrapText="1"/>
    </xf>
    <xf numFmtId="0" fontId="15" fillId="2" borderId="2" xfId="0" applyFont="1" applyFill="1" applyBorder="1" applyAlignment="1">
      <alignment horizontal="justify" vertical="top" wrapText="1"/>
    </xf>
    <xf numFmtId="0" fontId="15" fillId="0" borderId="2" xfId="0" applyFont="1" applyBorder="1" applyAlignment="1">
      <alignment horizontal="justify" vertical="top" wrapText="1"/>
    </xf>
    <xf numFmtId="0" fontId="13" fillId="0" borderId="2" xfId="0" applyFont="1" applyBorder="1" applyAlignment="1">
      <alignment horizontal="justify" vertical="center" wrapText="1"/>
    </xf>
    <xf numFmtId="0" fontId="13" fillId="0" borderId="2" xfId="0" applyFont="1" applyBorder="1" applyAlignment="1">
      <alignment horizontal="justify" vertical="top" wrapText="1"/>
    </xf>
    <xf numFmtId="0" fontId="15" fillId="0" borderId="2" xfId="0" applyFont="1" applyFill="1" applyBorder="1" applyAlignment="1">
      <alignment horizontal="justify" vertical="top" wrapText="1"/>
    </xf>
    <xf numFmtId="0" fontId="21" fillId="0" borderId="9" xfId="0" applyFont="1" applyFill="1" applyBorder="1" applyAlignment="1">
      <alignment horizontal="justify" vertical="top" wrapText="1"/>
    </xf>
    <xf numFmtId="0" fontId="15" fillId="0" borderId="1" xfId="0" applyFont="1" applyBorder="1" applyAlignment="1">
      <alignment horizontal="justify" vertical="top" wrapText="1"/>
    </xf>
    <xf numFmtId="0" fontId="12" fillId="2" borderId="1" xfId="0" applyFont="1" applyFill="1" applyBorder="1" applyAlignment="1">
      <alignment horizontal="justify" vertical="top" wrapText="1"/>
    </xf>
    <xf numFmtId="0" fontId="22" fillId="2" borderId="0" xfId="0" applyFont="1" applyFill="1" applyBorder="1" applyAlignment="1">
      <alignment horizontal="justify" vertical="center" wrapText="1"/>
    </xf>
    <xf numFmtId="0" fontId="14" fillId="0" borderId="0" xfId="0" applyFont="1" applyBorder="1" applyAlignment="1">
      <alignment horizontal="justify" vertical="top" wrapText="1"/>
    </xf>
    <xf numFmtId="0" fontId="20" fillId="2" borderId="0" xfId="0" applyFont="1" applyFill="1" applyAlignment="1">
      <alignment horizontal="justify" vertical="center" wrapText="1"/>
    </xf>
    <xf numFmtId="0" fontId="23" fillId="2" borderId="0" xfId="0" applyFont="1" applyFill="1" applyAlignment="1">
      <alignment vertical="center"/>
    </xf>
    <xf numFmtId="0" fontId="14" fillId="0" borderId="1" xfId="0" applyFont="1" applyFill="1" applyBorder="1" applyAlignment="1">
      <alignment horizontal="justify" vertical="top"/>
    </xf>
    <xf numFmtId="9" fontId="14" fillId="0" borderId="1" xfId="1" applyFont="1" applyFill="1" applyBorder="1" applyAlignment="1">
      <alignment horizontal="justify" vertical="top"/>
    </xf>
    <xf numFmtId="9" fontId="14" fillId="0" borderId="1" xfId="0" applyNumberFormat="1" applyFont="1" applyFill="1" applyBorder="1" applyAlignment="1">
      <alignment horizontal="justify" vertical="top"/>
    </xf>
    <xf numFmtId="9" fontId="14" fillId="2" borderId="1" xfId="0" applyNumberFormat="1" applyFont="1" applyFill="1" applyBorder="1" applyAlignment="1">
      <alignment horizontal="justify" vertical="top" wrapText="1"/>
    </xf>
    <xf numFmtId="0" fontId="21" fillId="0" borderId="9" xfId="0" applyFont="1" applyFill="1" applyBorder="1" applyAlignment="1">
      <alignment horizontal="left" vertical="top" wrapText="1"/>
    </xf>
    <xf numFmtId="0" fontId="14" fillId="2" borderId="1" xfId="0" applyFont="1" applyFill="1" applyBorder="1" applyAlignment="1">
      <alignment horizontal="justify" vertical="top" wrapText="1"/>
    </xf>
    <xf numFmtId="0" fontId="15" fillId="2" borderId="1" xfId="0" applyFont="1" applyFill="1" applyBorder="1" applyAlignment="1">
      <alignment horizontal="justify" vertical="top" wrapText="1"/>
    </xf>
    <xf numFmtId="0" fontId="15" fillId="0" borderId="7" xfId="0" applyFont="1" applyFill="1" applyBorder="1" applyAlignment="1">
      <alignment horizontal="justify" vertical="top" wrapText="1"/>
    </xf>
    <xf numFmtId="0" fontId="15" fillId="0" borderId="1" xfId="0" applyFont="1" applyFill="1" applyBorder="1" applyAlignment="1">
      <alignment horizontal="justify" vertical="top" wrapText="1"/>
    </xf>
    <xf numFmtId="0" fontId="15" fillId="0" borderId="6" xfId="0" applyFont="1" applyFill="1" applyBorder="1" applyAlignment="1">
      <alignment horizontal="justify" vertical="top" wrapText="1"/>
    </xf>
    <xf numFmtId="0" fontId="15" fillId="2" borderId="7" xfId="0" applyFont="1" applyFill="1" applyBorder="1" applyAlignment="1">
      <alignment horizontal="justify" vertical="top" wrapText="1"/>
    </xf>
    <xf numFmtId="0" fontId="14" fillId="0" borderId="7" xfId="0" applyFont="1" applyFill="1" applyBorder="1" applyAlignment="1">
      <alignment horizontal="justify" vertical="top" wrapText="1"/>
    </xf>
    <xf numFmtId="0" fontId="14" fillId="0" borderId="6" xfId="0" applyFont="1" applyFill="1" applyBorder="1" applyAlignment="1">
      <alignment horizontal="justify" vertical="top" wrapText="1"/>
    </xf>
    <xf numFmtId="0" fontId="14" fillId="2" borderId="6" xfId="0" applyFont="1" applyFill="1" applyBorder="1" applyAlignment="1">
      <alignment horizontal="justify" vertical="top" wrapText="1"/>
    </xf>
    <xf numFmtId="0" fontId="14" fillId="0" borderId="1" xfId="0" applyFont="1" applyFill="1" applyBorder="1" applyAlignment="1">
      <alignment horizontal="justify" vertical="top" wrapText="1"/>
    </xf>
    <xf numFmtId="0" fontId="19" fillId="0" borderId="6" xfId="0" applyFont="1" applyFill="1" applyBorder="1" applyAlignment="1" applyProtection="1">
      <alignment horizontal="center" vertical="center" wrapText="1"/>
    </xf>
    <xf numFmtId="0" fontId="15" fillId="2" borderId="1" xfId="0" applyFont="1" applyFill="1" applyBorder="1" applyAlignment="1">
      <alignment horizontal="justify" vertical="top" wrapText="1"/>
    </xf>
    <xf numFmtId="0" fontId="15" fillId="2" borderId="7" xfId="0" applyFont="1" applyFill="1" applyBorder="1" applyAlignment="1">
      <alignment horizontal="justify" vertical="top" wrapText="1"/>
    </xf>
    <xf numFmtId="0" fontId="0" fillId="0" borderId="1" xfId="0" applyBorder="1"/>
    <xf numFmtId="0" fontId="27" fillId="0" borderId="30"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50" xfId="0" applyFont="1" applyFill="1" applyBorder="1" applyAlignment="1">
      <alignment horizontal="center" vertical="center" wrapText="1"/>
    </xf>
    <xf numFmtId="0" fontId="11" fillId="0" borderId="6" xfId="0" applyFont="1" applyFill="1" applyBorder="1" applyAlignment="1">
      <alignment horizontal="center" vertical="center" wrapText="1"/>
    </xf>
    <xf numFmtId="9" fontId="12" fillId="2" borderId="1" xfId="0" applyNumberFormat="1" applyFont="1" applyFill="1" applyBorder="1" applyAlignment="1">
      <alignment horizontal="justify" vertical="top" wrapText="1"/>
    </xf>
    <xf numFmtId="9" fontId="12" fillId="2" borderId="1" xfId="1" applyFont="1" applyFill="1" applyBorder="1" applyAlignment="1">
      <alignment horizontal="justify" vertical="top" wrapText="1"/>
    </xf>
    <xf numFmtId="0" fontId="21" fillId="2" borderId="1" xfId="0" applyFont="1" applyFill="1" applyBorder="1" applyAlignment="1">
      <alignment horizontal="justify" vertical="top" wrapText="1"/>
    </xf>
    <xf numFmtId="0" fontId="15" fillId="0" borderId="11" xfId="0" applyFont="1" applyFill="1" applyBorder="1" applyAlignment="1">
      <alignment horizontal="justify" vertical="top" wrapText="1"/>
    </xf>
    <xf numFmtId="0" fontId="15" fillId="0" borderId="1" xfId="0" applyFont="1" applyFill="1" applyBorder="1" applyAlignment="1">
      <alignment horizontal="justify" vertical="top" wrapText="1"/>
    </xf>
    <xf numFmtId="0" fontId="15" fillId="0" borderId="10" xfId="0" applyFont="1" applyFill="1" applyBorder="1" applyAlignment="1">
      <alignment horizontal="justify" vertical="top" wrapText="1"/>
    </xf>
    <xf numFmtId="0" fontId="14" fillId="0" borderId="9" xfId="0" applyFont="1" applyFill="1" applyBorder="1" applyAlignment="1">
      <alignment horizontal="justify" vertical="top"/>
    </xf>
    <xf numFmtId="9" fontId="14" fillId="0" borderId="9" xfId="1" applyFont="1" applyFill="1" applyBorder="1" applyAlignment="1">
      <alignment horizontal="justify" vertical="top"/>
    </xf>
    <xf numFmtId="0" fontId="14" fillId="0" borderId="9" xfId="0" applyFont="1" applyFill="1" applyBorder="1" applyAlignment="1">
      <alignment horizontal="justify" vertical="top"/>
    </xf>
    <xf numFmtId="9" fontId="14" fillId="0" borderId="9" xfId="1" applyFont="1" applyFill="1" applyBorder="1" applyAlignment="1">
      <alignment horizontal="justify" vertical="top"/>
    </xf>
    <xf numFmtId="0" fontId="15" fillId="0" borderId="33" xfId="0" applyFont="1" applyFill="1" applyBorder="1" applyAlignment="1">
      <alignment vertical="top" wrapText="1"/>
    </xf>
    <xf numFmtId="0" fontId="15" fillId="2" borderId="1" xfId="0" applyFont="1" applyFill="1" applyBorder="1" applyAlignment="1">
      <alignment horizontal="justify" vertical="top"/>
    </xf>
    <xf numFmtId="9" fontId="15" fillId="2" borderId="2" xfId="1" applyNumberFormat="1" applyFont="1" applyFill="1" applyBorder="1" applyAlignment="1">
      <alignment horizontal="justify" vertical="top"/>
    </xf>
    <xf numFmtId="9" fontId="15" fillId="2" borderId="2" xfId="1" applyFont="1" applyFill="1" applyBorder="1" applyAlignment="1">
      <alignment horizontal="justify" vertical="top"/>
    </xf>
    <xf numFmtId="9" fontId="15" fillId="0" borderId="2" xfId="1" applyFont="1" applyFill="1" applyBorder="1" applyAlignment="1">
      <alignment horizontal="justify" vertical="top"/>
    </xf>
    <xf numFmtId="0" fontId="15" fillId="0" borderId="1" xfId="0" applyFont="1" applyFill="1" applyBorder="1" applyAlignment="1">
      <alignment horizontal="justify" vertical="top"/>
    </xf>
    <xf numFmtId="9" fontId="15" fillId="0" borderId="2" xfId="1" applyNumberFormat="1" applyFont="1" applyFill="1" applyBorder="1" applyAlignment="1">
      <alignment horizontal="justify" vertical="top"/>
    </xf>
    <xf numFmtId="9" fontId="15" fillId="2" borderId="1" xfId="1" applyFont="1" applyFill="1" applyBorder="1" applyAlignment="1">
      <alignment horizontal="justify" vertical="top"/>
    </xf>
    <xf numFmtId="0" fontId="15" fillId="0" borderId="0" xfId="0" applyFont="1" applyFill="1" applyBorder="1" applyAlignment="1">
      <alignment horizontal="justify" vertical="top"/>
    </xf>
    <xf numFmtId="9" fontId="15" fillId="0" borderId="1" xfId="1" applyFont="1" applyFill="1" applyBorder="1" applyAlignment="1">
      <alignment horizontal="justify" vertical="top"/>
    </xf>
    <xf numFmtId="9" fontId="15" fillId="0" borderId="1" xfId="1" applyNumberFormat="1" applyFont="1" applyFill="1" applyBorder="1" applyAlignment="1">
      <alignment horizontal="justify" vertical="top"/>
    </xf>
    <xf numFmtId="0" fontId="12" fillId="0" borderId="0" xfId="0" applyFont="1" applyFill="1" applyAlignment="1">
      <alignment horizontal="left" wrapText="1"/>
    </xf>
    <xf numFmtId="0" fontId="24" fillId="3" borderId="16" xfId="0" applyFont="1" applyFill="1" applyBorder="1" applyAlignment="1">
      <alignment horizontal="justify" vertical="top" wrapText="1"/>
    </xf>
    <xf numFmtId="0" fontId="24" fillId="3" borderId="9" xfId="0" applyFont="1" applyFill="1" applyBorder="1" applyAlignment="1">
      <alignment horizontal="justify" vertical="top" wrapText="1"/>
    </xf>
    <xf numFmtId="0" fontId="24" fillId="3" borderId="17" xfId="0" applyFont="1" applyFill="1" applyBorder="1" applyAlignment="1">
      <alignment horizontal="justify" vertical="top" wrapText="1"/>
    </xf>
    <xf numFmtId="0" fontId="15" fillId="0" borderId="13" xfId="0" applyFont="1" applyFill="1" applyBorder="1" applyAlignment="1">
      <alignment horizontal="justify" vertical="top" wrapText="1"/>
    </xf>
    <xf numFmtId="0" fontId="15" fillId="0" borderId="14" xfId="0" applyFont="1" applyFill="1" applyBorder="1" applyAlignment="1">
      <alignment horizontal="justify" vertical="top" wrapText="1"/>
    </xf>
    <xf numFmtId="0" fontId="15" fillId="0" borderId="15" xfId="0" applyFont="1" applyFill="1" applyBorder="1" applyAlignment="1">
      <alignment horizontal="justify" vertical="top" wrapText="1"/>
    </xf>
    <xf numFmtId="0" fontId="14" fillId="0" borderId="13" xfId="0" applyFont="1" applyFill="1" applyBorder="1" applyAlignment="1">
      <alignment horizontal="justify" vertical="top" wrapText="1"/>
    </xf>
    <xf numFmtId="0" fontId="14" fillId="0" borderId="14" xfId="0" applyFont="1" applyFill="1" applyBorder="1" applyAlignment="1">
      <alignment horizontal="justify" vertical="top" wrapText="1"/>
    </xf>
    <xf numFmtId="0" fontId="14" fillId="0" borderId="15" xfId="0" applyFont="1" applyFill="1" applyBorder="1" applyAlignment="1">
      <alignment horizontal="justify" vertical="top" wrapText="1"/>
    </xf>
    <xf numFmtId="0" fontId="15" fillId="2" borderId="7"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24" fillId="3" borderId="13" xfId="0" applyFont="1" applyFill="1" applyBorder="1" applyAlignment="1">
      <alignment horizontal="justify" vertical="top" wrapText="1"/>
    </xf>
    <xf numFmtId="0" fontId="24" fillId="3" borderId="14" xfId="0" applyFont="1" applyFill="1" applyBorder="1" applyAlignment="1">
      <alignment horizontal="justify" vertical="top" wrapText="1"/>
    </xf>
    <xf numFmtId="0" fontId="24" fillId="3" borderId="15" xfId="0" applyFont="1" applyFill="1" applyBorder="1" applyAlignment="1">
      <alignment horizontal="justify" vertical="top" wrapText="1"/>
    </xf>
    <xf numFmtId="0" fontId="24" fillId="3" borderId="27" xfId="0" applyFont="1" applyFill="1" applyBorder="1" applyAlignment="1">
      <alignment horizontal="justify" vertical="top" wrapText="1"/>
    </xf>
    <xf numFmtId="0" fontId="24" fillId="3" borderId="28" xfId="0" applyFont="1" applyFill="1" applyBorder="1" applyAlignment="1">
      <alignment horizontal="justify" vertical="top" wrapText="1"/>
    </xf>
    <xf numFmtId="0" fontId="15" fillId="0" borderId="13" xfId="0" applyFont="1" applyFill="1" applyBorder="1" applyAlignment="1">
      <alignment horizontal="justify" vertical="top"/>
    </xf>
    <xf numFmtId="0" fontId="15" fillId="0" borderId="14" xfId="0" applyFont="1" applyFill="1" applyBorder="1" applyAlignment="1">
      <alignment horizontal="justify" vertical="top"/>
    </xf>
    <xf numFmtId="0" fontId="15" fillId="0" borderId="15" xfId="0" applyFont="1" applyFill="1" applyBorder="1" applyAlignment="1">
      <alignment horizontal="justify" vertical="top"/>
    </xf>
    <xf numFmtId="0" fontId="15" fillId="0" borderId="29" xfId="0" applyFont="1" applyFill="1" applyBorder="1" applyAlignment="1">
      <alignment horizontal="justify" vertical="top"/>
    </xf>
    <xf numFmtId="0" fontId="15" fillId="0" borderId="30" xfId="0" applyFont="1" applyFill="1" applyBorder="1" applyAlignment="1">
      <alignment horizontal="justify" vertical="top"/>
    </xf>
    <xf numFmtId="0" fontId="15" fillId="0" borderId="31" xfId="0" applyFont="1" applyFill="1" applyBorder="1" applyAlignment="1">
      <alignment horizontal="justify" vertical="top"/>
    </xf>
    <xf numFmtId="0" fontId="15" fillId="0" borderId="32" xfId="0" applyFont="1" applyFill="1" applyBorder="1" applyAlignment="1">
      <alignment horizontal="justify" vertical="top"/>
    </xf>
    <xf numFmtId="0" fontId="15" fillId="0" borderId="25" xfId="0" applyFont="1" applyFill="1" applyBorder="1" applyAlignment="1">
      <alignment horizontal="justify" vertical="top"/>
    </xf>
    <xf numFmtId="0" fontId="15" fillId="0" borderId="5" xfId="0" applyFont="1" applyFill="1" applyBorder="1" applyAlignment="1">
      <alignment horizontal="justify" vertical="top"/>
    </xf>
    <xf numFmtId="0" fontId="15" fillId="0" borderId="26" xfId="0" applyFont="1" applyFill="1" applyBorder="1" applyAlignment="1">
      <alignment horizontal="justify" vertical="top"/>
    </xf>
    <xf numFmtId="0" fontId="15" fillId="2" borderId="7" xfId="0" applyFont="1" applyFill="1" applyBorder="1" applyAlignment="1">
      <alignment horizontal="justify" vertical="top" wrapText="1"/>
    </xf>
    <xf numFmtId="0" fontId="15" fillId="2" borderId="11" xfId="0" applyFont="1" applyFill="1" applyBorder="1" applyAlignment="1">
      <alignment horizontal="justify" vertical="top" wrapText="1"/>
    </xf>
    <xf numFmtId="0" fontId="15" fillId="2" borderId="6" xfId="0" applyFont="1" applyFill="1" applyBorder="1" applyAlignment="1">
      <alignment horizontal="justify" vertical="top" wrapText="1"/>
    </xf>
    <xf numFmtId="0" fontId="24" fillId="0" borderId="2" xfId="0" applyFont="1" applyFill="1" applyBorder="1" applyAlignment="1">
      <alignment vertical="center"/>
    </xf>
    <xf numFmtId="0" fontId="24" fillId="0" borderId="12" xfId="0" applyFont="1" applyFill="1" applyBorder="1" applyAlignment="1">
      <alignment vertical="center"/>
    </xf>
    <xf numFmtId="0" fontId="24" fillId="0" borderId="3" xfId="0" applyFont="1" applyFill="1" applyBorder="1" applyAlignment="1">
      <alignment vertical="center"/>
    </xf>
    <xf numFmtId="17" fontId="25" fillId="3" borderId="18" xfId="0" applyNumberFormat="1" applyFont="1" applyFill="1" applyBorder="1" applyAlignment="1">
      <alignment horizontal="justify" vertical="top" wrapText="1"/>
    </xf>
    <xf numFmtId="0" fontId="25" fillId="3" borderId="19" xfId="0" applyFont="1" applyFill="1" applyBorder="1" applyAlignment="1">
      <alignment horizontal="justify" vertical="top" wrapText="1"/>
    </xf>
    <xf numFmtId="0" fontId="25" fillId="3" borderId="20" xfId="0" applyFont="1" applyFill="1" applyBorder="1" applyAlignment="1">
      <alignment horizontal="justify" vertical="top" wrapText="1"/>
    </xf>
    <xf numFmtId="0" fontId="25" fillId="3" borderId="13" xfId="0" applyFont="1" applyFill="1" applyBorder="1" applyAlignment="1">
      <alignment horizontal="justify" vertical="top" wrapText="1"/>
    </xf>
    <xf numFmtId="0" fontId="25" fillId="3" borderId="14" xfId="0" applyFont="1" applyFill="1" applyBorder="1" applyAlignment="1">
      <alignment horizontal="justify" vertical="top" wrapText="1"/>
    </xf>
    <xf numFmtId="0" fontId="25" fillId="3" borderId="15" xfId="0" applyFont="1" applyFill="1" applyBorder="1" applyAlignment="1">
      <alignment horizontal="justify" vertical="top" wrapText="1"/>
    </xf>
    <xf numFmtId="0" fontId="25" fillId="3" borderId="18" xfId="0" applyFont="1" applyFill="1" applyBorder="1" applyAlignment="1">
      <alignment horizontal="justify" vertical="top" wrapText="1"/>
    </xf>
    <xf numFmtId="0" fontId="25" fillId="3" borderId="21" xfId="0" applyFont="1" applyFill="1" applyBorder="1" applyAlignment="1">
      <alignment horizontal="justify" vertical="top" wrapText="1"/>
    </xf>
    <xf numFmtId="0" fontId="25" fillId="3" borderId="22" xfId="0" applyFont="1" applyFill="1" applyBorder="1" applyAlignment="1">
      <alignment horizontal="justify" vertical="top" wrapText="1"/>
    </xf>
    <xf numFmtId="0" fontId="25" fillId="3" borderId="23" xfId="0" applyFont="1" applyFill="1" applyBorder="1" applyAlignment="1">
      <alignment horizontal="justify" vertical="top" wrapText="1"/>
    </xf>
    <xf numFmtId="0" fontId="25" fillId="3" borderId="24" xfId="0" applyFont="1" applyFill="1" applyBorder="1" applyAlignment="1">
      <alignment horizontal="justify" vertical="top" wrapText="1"/>
    </xf>
    <xf numFmtId="0" fontId="24" fillId="0" borderId="2" xfId="0" applyFont="1" applyFill="1" applyBorder="1" applyAlignment="1">
      <alignment vertical="top" wrapText="1"/>
    </xf>
    <xf numFmtId="0" fontId="24" fillId="0" borderId="12" xfId="0" applyFont="1" applyFill="1" applyBorder="1" applyAlignment="1">
      <alignment vertical="top" wrapText="1"/>
    </xf>
    <xf numFmtId="0" fontId="24" fillId="0" borderId="3" xfId="0" applyFont="1" applyFill="1" applyBorder="1" applyAlignment="1">
      <alignment vertical="top" wrapText="1"/>
    </xf>
    <xf numFmtId="0" fontId="12" fillId="0" borderId="2" xfId="0" applyFont="1" applyFill="1" applyBorder="1" applyAlignment="1">
      <alignment vertical="center"/>
    </xf>
    <xf numFmtId="0" fontId="12" fillId="0" borderId="12" xfId="0" applyFont="1" applyFill="1" applyBorder="1" applyAlignment="1">
      <alignment vertical="center"/>
    </xf>
    <xf numFmtId="0" fontId="12" fillId="0" borderId="3" xfId="0" applyFont="1" applyFill="1" applyBorder="1" applyAlignment="1">
      <alignment vertical="center"/>
    </xf>
    <xf numFmtId="0" fontId="24" fillId="0" borderId="2" xfId="0" applyFont="1" applyFill="1" applyBorder="1" applyAlignment="1">
      <alignment vertical="center" wrapText="1"/>
    </xf>
    <xf numFmtId="0" fontId="24" fillId="0" borderId="12" xfId="0" applyFont="1" applyFill="1" applyBorder="1" applyAlignment="1">
      <alignment vertical="center" wrapText="1"/>
    </xf>
    <xf numFmtId="0" fontId="24" fillId="0" borderId="3" xfId="0" applyFont="1" applyFill="1" applyBorder="1" applyAlignment="1">
      <alignment vertical="center" wrapText="1"/>
    </xf>
    <xf numFmtId="0" fontId="14" fillId="2" borderId="7" xfId="0" applyFont="1" applyFill="1" applyBorder="1" applyAlignment="1">
      <alignment horizontal="justify" vertical="top" wrapText="1"/>
    </xf>
    <xf numFmtId="0" fontId="14" fillId="2" borderId="11" xfId="0" applyFont="1" applyFill="1" applyBorder="1" applyAlignment="1">
      <alignment horizontal="justify" vertical="top" wrapText="1"/>
    </xf>
    <xf numFmtId="0" fontId="14" fillId="2" borderId="6" xfId="0" applyFont="1" applyFill="1" applyBorder="1" applyAlignment="1">
      <alignment horizontal="justify" vertical="top" wrapText="1"/>
    </xf>
    <xf numFmtId="0" fontId="15" fillId="0" borderId="1" xfId="0" applyFont="1" applyBorder="1" applyAlignment="1">
      <alignment horizontal="justify" vertical="top" wrapText="1"/>
    </xf>
    <xf numFmtId="9" fontId="15" fillId="0" borderId="1" xfId="0" applyNumberFormat="1" applyFont="1" applyBorder="1" applyAlignment="1">
      <alignment horizontal="justify" vertical="top" wrapText="1"/>
    </xf>
    <xf numFmtId="0" fontId="15" fillId="0" borderId="7" xfId="0" applyFont="1" applyFill="1" applyBorder="1" applyAlignment="1">
      <alignment horizontal="justify" vertical="top" wrapText="1"/>
    </xf>
    <xf numFmtId="0" fontId="15" fillId="0" borderId="6" xfId="0" applyFont="1" applyFill="1" applyBorder="1" applyAlignment="1">
      <alignment horizontal="justify" vertical="top" wrapText="1"/>
    </xf>
    <xf numFmtId="0" fontId="15" fillId="0" borderId="44" xfId="0" applyFont="1" applyFill="1" applyBorder="1" applyAlignment="1">
      <alignment horizontal="justify" vertical="top" wrapText="1"/>
    </xf>
    <xf numFmtId="0" fontId="15" fillId="0" borderId="25" xfId="0" applyFont="1" applyFill="1" applyBorder="1" applyAlignment="1">
      <alignment horizontal="justify" vertical="top" wrapText="1"/>
    </xf>
    <xf numFmtId="0" fontId="15" fillId="0" borderId="26" xfId="0" applyFont="1" applyFill="1" applyBorder="1" applyAlignment="1">
      <alignment horizontal="justify" vertical="top" wrapText="1"/>
    </xf>
    <xf numFmtId="0" fontId="15" fillId="0" borderId="11" xfId="0" applyFont="1" applyFill="1" applyBorder="1" applyAlignment="1">
      <alignment horizontal="justify" vertical="top" wrapText="1"/>
    </xf>
    <xf numFmtId="0" fontId="15" fillId="0" borderId="10" xfId="0" applyFont="1" applyFill="1" applyBorder="1" applyAlignment="1">
      <alignment horizontal="justify" vertical="top" wrapText="1"/>
    </xf>
    <xf numFmtId="0" fontId="14" fillId="0" borderId="5" xfId="0" applyFont="1" applyFill="1" applyBorder="1" applyAlignment="1">
      <alignment horizontal="justify" vertical="top" wrapText="1"/>
    </xf>
    <xf numFmtId="0" fontId="14" fillId="0" borderId="26" xfId="0" applyFont="1" applyFill="1" applyBorder="1" applyAlignment="1">
      <alignment horizontal="justify" vertical="top" wrapText="1"/>
    </xf>
    <xf numFmtId="0" fontId="15" fillId="0" borderId="45" xfId="0" applyFont="1" applyFill="1" applyBorder="1" applyAlignment="1">
      <alignment horizontal="justify" vertical="top" wrapText="1"/>
    </xf>
    <xf numFmtId="0" fontId="15" fillId="0" borderId="40" xfId="0" applyFont="1" applyFill="1" applyBorder="1" applyAlignment="1">
      <alignment horizontal="justify" vertical="top" wrapText="1"/>
    </xf>
    <xf numFmtId="0" fontId="15" fillId="0" borderId="29" xfId="0" applyFont="1" applyFill="1" applyBorder="1" applyAlignment="1">
      <alignment horizontal="justify" vertical="top" wrapText="1"/>
    </xf>
    <xf numFmtId="0" fontId="17" fillId="0" borderId="13" xfId="0" applyFont="1" applyFill="1" applyBorder="1" applyAlignment="1">
      <alignment horizontal="justify" vertical="top" wrapText="1"/>
    </xf>
    <xf numFmtId="0" fontId="17" fillId="0" borderId="14" xfId="0" applyFont="1" applyFill="1" applyBorder="1" applyAlignment="1">
      <alignment horizontal="justify" vertical="top" wrapText="1"/>
    </xf>
    <xf numFmtId="0" fontId="17" fillId="0" borderId="15" xfId="0" applyFont="1" applyFill="1" applyBorder="1" applyAlignment="1">
      <alignment horizontal="justify" vertical="top" wrapText="1"/>
    </xf>
    <xf numFmtId="0" fontId="17" fillId="0" borderId="7" xfId="0" applyFont="1" applyFill="1" applyBorder="1" applyAlignment="1">
      <alignment horizontal="justify" vertical="top" wrapText="1"/>
    </xf>
    <xf numFmtId="0" fontId="17" fillId="0" borderId="11" xfId="0" applyFont="1" applyFill="1" applyBorder="1" applyAlignment="1">
      <alignment horizontal="justify" vertical="top" wrapText="1"/>
    </xf>
    <xf numFmtId="0" fontId="17" fillId="0" borderId="6" xfId="0" applyFont="1" applyFill="1" applyBorder="1" applyAlignment="1">
      <alignment horizontal="justify" vertical="top" wrapText="1"/>
    </xf>
    <xf numFmtId="0" fontId="24" fillId="0" borderId="2" xfId="0" applyFont="1" applyFill="1" applyBorder="1" applyAlignment="1">
      <alignment horizontal="justify" vertical="center" wrapText="1"/>
    </xf>
    <xf numFmtId="0" fontId="24" fillId="0" borderId="12" xfId="0" applyFont="1" applyFill="1" applyBorder="1" applyAlignment="1">
      <alignment horizontal="justify" vertical="center" wrapText="1"/>
    </xf>
    <xf numFmtId="0" fontId="24" fillId="0" borderId="3" xfId="0" applyFont="1" applyFill="1" applyBorder="1" applyAlignment="1">
      <alignment horizontal="justify" vertical="center" wrapText="1"/>
    </xf>
    <xf numFmtId="0" fontId="24" fillId="0" borderId="2" xfId="0" applyFont="1" applyFill="1" applyBorder="1" applyAlignment="1">
      <alignment horizontal="justify" vertical="top" wrapText="1"/>
    </xf>
    <xf numFmtId="0" fontId="24" fillId="0" borderId="12" xfId="0" applyFont="1" applyFill="1" applyBorder="1" applyAlignment="1">
      <alignment horizontal="justify" vertical="top" wrapText="1"/>
    </xf>
    <xf numFmtId="0" fontId="24" fillId="0" borderId="3" xfId="0" applyFont="1" applyFill="1" applyBorder="1" applyAlignment="1">
      <alignment horizontal="justify" vertical="top" wrapText="1"/>
    </xf>
    <xf numFmtId="0" fontId="24" fillId="3" borderId="42" xfId="0" applyFont="1" applyFill="1" applyBorder="1" applyAlignment="1">
      <alignment horizontal="justify" vertical="top" wrapText="1"/>
    </xf>
    <xf numFmtId="0" fontId="24" fillId="3" borderId="25" xfId="0" applyFont="1" applyFill="1" applyBorder="1" applyAlignment="1">
      <alignment horizontal="justify" vertical="top" wrapText="1"/>
    </xf>
    <xf numFmtId="0" fontId="24" fillId="3" borderId="43" xfId="0" applyFont="1" applyFill="1" applyBorder="1" applyAlignment="1">
      <alignment horizontal="justify" vertical="top" wrapText="1"/>
    </xf>
    <xf numFmtId="0" fontId="24" fillId="3" borderId="38" xfId="0" applyFont="1" applyFill="1" applyBorder="1" applyAlignment="1">
      <alignment horizontal="justify" vertical="top" wrapText="1"/>
    </xf>
    <xf numFmtId="0" fontId="24" fillId="3" borderId="39" xfId="0" applyFont="1" applyFill="1" applyBorder="1" applyAlignment="1">
      <alignment horizontal="justify" vertical="top" wrapText="1"/>
    </xf>
    <xf numFmtId="0" fontId="15" fillId="0" borderId="7" xfId="0" applyFont="1" applyFill="1" applyBorder="1" applyAlignment="1">
      <alignment horizontal="left" vertical="top" wrapText="1"/>
    </xf>
    <xf numFmtId="0" fontId="15" fillId="0" borderId="11" xfId="0" applyFont="1" applyFill="1" applyBorder="1" applyAlignment="1">
      <alignment horizontal="left" vertical="top" wrapText="1"/>
    </xf>
    <xf numFmtId="0" fontId="15" fillId="0" borderId="6" xfId="0" applyFont="1" applyFill="1" applyBorder="1" applyAlignment="1">
      <alignment horizontal="left" vertical="top" wrapText="1"/>
    </xf>
    <xf numFmtId="0" fontId="15" fillId="0" borderId="16" xfId="0" applyFont="1" applyFill="1" applyBorder="1" applyAlignment="1">
      <alignment horizontal="justify" vertical="top" wrapText="1"/>
    </xf>
    <xf numFmtId="0" fontId="15" fillId="0" borderId="9" xfId="0" applyFont="1" applyFill="1" applyBorder="1" applyAlignment="1">
      <alignment horizontal="justify" vertical="top" wrapText="1"/>
    </xf>
    <xf numFmtId="0" fontId="15" fillId="0" borderId="17" xfId="0" applyFont="1" applyFill="1" applyBorder="1" applyAlignment="1">
      <alignment horizontal="justify" vertical="top" wrapText="1"/>
    </xf>
    <xf numFmtId="0" fontId="15" fillId="0" borderId="5" xfId="0" applyFont="1" applyFill="1" applyBorder="1" applyAlignment="1">
      <alignment horizontal="justify" vertical="top" wrapText="1"/>
    </xf>
    <xf numFmtId="0" fontId="15" fillId="0" borderId="30" xfId="0" applyFont="1" applyFill="1" applyBorder="1" applyAlignment="1">
      <alignment horizontal="justify" vertical="top" wrapText="1"/>
    </xf>
    <xf numFmtId="0" fontId="15" fillId="2" borderId="13" xfId="0" applyFont="1" applyFill="1" applyBorder="1" applyAlignment="1">
      <alignment horizontal="justify" vertical="top" wrapText="1"/>
    </xf>
    <xf numFmtId="0" fontId="15" fillId="2" borderId="14" xfId="0" applyFont="1" applyFill="1" applyBorder="1" applyAlignment="1">
      <alignment horizontal="justify" vertical="top" wrapText="1"/>
    </xf>
    <xf numFmtId="0" fontId="15" fillId="2" borderId="15" xfId="0" applyFont="1" applyFill="1" applyBorder="1" applyAlignment="1">
      <alignment horizontal="justify" vertical="top" wrapText="1"/>
    </xf>
    <xf numFmtId="0" fontId="17" fillId="2" borderId="7" xfId="0" applyFont="1" applyFill="1" applyBorder="1" applyAlignment="1">
      <alignment horizontal="justify" vertical="top" wrapText="1"/>
    </xf>
    <xf numFmtId="0" fontId="17" fillId="2" borderId="11" xfId="0" applyFont="1" applyFill="1" applyBorder="1" applyAlignment="1">
      <alignment horizontal="justify" vertical="top" wrapText="1"/>
    </xf>
    <xf numFmtId="0" fontId="17" fillId="2" borderId="6" xfId="0" applyFont="1" applyFill="1" applyBorder="1" applyAlignment="1">
      <alignment horizontal="justify" vertical="top" wrapText="1"/>
    </xf>
    <xf numFmtId="0" fontId="15" fillId="0" borderId="7" xfId="0" applyFont="1" applyFill="1" applyBorder="1" applyAlignment="1">
      <alignment horizontal="left" vertical="top"/>
    </xf>
    <xf numFmtId="0" fontId="15" fillId="0" borderId="11" xfId="0" applyFont="1" applyFill="1" applyBorder="1" applyAlignment="1">
      <alignment horizontal="left" vertical="top"/>
    </xf>
    <xf numFmtId="0" fontId="15" fillId="0" borderId="6" xfId="0" applyFont="1" applyFill="1" applyBorder="1" applyAlignment="1">
      <alignment horizontal="left" vertical="top"/>
    </xf>
    <xf numFmtId="0" fontId="24" fillId="0" borderId="13" xfId="0" applyFont="1" applyFill="1" applyBorder="1" applyAlignment="1">
      <alignment horizontal="justify" vertical="top" wrapText="1"/>
    </xf>
    <xf numFmtId="0" fontId="24" fillId="0" borderId="41" xfId="0" applyFont="1" applyFill="1" applyBorder="1" applyAlignment="1">
      <alignment horizontal="justify" vertical="top" wrapText="1"/>
    </xf>
    <xf numFmtId="0" fontId="24" fillId="0" borderId="14" xfId="0" applyFont="1" applyFill="1" applyBorder="1" applyAlignment="1">
      <alignment horizontal="justify" vertical="top" wrapText="1"/>
    </xf>
    <xf numFmtId="0" fontId="15" fillId="0" borderId="33" xfId="0" applyFont="1" applyFill="1" applyBorder="1" applyAlignment="1">
      <alignment horizontal="justify" vertical="top" wrapText="1"/>
    </xf>
    <xf numFmtId="0" fontId="15" fillId="0" borderId="34" xfId="0" applyFont="1" applyFill="1" applyBorder="1" applyAlignment="1">
      <alignment horizontal="justify" vertical="top" wrapText="1"/>
    </xf>
    <xf numFmtId="0" fontId="15" fillId="0" borderId="35" xfId="0" applyFont="1" applyFill="1" applyBorder="1" applyAlignment="1">
      <alignment horizontal="justify" vertical="top" wrapText="1"/>
    </xf>
    <xf numFmtId="0" fontId="22" fillId="2" borderId="0" xfId="0" applyFont="1" applyFill="1" applyBorder="1" applyAlignment="1">
      <alignment horizontal="justify" vertical="center" wrapText="1"/>
    </xf>
    <xf numFmtId="0" fontId="17" fillId="2" borderId="52" xfId="0" applyFont="1" applyFill="1" applyBorder="1" applyAlignment="1">
      <alignment horizontal="justify" vertical="top" wrapText="1"/>
    </xf>
    <xf numFmtId="0" fontId="17" fillId="2" borderId="53" xfId="0" applyFont="1" applyFill="1" applyBorder="1" applyAlignment="1">
      <alignment horizontal="justify" vertical="top" wrapText="1"/>
    </xf>
    <xf numFmtId="0" fontId="17" fillId="2" borderId="51" xfId="0" applyFont="1" applyFill="1" applyBorder="1" applyAlignment="1">
      <alignment horizontal="justify" vertical="top" wrapText="1"/>
    </xf>
    <xf numFmtId="0" fontId="15" fillId="0" borderId="1" xfId="0" applyFont="1" applyFill="1" applyBorder="1" applyAlignment="1">
      <alignment horizontal="justify" vertical="top" wrapText="1"/>
    </xf>
    <xf numFmtId="0" fontId="25" fillId="3" borderId="36" xfId="0" applyFont="1" applyFill="1" applyBorder="1" applyAlignment="1">
      <alignment horizontal="justify" vertical="top" wrapText="1"/>
    </xf>
    <xf numFmtId="0" fontId="15" fillId="0" borderId="2" xfId="0" applyFont="1" applyFill="1" applyBorder="1" applyAlignment="1">
      <alignment horizontal="justify" vertical="center" wrapText="1"/>
    </xf>
    <xf numFmtId="0" fontId="15" fillId="0" borderId="12" xfId="0" applyFont="1" applyFill="1" applyBorder="1" applyAlignment="1">
      <alignment horizontal="justify" vertical="center" wrapText="1"/>
    </xf>
    <xf numFmtId="0" fontId="15" fillId="0" borderId="3" xfId="0" applyFont="1" applyFill="1" applyBorder="1" applyAlignment="1">
      <alignment horizontal="justify" vertical="center" wrapText="1"/>
    </xf>
    <xf numFmtId="0" fontId="14" fillId="0" borderId="7" xfId="0" applyFont="1" applyFill="1" applyBorder="1" applyAlignment="1">
      <alignment horizontal="justify" vertical="top" wrapText="1"/>
    </xf>
    <xf numFmtId="0" fontId="14" fillId="0" borderId="11" xfId="0" applyFont="1" applyFill="1" applyBorder="1" applyAlignment="1">
      <alignment horizontal="justify" vertical="top" wrapText="1"/>
    </xf>
    <xf numFmtId="0" fontId="14" fillId="0" borderId="6" xfId="0" applyFont="1" applyFill="1" applyBorder="1" applyAlignment="1">
      <alignment horizontal="justify" vertical="top" wrapText="1"/>
    </xf>
    <xf numFmtId="0" fontId="15" fillId="0" borderId="7" xfId="0" applyFont="1" applyBorder="1" applyAlignment="1">
      <alignment horizontal="justify" vertical="top" wrapText="1"/>
    </xf>
    <xf numFmtId="0" fontId="15" fillId="0" borderId="11" xfId="0" applyFont="1" applyBorder="1" applyAlignment="1">
      <alignment horizontal="justify" vertical="top" wrapText="1"/>
    </xf>
    <xf numFmtId="0" fontId="15" fillId="0" borderId="6" xfId="0" applyFont="1" applyBorder="1" applyAlignment="1">
      <alignment horizontal="justify" vertical="top" wrapText="1"/>
    </xf>
    <xf numFmtId="0" fontId="12" fillId="0" borderId="1" xfId="0" applyFont="1" applyFill="1" applyBorder="1" applyAlignment="1">
      <alignment horizontal="justify" vertical="top" wrapText="1"/>
    </xf>
    <xf numFmtId="0" fontId="7" fillId="2" borderId="7" xfId="0" applyFont="1" applyFill="1" applyBorder="1" applyAlignment="1">
      <alignment horizontal="justify" vertical="top" wrapText="1"/>
    </xf>
    <xf numFmtId="0" fontId="21" fillId="2" borderId="11" xfId="0" applyFont="1" applyFill="1" applyBorder="1" applyAlignment="1">
      <alignment horizontal="justify" vertical="top" wrapText="1"/>
    </xf>
    <xf numFmtId="0" fontId="21" fillId="2" borderId="6" xfId="0" applyFont="1" applyFill="1" applyBorder="1" applyAlignment="1">
      <alignment horizontal="justify" vertical="top" wrapText="1"/>
    </xf>
    <xf numFmtId="0" fontId="21" fillId="2" borderId="1" xfId="0" applyFont="1" applyFill="1" applyBorder="1" applyAlignment="1">
      <alignment horizontal="justify" vertical="top" wrapText="1"/>
    </xf>
    <xf numFmtId="0" fontId="15" fillId="0" borderId="37" xfId="0" applyFont="1" applyFill="1" applyBorder="1" applyAlignment="1">
      <alignment horizontal="justify" vertical="top" wrapText="1"/>
    </xf>
    <xf numFmtId="0" fontId="3" fillId="2" borderId="7" xfId="0" applyFont="1" applyFill="1" applyBorder="1" applyAlignment="1">
      <alignment horizontal="justify" vertical="top" wrapText="1"/>
    </xf>
    <xf numFmtId="0" fontId="15" fillId="2" borderId="33" xfId="0" applyFont="1" applyFill="1" applyBorder="1" applyAlignment="1">
      <alignment horizontal="justify" vertical="top" wrapText="1"/>
    </xf>
    <xf numFmtId="0" fontId="15" fillId="2" borderId="34" xfId="0" applyFont="1" applyFill="1" applyBorder="1" applyAlignment="1">
      <alignment horizontal="justify" vertical="top" wrapText="1"/>
    </xf>
    <xf numFmtId="0" fontId="15" fillId="2" borderId="35" xfId="0" applyFont="1" applyFill="1" applyBorder="1" applyAlignment="1">
      <alignment horizontal="justify" vertical="top" wrapText="1"/>
    </xf>
    <xf numFmtId="0" fontId="17" fillId="2" borderId="13" xfId="0" applyFont="1" applyFill="1" applyBorder="1" applyAlignment="1">
      <alignment horizontal="justify" vertical="top" wrapText="1"/>
    </xf>
    <xf numFmtId="0" fontId="17" fillId="2" borderId="14" xfId="0" applyFont="1" applyFill="1" applyBorder="1" applyAlignment="1">
      <alignment horizontal="justify" vertical="top" wrapText="1"/>
    </xf>
    <xf numFmtId="0" fontId="17" fillId="2" borderId="15" xfId="0" applyFont="1" applyFill="1" applyBorder="1" applyAlignment="1">
      <alignment horizontal="justify" vertical="top" wrapText="1"/>
    </xf>
    <xf numFmtId="0" fontId="24" fillId="0" borderId="40" xfId="0" applyFont="1" applyFill="1" applyBorder="1" applyAlignment="1">
      <alignment horizontal="justify" vertical="top" wrapText="1"/>
    </xf>
    <xf numFmtId="0" fontId="24" fillId="0" borderId="29" xfId="0" applyFont="1" applyFill="1" applyBorder="1" applyAlignment="1">
      <alignment horizontal="justify" vertical="top" wrapText="1"/>
    </xf>
    <xf numFmtId="0" fontId="24" fillId="0" borderId="30" xfId="0" applyFont="1" applyFill="1" applyBorder="1" applyAlignment="1">
      <alignment horizontal="justify" vertical="top" wrapText="1"/>
    </xf>
    <xf numFmtId="0" fontId="21" fillId="2" borderId="7" xfId="0" applyFont="1" applyFill="1" applyBorder="1" applyAlignment="1">
      <alignment horizontal="justify" vertical="top" wrapText="1"/>
    </xf>
    <xf numFmtId="0" fontId="14" fillId="0" borderId="17" xfId="0" applyFont="1" applyFill="1" applyBorder="1" applyAlignment="1">
      <alignment horizontal="justify" vertical="top" wrapText="1"/>
    </xf>
    <xf numFmtId="0" fontId="14" fillId="0" borderId="37" xfId="0" applyFont="1" applyFill="1" applyBorder="1" applyAlignment="1">
      <alignment horizontal="justify" vertical="top" wrapText="1"/>
    </xf>
    <xf numFmtId="0" fontId="14" fillId="0" borderId="16" xfId="0" applyFont="1" applyFill="1" applyBorder="1" applyAlignment="1">
      <alignment horizontal="justify" vertical="top" wrapText="1"/>
    </xf>
    <xf numFmtId="0" fontId="14" fillId="0" borderId="9" xfId="0" applyFont="1" applyFill="1" applyBorder="1" applyAlignment="1">
      <alignment horizontal="justify" vertical="top" wrapText="1"/>
    </xf>
    <xf numFmtId="9" fontId="15" fillId="0" borderId="1" xfId="1" applyFont="1" applyBorder="1" applyAlignment="1">
      <alignment horizontal="justify" vertical="top" wrapText="1"/>
    </xf>
    <xf numFmtId="0" fontId="16" fillId="0" borderId="13" xfId="0" applyFont="1" applyFill="1" applyBorder="1" applyAlignment="1">
      <alignment horizontal="justify" vertical="top" wrapText="1"/>
    </xf>
    <xf numFmtId="0" fontId="16" fillId="0" borderId="14" xfId="0" applyFont="1" applyFill="1" applyBorder="1" applyAlignment="1">
      <alignment horizontal="justify" vertical="top" wrapText="1"/>
    </xf>
    <xf numFmtId="0" fontId="16" fillId="0" borderId="15" xfId="0" applyFont="1" applyFill="1" applyBorder="1" applyAlignment="1">
      <alignment horizontal="justify" vertical="top" wrapText="1"/>
    </xf>
    <xf numFmtId="0" fontId="24" fillId="3" borderId="5" xfId="0" applyFont="1" applyFill="1" applyBorder="1" applyAlignment="1">
      <alignment horizontal="justify" vertical="top" wrapText="1"/>
    </xf>
    <xf numFmtId="0" fontId="24" fillId="3" borderId="26" xfId="0" applyFont="1" applyFill="1" applyBorder="1" applyAlignment="1">
      <alignment horizontal="justify" vertical="top" wrapText="1"/>
    </xf>
    <xf numFmtId="0" fontId="24" fillId="3" borderId="45" xfId="0" applyFont="1" applyFill="1" applyBorder="1" applyAlignment="1">
      <alignment horizontal="justify" vertical="top" wrapText="1"/>
    </xf>
    <xf numFmtId="0" fontId="24" fillId="3" borderId="41" xfId="0" applyFont="1" applyFill="1" applyBorder="1" applyAlignment="1">
      <alignment horizontal="justify" vertical="top" wrapText="1"/>
    </xf>
    <xf numFmtId="0" fontId="24" fillId="3" borderId="44" xfId="0" applyFont="1" applyFill="1" applyBorder="1" applyAlignment="1">
      <alignment horizontal="justify" vertical="top" wrapText="1"/>
    </xf>
    <xf numFmtId="0" fontId="24" fillId="3" borderId="46" xfId="0" applyFont="1" applyFill="1" applyBorder="1" applyAlignment="1">
      <alignment horizontal="justify" vertical="top" wrapText="1"/>
    </xf>
    <xf numFmtId="0" fontId="15" fillId="0" borderId="42" xfId="0" applyFont="1" applyFill="1" applyBorder="1" applyAlignment="1">
      <alignment horizontal="justify" vertical="top" wrapText="1"/>
    </xf>
    <xf numFmtId="0" fontId="15" fillId="0" borderId="46" xfId="0" applyFont="1" applyFill="1" applyBorder="1" applyAlignment="1">
      <alignment horizontal="justify" vertical="top" wrapText="1"/>
    </xf>
    <xf numFmtId="0" fontId="15" fillId="0" borderId="38" xfId="0" applyFont="1" applyFill="1" applyBorder="1" applyAlignment="1">
      <alignment horizontal="justify" vertical="top" wrapText="1"/>
    </xf>
    <xf numFmtId="0" fontId="15" fillId="0" borderId="47" xfId="0" applyFont="1" applyFill="1" applyBorder="1" applyAlignment="1">
      <alignment horizontal="justify" vertical="top" wrapText="1"/>
    </xf>
    <xf numFmtId="0" fontId="2" fillId="2" borderId="7" xfId="0" applyFont="1" applyFill="1" applyBorder="1" applyAlignment="1">
      <alignment horizontal="justify" vertical="top" wrapText="1"/>
    </xf>
    <xf numFmtId="0" fontId="12" fillId="2" borderId="11" xfId="0" applyFont="1" applyFill="1" applyBorder="1" applyAlignment="1">
      <alignment horizontal="justify" vertical="top" wrapText="1"/>
    </xf>
    <xf numFmtId="0" fontId="12" fillId="2" borderId="6" xfId="0" applyFont="1" applyFill="1" applyBorder="1" applyAlignment="1">
      <alignment horizontal="justify" vertical="top" wrapText="1"/>
    </xf>
    <xf numFmtId="0" fontId="12" fillId="0" borderId="11" xfId="0" applyFont="1" applyFill="1" applyBorder="1" applyAlignment="1">
      <alignment horizontal="justify" vertical="top" wrapText="1"/>
    </xf>
    <xf numFmtId="0" fontId="12" fillId="0" borderId="6" xfId="0" applyFont="1" applyFill="1" applyBorder="1" applyAlignment="1">
      <alignment horizontal="justify" vertical="top" wrapText="1"/>
    </xf>
    <xf numFmtId="0" fontId="12" fillId="0" borderId="7" xfId="0" applyFont="1" applyFill="1" applyBorder="1" applyAlignment="1">
      <alignment horizontal="justify" vertical="top" wrapText="1"/>
    </xf>
    <xf numFmtId="0" fontId="2" fillId="2" borderId="11" xfId="0" applyFont="1" applyFill="1" applyBorder="1" applyAlignment="1">
      <alignment horizontal="justify" vertical="top" wrapText="1"/>
    </xf>
    <xf numFmtId="0" fontId="2" fillId="2" borderId="6" xfId="0" applyFont="1" applyFill="1" applyBorder="1" applyAlignment="1">
      <alignment horizontal="justify" vertical="top" wrapText="1"/>
    </xf>
    <xf numFmtId="0" fontId="12" fillId="2" borderId="7" xfId="0" applyFont="1" applyFill="1" applyBorder="1" applyAlignment="1">
      <alignment horizontal="justify" vertical="top" wrapText="1"/>
    </xf>
    <xf numFmtId="0" fontId="24" fillId="3" borderId="40" xfId="0" applyFont="1" applyFill="1" applyBorder="1" applyAlignment="1">
      <alignment horizontal="justify" vertical="top" wrapText="1"/>
    </xf>
    <xf numFmtId="0" fontId="24" fillId="3" borderId="29" xfId="0" applyFont="1" applyFill="1" applyBorder="1" applyAlignment="1">
      <alignment horizontal="justify" vertical="top" wrapText="1"/>
    </xf>
    <xf numFmtId="0" fontId="24" fillId="3" borderId="30" xfId="0" applyFont="1" applyFill="1" applyBorder="1" applyAlignment="1">
      <alignment horizontal="justify" vertical="top" wrapText="1"/>
    </xf>
    <xf numFmtId="0" fontId="15" fillId="0" borderId="2" xfId="0" applyFont="1" applyFill="1" applyBorder="1" applyAlignment="1">
      <alignment horizontal="justify" vertical="top" wrapText="1"/>
    </xf>
    <xf numFmtId="0" fontId="15" fillId="0" borderId="3" xfId="0" applyFont="1" applyFill="1" applyBorder="1" applyAlignment="1">
      <alignment horizontal="justify" vertical="top" wrapText="1"/>
    </xf>
    <xf numFmtId="0" fontId="15" fillId="2" borderId="2" xfId="0" applyFont="1" applyFill="1" applyBorder="1" applyAlignment="1">
      <alignment horizontal="justify" vertical="top" wrapText="1"/>
    </xf>
    <xf numFmtId="0" fontId="15" fillId="2" borderId="3" xfId="0" applyFont="1" applyFill="1" applyBorder="1" applyAlignment="1">
      <alignment horizontal="justify" vertical="top" wrapText="1"/>
    </xf>
    <xf numFmtId="0" fontId="14" fillId="0" borderId="2" xfId="0" applyFont="1" applyFill="1" applyBorder="1" applyAlignment="1">
      <alignment horizontal="justify" vertical="top" wrapText="1"/>
    </xf>
    <xf numFmtId="0" fontId="14" fillId="0" borderId="12" xfId="0" applyFont="1" applyFill="1" applyBorder="1" applyAlignment="1">
      <alignment horizontal="justify" vertical="top" wrapText="1"/>
    </xf>
    <xf numFmtId="0" fontId="14" fillId="0" borderId="3" xfId="0" applyFont="1" applyFill="1" applyBorder="1" applyAlignment="1">
      <alignment horizontal="justify" vertical="top" wrapText="1"/>
    </xf>
    <xf numFmtId="0" fontId="26" fillId="0" borderId="2" xfId="0" applyFont="1" applyFill="1" applyBorder="1" applyAlignment="1">
      <alignment vertical="center" wrapText="1"/>
    </xf>
    <xf numFmtId="0" fontId="26" fillId="0" borderId="12" xfId="0" applyFont="1" applyFill="1" applyBorder="1" applyAlignment="1">
      <alignment vertical="center" wrapText="1"/>
    </xf>
    <xf numFmtId="0" fontId="26" fillId="0" borderId="3" xfId="0" applyFont="1" applyFill="1" applyBorder="1" applyAlignment="1">
      <alignment vertical="center" wrapText="1"/>
    </xf>
    <xf numFmtId="0" fontId="26" fillId="0" borderId="2" xfId="0" applyFont="1" applyFill="1" applyBorder="1" applyAlignment="1">
      <alignment vertical="center"/>
    </xf>
    <xf numFmtId="0" fontId="26" fillId="0" borderId="12" xfId="0" applyFont="1" applyFill="1" applyBorder="1" applyAlignment="1">
      <alignment vertical="center"/>
    </xf>
    <xf numFmtId="0" fontId="26" fillId="0" borderId="3" xfId="0" applyFont="1" applyFill="1" applyBorder="1" applyAlignment="1">
      <alignment vertical="center"/>
    </xf>
    <xf numFmtId="0" fontId="26" fillId="0" borderId="2" xfId="0" applyFont="1" applyFill="1" applyBorder="1" applyAlignment="1">
      <alignment vertical="top" wrapText="1"/>
    </xf>
    <xf numFmtId="0" fontId="26" fillId="0" borderId="12" xfId="0" applyFont="1" applyFill="1" applyBorder="1" applyAlignment="1">
      <alignment vertical="top" wrapText="1"/>
    </xf>
    <xf numFmtId="0" fontId="26" fillId="0" borderId="3" xfId="0" applyFont="1" applyFill="1" applyBorder="1" applyAlignment="1">
      <alignment vertical="top" wrapText="1"/>
    </xf>
    <xf numFmtId="0" fontId="24" fillId="3" borderId="1" xfId="0" applyFont="1" applyFill="1" applyBorder="1" applyAlignment="1">
      <alignment horizontal="justify" vertical="top" wrapText="1"/>
    </xf>
    <xf numFmtId="0" fontId="15" fillId="2" borderId="1" xfId="0" applyFont="1" applyFill="1" applyBorder="1" applyAlignment="1">
      <alignment horizontal="justify" vertical="top" wrapText="1"/>
    </xf>
    <xf numFmtId="0" fontId="12" fillId="0" borderId="2" xfId="0" applyFont="1" applyBorder="1" applyAlignment="1">
      <alignment horizontal="justify" vertical="top" wrapText="1"/>
    </xf>
    <xf numFmtId="0" fontId="12" fillId="0" borderId="12" xfId="0" applyFont="1" applyBorder="1" applyAlignment="1">
      <alignment horizontal="justify" vertical="top" wrapText="1"/>
    </xf>
    <xf numFmtId="0" fontId="12" fillId="0" borderId="3" xfId="0" applyFont="1" applyBorder="1" applyAlignment="1">
      <alignment horizontal="justify" vertical="top" wrapText="1"/>
    </xf>
    <xf numFmtId="0" fontId="12" fillId="0" borderId="2" xfId="0" applyFont="1" applyFill="1" applyBorder="1" applyAlignment="1">
      <alignment horizontal="justify" vertical="top" wrapText="1"/>
    </xf>
    <xf numFmtId="0" fontId="12" fillId="0" borderId="12" xfId="0" applyFont="1" applyFill="1" applyBorder="1" applyAlignment="1">
      <alignment horizontal="justify" vertical="top" wrapText="1"/>
    </xf>
    <xf numFmtId="0" fontId="12" fillId="0" borderId="3" xfId="0" applyFont="1" applyFill="1" applyBorder="1" applyAlignment="1">
      <alignment horizontal="justify" vertical="top" wrapText="1"/>
    </xf>
    <xf numFmtId="0" fontId="12" fillId="0" borderId="48" xfId="0" applyFont="1" applyBorder="1" applyAlignment="1">
      <alignment horizontal="center" vertical="top" wrapText="1"/>
    </xf>
    <xf numFmtId="0" fontId="12" fillId="0" borderId="4" xfId="0" applyFont="1" applyBorder="1" applyAlignment="1">
      <alignment horizontal="center" vertical="top" wrapText="1"/>
    </xf>
    <xf numFmtId="0" fontId="26" fillId="0" borderId="1" xfId="0" applyFont="1" applyFill="1" applyBorder="1" applyAlignment="1">
      <alignment horizontal="justify" vertical="top" wrapText="1"/>
    </xf>
    <xf numFmtId="0" fontId="19" fillId="0" borderId="21" xfId="0" applyFont="1" applyFill="1" applyBorder="1" applyAlignment="1">
      <alignment horizontal="center" vertical="center"/>
    </xf>
    <xf numFmtId="0" fontId="19" fillId="0" borderId="36" xfId="0" applyFont="1" applyFill="1" applyBorder="1" applyAlignment="1">
      <alignment horizontal="center" vertical="center"/>
    </xf>
    <xf numFmtId="0" fontId="19" fillId="0" borderId="22" xfId="0" applyFont="1" applyFill="1" applyBorder="1" applyAlignment="1">
      <alignment horizontal="center" vertical="center"/>
    </xf>
    <xf numFmtId="17" fontId="19" fillId="0" borderId="2" xfId="0" applyNumberFormat="1" applyFont="1" applyFill="1" applyBorder="1" applyAlignment="1">
      <alignment horizontal="center" vertical="center"/>
    </xf>
    <xf numFmtId="0" fontId="19" fillId="0" borderId="12" xfId="0" applyFont="1" applyFill="1" applyBorder="1" applyAlignment="1">
      <alignment horizontal="center" vertical="center"/>
    </xf>
    <xf numFmtId="0" fontId="19" fillId="0" borderId="3" xfId="0" applyFont="1" applyFill="1" applyBorder="1" applyAlignment="1">
      <alignment horizontal="center" vertical="center"/>
    </xf>
    <xf numFmtId="0" fontId="19" fillId="0" borderId="21" xfId="0" applyFont="1" applyFill="1" applyBorder="1" applyAlignment="1">
      <alignment horizontal="center" vertical="center" wrapText="1"/>
    </xf>
    <xf numFmtId="0" fontId="19" fillId="0" borderId="36" xfId="0" applyFont="1" applyFill="1" applyBorder="1" applyAlignment="1">
      <alignment horizontal="center" vertical="center" wrapText="1"/>
    </xf>
    <xf numFmtId="0" fontId="19" fillId="0" borderId="22" xfId="0" applyFont="1" applyFill="1" applyBorder="1" applyAlignment="1">
      <alignment horizontal="center" vertical="center" wrapText="1"/>
    </xf>
    <xf numFmtId="0" fontId="19" fillId="0" borderId="48" xfId="0" applyFont="1" applyFill="1" applyBorder="1" applyAlignment="1" applyProtection="1">
      <alignment horizontal="center" vertical="center"/>
    </xf>
    <xf numFmtId="0" fontId="19" fillId="0" borderId="49" xfId="0" applyFont="1" applyFill="1" applyBorder="1" applyAlignment="1" applyProtection="1">
      <alignment horizontal="center" vertical="center"/>
    </xf>
    <xf numFmtId="0" fontId="19" fillId="0" borderId="2" xfId="0" applyFont="1" applyFill="1" applyBorder="1" applyAlignment="1" applyProtection="1">
      <alignment horizontal="center" vertical="center"/>
    </xf>
    <xf numFmtId="0" fontId="19" fillId="0" borderId="3" xfId="0" applyFont="1" applyFill="1" applyBorder="1" applyAlignment="1" applyProtection="1">
      <alignment horizontal="center" vertical="center"/>
    </xf>
    <xf numFmtId="0" fontId="19" fillId="0" borderId="7" xfId="0" applyFont="1" applyFill="1" applyBorder="1" applyAlignment="1" applyProtection="1">
      <alignment horizontal="center" vertical="center" wrapText="1"/>
    </xf>
    <xf numFmtId="0" fontId="19" fillId="0" borderId="6" xfId="0" applyFont="1" applyFill="1" applyBorder="1" applyAlignment="1" applyProtection="1">
      <alignment horizontal="center" vertical="center" wrapText="1"/>
    </xf>
    <xf numFmtId="0" fontId="19" fillId="0" borderId="12" xfId="0" applyFont="1" applyFill="1" applyBorder="1" applyAlignment="1" applyProtection="1">
      <alignment horizontal="center" vertical="center"/>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704850</xdr:colOff>
      <xdr:row>22</xdr:row>
      <xdr:rowOff>171450</xdr:rowOff>
    </xdr:from>
    <xdr:to>
      <xdr:col>3</xdr:col>
      <xdr:colOff>609600</xdr:colOff>
      <xdr:row>22</xdr:row>
      <xdr:rowOff>695325</xdr:rowOff>
    </xdr:to>
    <xdr:pic>
      <xdr:nvPicPr>
        <xdr:cNvPr id="6238" name="Imagen 1">
          <a:extLst>
            <a:ext uri="{FF2B5EF4-FFF2-40B4-BE49-F238E27FC236}">
              <a16:creationId xmlns="" xmlns:a16="http://schemas.microsoft.com/office/drawing/2014/main" id="{4FC2DEBF-9D6A-44AC-93DF-5E93C82D67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4850" y="23660100"/>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561975</xdr:colOff>
      <xdr:row>22</xdr:row>
      <xdr:rowOff>161925</xdr:rowOff>
    </xdr:from>
    <xdr:to>
      <xdr:col>5</xdr:col>
      <xdr:colOff>628650</xdr:colOff>
      <xdr:row>22</xdr:row>
      <xdr:rowOff>647700</xdr:rowOff>
    </xdr:to>
    <xdr:pic>
      <xdr:nvPicPr>
        <xdr:cNvPr id="6239" name="Imagen 2" descr="C:\Users\HERMANAS\Downloads\FIRMA DIGITAL JULIETH ZARATE.png">
          <a:extLst>
            <a:ext uri="{FF2B5EF4-FFF2-40B4-BE49-F238E27FC236}">
              <a16:creationId xmlns="" xmlns:a16="http://schemas.microsoft.com/office/drawing/2014/main" id="{56131A67-56C0-4626-94FE-969614627A9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86325" y="23650575"/>
          <a:ext cx="14478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352425</xdr:colOff>
      <xdr:row>107</xdr:row>
      <xdr:rowOff>152400</xdr:rowOff>
    </xdr:from>
    <xdr:to>
      <xdr:col>3</xdr:col>
      <xdr:colOff>257175</xdr:colOff>
      <xdr:row>107</xdr:row>
      <xdr:rowOff>676275</xdr:rowOff>
    </xdr:to>
    <xdr:pic>
      <xdr:nvPicPr>
        <xdr:cNvPr id="2164" name="Imagen 1">
          <a:extLst>
            <a:ext uri="{FF2B5EF4-FFF2-40B4-BE49-F238E27FC236}">
              <a16:creationId xmlns="" xmlns:a16="http://schemas.microsoft.com/office/drawing/2014/main" id="{C8427A77-E1DE-4E95-8A99-6C105BB25B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13163550"/>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1168854</xdr:colOff>
      <xdr:row>107</xdr:row>
      <xdr:rowOff>262618</xdr:rowOff>
    </xdr:from>
    <xdr:to>
      <xdr:col>5</xdr:col>
      <xdr:colOff>1235528</xdr:colOff>
      <xdr:row>107</xdr:row>
      <xdr:rowOff>748393</xdr:rowOff>
    </xdr:to>
    <xdr:pic>
      <xdr:nvPicPr>
        <xdr:cNvPr id="2165" name="Imagen 2" descr="C:\Users\HERMANAS\Downloads\FIRMA DIGITAL JULIETH ZARATE.png">
          <a:extLst>
            <a:ext uri="{FF2B5EF4-FFF2-40B4-BE49-F238E27FC236}">
              <a16:creationId xmlns="" xmlns:a16="http://schemas.microsoft.com/office/drawing/2014/main" id="{5282D6D9-71CB-49E7-8149-C9B4584015A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95925" y="27327225"/>
          <a:ext cx="1454603"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600075</xdr:colOff>
      <xdr:row>25</xdr:row>
      <xdr:rowOff>247650</xdr:rowOff>
    </xdr:from>
    <xdr:to>
      <xdr:col>3</xdr:col>
      <xdr:colOff>504825</xdr:colOff>
      <xdr:row>25</xdr:row>
      <xdr:rowOff>771525</xdr:rowOff>
    </xdr:to>
    <xdr:pic>
      <xdr:nvPicPr>
        <xdr:cNvPr id="5218" name="Imagen 1">
          <a:extLst>
            <a:ext uri="{FF2B5EF4-FFF2-40B4-BE49-F238E27FC236}">
              <a16:creationId xmlns="" xmlns:a16="http://schemas.microsoft.com/office/drawing/2014/main" id="{49110AC9-3D6C-42DC-BE77-D71CA28152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075" y="18507075"/>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561975</xdr:colOff>
      <xdr:row>25</xdr:row>
      <xdr:rowOff>161925</xdr:rowOff>
    </xdr:from>
    <xdr:to>
      <xdr:col>5</xdr:col>
      <xdr:colOff>466725</xdr:colOff>
      <xdr:row>25</xdr:row>
      <xdr:rowOff>647700</xdr:rowOff>
    </xdr:to>
    <xdr:pic>
      <xdr:nvPicPr>
        <xdr:cNvPr id="5219" name="Imagen 2" descr="C:\Users\HERMANAS\Downloads\FIRMA DIGITAL JULIETH ZARATE.png">
          <a:extLst>
            <a:ext uri="{FF2B5EF4-FFF2-40B4-BE49-F238E27FC236}">
              <a16:creationId xmlns="" xmlns:a16="http://schemas.microsoft.com/office/drawing/2014/main" id="{567D7B68-CC22-4F67-A38F-2D289D0A96C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86300" y="18421350"/>
          <a:ext cx="14478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790575</xdr:colOff>
      <xdr:row>28</xdr:row>
      <xdr:rowOff>447675</xdr:rowOff>
    </xdr:from>
    <xdr:to>
      <xdr:col>3</xdr:col>
      <xdr:colOff>695325</xdr:colOff>
      <xdr:row>28</xdr:row>
      <xdr:rowOff>971550</xdr:rowOff>
    </xdr:to>
    <xdr:pic>
      <xdr:nvPicPr>
        <xdr:cNvPr id="4197" name="Imagen 1">
          <a:extLst>
            <a:ext uri="{FF2B5EF4-FFF2-40B4-BE49-F238E27FC236}">
              <a16:creationId xmlns="" xmlns:a16="http://schemas.microsoft.com/office/drawing/2014/main" id="{A641A603-3156-4CB1-B4DE-DEECB004E7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0575" y="28565475"/>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1266825</xdr:colOff>
      <xdr:row>28</xdr:row>
      <xdr:rowOff>371475</xdr:rowOff>
    </xdr:from>
    <xdr:to>
      <xdr:col>5</xdr:col>
      <xdr:colOff>1333500</xdr:colOff>
      <xdr:row>28</xdr:row>
      <xdr:rowOff>857250</xdr:rowOff>
    </xdr:to>
    <xdr:pic>
      <xdr:nvPicPr>
        <xdr:cNvPr id="4198" name="Imagen 2" descr="C:\Users\HERMANAS\Downloads\FIRMA DIGITAL JULIETH ZARATE.png">
          <a:extLst>
            <a:ext uri="{FF2B5EF4-FFF2-40B4-BE49-F238E27FC236}">
              <a16:creationId xmlns="" xmlns:a16="http://schemas.microsoft.com/office/drawing/2014/main" id="{66257CB6-8AC5-4B86-B831-88992CB4104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591175" y="28489275"/>
          <a:ext cx="14478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600075</xdr:colOff>
      <xdr:row>16</xdr:row>
      <xdr:rowOff>247650</xdr:rowOff>
    </xdr:from>
    <xdr:to>
      <xdr:col>3</xdr:col>
      <xdr:colOff>504825</xdr:colOff>
      <xdr:row>16</xdr:row>
      <xdr:rowOff>771525</xdr:rowOff>
    </xdr:to>
    <xdr:pic>
      <xdr:nvPicPr>
        <xdr:cNvPr id="1260" name="Imagen 1">
          <a:extLst>
            <a:ext uri="{FF2B5EF4-FFF2-40B4-BE49-F238E27FC236}">
              <a16:creationId xmlns="" xmlns:a16="http://schemas.microsoft.com/office/drawing/2014/main" id="{106F1D25-73CC-4B7C-8BE5-0C3A1B174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075" y="10439400"/>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1295400</xdr:colOff>
      <xdr:row>16</xdr:row>
      <xdr:rowOff>257175</xdr:rowOff>
    </xdr:from>
    <xdr:to>
      <xdr:col>5</xdr:col>
      <xdr:colOff>1123950</xdr:colOff>
      <xdr:row>16</xdr:row>
      <xdr:rowOff>742950</xdr:rowOff>
    </xdr:to>
    <xdr:pic>
      <xdr:nvPicPr>
        <xdr:cNvPr id="1261" name="Imagen 2" descr="C:\Users\HERMANAS\Downloads\FIRMA DIGITAL JULIETH ZARATE.png">
          <a:extLst>
            <a:ext uri="{FF2B5EF4-FFF2-40B4-BE49-F238E27FC236}">
              <a16:creationId xmlns="" xmlns:a16="http://schemas.microsoft.com/office/drawing/2014/main" id="{1486C4A8-78EA-496E-83F3-1A455687951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19750" y="10448925"/>
          <a:ext cx="14478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600075</xdr:colOff>
      <xdr:row>14</xdr:row>
      <xdr:rowOff>247650</xdr:rowOff>
    </xdr:from>
    <xdr:to>
      <xdr:col>3</xdr:col>
      <xdr:colOff>504825</xdr:colOff>
      <xdr:row>14</xdr:row>
      <xdr:rowOff>771525</xdr:rowOff>
    </xdr:to>
    <xdr:pic>
      <xdr:nvPicPr>
        <xdr:cNvPr id="3173" name="Imagen 1">
          <a:extLst>
            <a:ext uri="{FF2B5EF4-FFF2-40B4-BE49-F238E27FC236}">
              <a16:creationId xmlns="" xmlns:a16="http://schemas.microsoft.com/office/drawing/2014/main" id="{FFA45CF4-0B0D-4080-8149-A90A2E0431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075" y="8220075"/>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38100</xdr:colOff>
      <xdr:row>14</xdr:row>
      <xdr:rowOff>409575</xdr:rowOff>
    </xdr:from>
    <xdr:to>
      <xdr:col>6</xdr:col>
      <xdr:colOff>219075</xdr:colOff>
      <xdr:row>14</xdr:row>
      <xdr:rowOff>895350</xdr:rowOff>
    </xdr:to>
    <xdr:pic>
      <xdr:nvPicPr>
        <xdr:cNvPr id="3174" name="Imagen 2" descr="C:\Users\HERMANAS\Downloads\FIRMA DIGITAL JULIETH ZARATE.png">
          <a:extLst>
            <a:ext uri="{FF2B5EF4-FFF2-40B4-BE49-F238E27FC236}">
              <a16:creationId xmlns="" xmlns:a16="http://schemas.microsoft.com/office/drawing/2014/main" id="{23923C16-ECD4-42D9-9031-8B03BC0F3D9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43575" y="8382000"/>
          <a:ext cx="14478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428625</xdr:colOff>
      <xdr:row>50</xdr:row>
      <xdr:rowOff>247650</xdr:rowOff>
    </xdr:from>
    <xdr:to>
      <xdr:col>4</xdr:col>
      <xdr:colOff>228600</xdr:colOff>
      <xdr:row>50</xdr:row>
      <xdr:rowOff>771525</xdr:rowOff>
    </xdr:to>
    <xdr:pic>
      <xdr:nvPicPr>
        <xdr:cNvPr id="7270" name="Imagen 1">
          <a:extLst>
            <a:ext uri="{FF2B5EF4-FFF2-40B4-BE49-F238E27FC236}">
              <a16:creationId xmlns="" xmlns:a16="http://schemas.microsoft.com/office/drawing/2014/main" id="{FC236F41-CD6D-4795-999F-BD44D663F1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25" y="36052125"/>
          <a:ext cx="2847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466725</xdr:colOff>
      <xdr:row>50</xdr:row>
      <xdr:rowOff>295275</xdr:rowOff>
    </xdr:from>
    <xdr:to>
      <xdr:col>8</xdr:col>
      <xdr:colOff>390525</xdr:colOff>
      <xdr:row>50</xdr:row>
      <xdr:rowOff>781050</xdr:rowOff>
    </xdr:to>
    <xdr:pic>
      <xdr:nvPicPr>
        <xdr:cNvPr id="7271" name="Imagen 2" descr="C:\Users\HERMANAS\Downloads\FIRMA DIGITAL JULIETH ZARATE.png">
          <a:extLst>
            <a:ext uri="{FF2B5EF4-FFF2-40B4-BE49-F238E27FC236}">
              <a16:creationId xmlns="" xmlns:a16="http://schemas.microsoft.com/office/drawing/2014/main" id="{0901C9E2-4B2C-4DA8-AD7F-85E61E328FA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00700" y="36099750"/>
          <a:ext cx="14478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N23"/>
  <sheetViews>
    <sheetView zoomScaleNormal="100" workbookViewId="0">
      <selection activeCell="N10" sqref="N10"/>
    </sheetView>
  </sheetViews>
  <sheetFormatPr baseColWidth="10" defaultRowHeight="12.75" x14ac:dyDescent="0.25"/>
  <cols>
    <col min="1" max="3" width="14.7109375" style="1" customWidth="1"/>
    <col min="4" max="5" width="20.7109375" style="1" customWidth="1"/>
    <col min="6" max="6" width="28.7109375" style="1" customWidth="1"/>
    <col min="7" max="7" width="14.7109375" style="1" customWidth="1"/>
    <col min="8" max="13" width="7.7109375" style="1" customWidth="1"/>
    <col min="14" max="14" width="58" style="1" customWidth="1"/>
    <col min="15" max="15" width="50.140625" style="1" customWidth="1"/>
    <col min="16" max="16" width="30.140625" style="1" customWidth="1"/>
    <col min="17" max="17" width="38.85546875" style="1" customWidth="1"/>
    <col min="18" max="40" width="11.42578125" style="55"/>
    <col min="41" max="16384" width="11.42578125" style="1"/>
  </cols>
  <sheetData>
    <row r="1" spans="1:40" ht="20.100000000000001" customHeight="1" thickBot="1" x14ac:dyDescent="0.3">
      <c r="A1" s="152" t="s">
        <v>9</v>
      </c>
      <c r="B1" s="153"/>
      <c r="C1" s="153"/>
      <c r="D1" s="153"/>
      <c r="E1" s="153"/>
      <c r="F1" s="153"/>
      <c r="G1" s="153"/>
      <c r="H1" s="153"/>
      <c r="I1" s="153"/>
      <c r="J1" s="153"/>
      <c r="K1" s="153"/>
      <c r="L1" s="153"/>
      <c r="M1" s="154"/>
      <c r="N1" s="169"/>
      <c r="O1" s="170"/>
      <c r="P1" s="170"/>
      <c r="Q1" s="171"/>
    </row>
    <row r="2" spans="1:40" ht="20.100000000000001" customHeight="1" thickBot="1" x14ac:dyDescent="0.3">
      <c r="A2" s="152" t="s">
        <v>63</v>
      </c>
      <c r="B2" s="153"/>
      <c r="C2" s="153"/>
      <c r="D2" s="153"/>
      <c r="E2" s="153"/>
      <c r="F2" s="153"/>
      <c r="G2" s="153"/>
      <c r="H2" s="153"/>
      <c r="I2" s="153"/>
      <c r="J2" s="153"/>
      <c r="K2" s="153"/>
      <c r="L2" s="153"/>
      <c r="M2" s="154"/>
      <c r="N2" s="169"/>
      <c r="O2" s="170"/>
      <c r="P2" s="170"/>
      <c r="Q2" s="171"/>
    </row>
    <row r="3" spans="1:40" ht="20.100000000000001" customHeight="1" thickBot="1" x14ac:dyDescent="0.3">
      <c r="A3" s="152" t="s">
        <v>356</v>
      </c>
      <c r="B3" s="153"/>
      <c r="C3" s="153"/>
      <c r="D3" s="153"/>
      <c r="E3" s="153"/>
      <c r="F3" s="153"/>
      <c r="G3" s="153"/>
      <c r="H3" s="153"/>
      <c r="I3" s="153"/>
      <c r="J3" s="153"/>
      <c r="K3" s="153"/>
      <c r="L3" s="153"/>
      <c r="M3" s="154"/>
      <c r="N3" s="169"/>
      <c r="O3" s="170"/>
      <c r="P3" s="170"/>
      <c r="Q3" s="171"/>
    </row>
    <row r="4" spans="1:40" ht="31.5" customHeight="1" thickBot="1" x14ac:dyDescent="0.3">
      <c r="A4" s="166" t="s">
        <v>140</v>
      </c>
      <c r="B4" s="167"/>
      <c r="C4" s="167"/>
      <c r="D4" s="167"/>
      <c r="E4" s="167"/>
      <c r="F4" s="167"/>
      <c r="G4" s="167"/>
      <c r="H4" s="167"/>
      <c r="I4" s="167"/>
      <c r="J4" s="167"/>
      <c r="K4" s="167"/>
      <c r="L4" s="167"/>
      <c r="M4" s="168"/>
      <c r="N4" s="169"/>
      <c r="O4" s="170"/>
      <c r="P4" s="170"/>
      <c r="Q4" s="171"/>
    </row>
    <row r="5" spans="1:40" ht="20.100000000000001" customHeight="1" thickBot="1" x14ac:dyDescent="0.3">
      <c r="A5" s="172" t="s">
        <v>5</v>
      </c>
      <c r="B5" s="173"/>
      <c r="C5" s="173"/>
      <c r="D5" s="173"/>
      <c r="E5" s="173"/>
      <c r="F5" s="173"/>
      <c r="G5" s="173"/>
      <c r="H5" s="173"/>
      <c r="I5" s="173"/>
      <c r="J5" s="173"/>
      <c r="K5" s="173"/>
      <c r="L5" s="173"/>
      <c r="M5" s="174"/>
      <c r="N5" s="169"/>
      <c r="O5" s="170"/>
      <c r="P5" s="170"/>
      <c r="Q5" s="171"/>
    </row>
    <row r="6" spans="1:40" ht="20.100000000000001" customHeight="1" thickBot="1" x14ac:dyDescent="0.3">
      <c r="A6" s="172" t="s">
        <v>7</v>
      </c>
      <c r="B6" s="173"/>
      <c r="C6" s="173"/>
      <c r="D6" s="173"/>
      <c r="E6" s="173"/>
      <c r="F6" s="173"/>
      <c r="G6" s="173"/>
      <c r="H6" s="173"/>
      <c r="I6" s="173"/>
      <c r="J6" s="173"/>
      <c r="K6" s="173"/>
      <c r="L6" s="173"/>
      <c r="M6" s="174"/>
      <c r="N6" s="169"/>
      <c r="O6" s="170"/>
      <c r="P6" s="170"/>
      <c r="Q6" s="171"/>
    </row>
    <row r="7" spans="1:40" ht="12.75" customHeight="1" thickBot="1" x14ac:dyDescent="0.3">
      <c r="A7" s="134" t="s">
        <v>58</v>
      </c>
      <c r="B7" s="137" t="s">
        <v>65</v>
      </c>
      <c r="C7" s="122" t="s">
        <v>59</v>
      </c>
      <c r="D7" s="122" t="s">
        <v>60</v>
      </c>
      <c r="E7" s="122" t="s">
        <v>66</v>
      </c>
      <c r="F7" s="122" t="s">
        <v>67</v>
      </c>
      <c r="G7" s="122" t="s">
        <v>68</v>
      </c>
      <c r="H7" s="155" t="s">
        <v>353</v>
      </c>
      <c r="I7" s="156"/>
      <c r="J7" s="156"/>
      <c r="K7" s="156"/>
      <c r="L7" s="156"/>
      <c r="M7" s="157"/>
      <c r="N7" s="158" t="s">
        <v>231</v>
      </c>
      <c r="O7" s="158" t="s">
        <v>232</v>
      </c>
      <c r="P7" s="158" t="s">
        <v>233</v>
      </c>
      <c r="Q7" s="158" t="s">
        <v>234</v>
      </c>
    </row>
    <row r="8" spans="1:40" ht="13.5" thickBot="1" x14ac:dyDescent="0.3">
      <c r="A8" s="135"/>
      <c r="B8" s="138"/>
      <c r="C8" s="123"/>
      <c r="D8" s="123"/>
      <c r="E8" s="123"/>
      <c r="F8" s="123"/>
      <c r="G8" s="123"/>
      <c r="H8" s="161" t="s">
        <v>235</v>
      </c>
      <c r="I8" s="157"/>
      <c r="J8" s="162" t="s">
        <v>236</v>
      </c>
      <c r="K8" s="163"/>
      <c r="L8" s="164" t="s">
        <v>237</v>
      </c>
      <c r="M8" s="165"/>
      <c r="N8" s="159"/>
      <c r="O8" s="159"/>
      <c r="P8" s="159"/>
      <c r="Q8" s="159"/>
    </row>
    <row r="9" spans="1:40" ht="13.5" thickBot="1" x14ac:dyDescent="0.3">
      <c r="A9" s="136"/>
      <c r="B9" s="138"/>
      <c r="C9" s="124"/>
      <c r="D9" s="124"/>
      <c r="E9" s="124"/>
      <c r="F9" s="124"/>
      <c r="G9" s="124"/>
      <c r="H9" s="11" t="s">
        <v>238</v>
      </c>
      <c r="I9" s="12" t="s">
        <v>239</v>
      </c>
      <c r="J9" s="13" t="s">
        <v>238</v>
      </c>
      <c r="K9" s="12" t="s">
        <v>239</v>
      </c>
      <c r="L9" s="11" t="s">
        <v>238</v>
      </c>
      <c r="M9" s="12" t="s">
        <v>239</v>
      </c>
      <c r="N9" s="160"/>
      <c r="O9" s="160"/>
      <c r="P9" s="160"/>
      <c r="Q9" s="160"/>
    </row>
    <row r="10" spans="1:40" s="2" customFormat="1" ht="409.6" customHeight="1" thickBot="1" x14ac:dyDescent="0.3">
      <c r="A10" s="139" t="s">
        <v>13</v>
      </c>
      <c r="B10" s="142" t="s">
        <v>69</v>
      </c>
      <c r="C10" s="125" t="s">
        <v>10</v>
      </c>
      <c r="D10" s="125" t="s">
        <v>79</v>
      </c>
      <c r="E10" s="125" t="s">
        <v>87</v>
      </c>
      <c r="F10" s="16" t="s">
        <v>109</v>
      </c>
      <c r="G10" s="131" t="s">
        <v>333</v>
      </c>
      <c r="H10" s="82">
        <v>40</v>
      </c>
      <c r="I10" s="52">
        <v>1</v>
      </c>
      <c r="J10" s="82">
        <v>40</v>
      </c>
      <c r="K10" s="52">
        <f t="shared" ref="K10:K21" si="0">J10/H10</f>
        <v>1</v>
      </c>
      <c r="L10" s="82">
        <f>H10-J10</f>
        <v>0</v>
      </c>
      <c r="M10" s="53">
        <f>I10-K10</f>
        <v>0</v>
      </c>
      <c r="N10" s="81" t="s">
        <v>729</v>
      </c>
      <c r="O10" s="81" t="s">
        <v>730</v>
      </c>
      <c r="P10" s="175" t="s">
        <v>731</v>
      </c>
      <c r="Q10" s="175" t="s">
        <v>732</v>
      </c>
      <c r="R10" s="36"/>
      <c r="S10" s="36"/>
      <c r="T10" s="36"/>
      <c r="U10" s="36"/>
      <c r="V10" s="36"/>
      <c r="W10" s="36"/>
      <c r="X10" s="36"/>
      <c r="Y10" s="36"/>
      <c r="Z10" s="36"/>
      <c r="AA10" s="36"/>
      <c r="AB10" s="36"/>
      <c r="AC10" s="36"/>
      <c r="AD10" s="36"/>
      <c r="AE10" s="36"/>
      <c r="AF10" s="36"/>
      <c r="AG10" s="36"/>
      <c r="AH10" s="36"/>
      <c r="AI10" s="36"/>
      <c r="AJ10" s="36"/>
      <c r="AK10" s="36"/>
      <c r="AL10" s="36"/>
      <c r="AM10" s="36"/>
      <c r="AN10" s="36"/>
    </row>
    <row r="11" spans="1:40" s="2" customFormat="1" ht="112.5" customHeight="1" thickBot="1" x14ac:dyDescent="0.3">
      <c r="A11" s="140"/>
      <c r="B11" s="142"/>
      <c r="C11" s="126"/>
      <c r="D11" s="126"/>
      <c r="E11" s="126"/>
      <c r="F11" s="16" t="s">
        <v>108</v>
      </c>
      <c r="G11" s="132"/>
      <c r="H11" s="82">
        <v>35</v>
      </c>
      <c r="I11" s="52">
        <v>1</v>
      </c>
      <c r="J11" s="82">
        <v>35</v>
      </c>
      <c r="K11" s="52">
        <f t="shared" si="0"/>
        <v>1</v>
      </c>
      <c r="L11" s="82">
        <f t="shared" ref="L11:M21" si="1">H11-J11</f>
        <v>0</v>
      </c>
      <c r="M11" s="53">
        <f t="shared" si="1"/>
        <v>0</v>
      </c>
      <c r="N11" s="81" t="s">
        <v>733</v>
      </c>
      <c r="O11" s="81" t="s">
        <v>734</v>
      </c>
      <c r="P11" s="176"/>
      <c r="Q11" s="176"/>
      <c r="R11" s="36"/>
      <c r="S11" s="36"/>
      <c r="T11" s="36"/>
      <c r="U11" s="36"/>
      <c r="V11" s="36"/>
      <c r="W11" s="36"/>
      <c r="X11" s="36"/>
      <c r="Y11" s="36"/>
      <c r="Z11" s="36"/>
      <c r="AA11" s="36"/>
      <c r="AB11" s="36"/>
      <c r="AC11" s="36"/>
      <c r="AD11" s="36"/>
      <c r="AE11" s="36"/>
      <c r="AF11" s="36"/>
      <c r="AG11" s="36"/>
      <c r="AH11" s="36"/>
      <c r="AI11" s="36"/>
      <c r="AJ11" s="36"/>
      <c r="AK11" s="36"/>
      <c r="AL11" s="36"/>
      <c r="AM11" s="36"/>
      <c r="AN11" s="36"/>
    </row>
    <row r="12" spans="1:40" s="2" customFormat="1" ht="129.75" customHeight="1" thickBot="1" x14ac:dyDescent="0.3">
      <c r="A12" s="141"/>
      <c r="B12" s="143"/>
      <c r="C12" s="127"/>
      <c r="D12" s="127"/>
      <c r="E12" s="127"/>
      <c r="F12" s="16" t="s">
        <v>110</v>
      </c>
      <c r="G12" s="133"/>
      <c r="H12" s="82">
        <v>35</v>
      </c>
      <c r="I12" s="52">
        <v>1</v>
      </c>
      <c r="J12" s="82">
        <v>32</v>
      </c>
      <c r="K12" s="52">
        <f t="shared" si="0"/>
        <v>0.91428571428571426</v>
      </c>
      <c r="L12" s="82">
        <f t="shared" si="1"/>
        <v>3</v>
      </c>
      <c r="M12" s="53">
        <f t="shared" si="1"/>
        <v>8.5714285714285743E-2</v>
      </c>
      <c r="N12" s="81" t="s">
        <v>735</v>
      </c>
      <c r="O12" s="81" t="s">
        <v>736</v>
      </c>
      <c r="P12" s="177"/>
      <c r="Q12" s="177"/>
      <c r="R12" s="36"/>
      <c r="S12" s="36"/>
      <c r="T12" s="36"/>
      <c r="U12" s="36"/>
      <c r="V12" s="36"/>
      <c r="W12" s="36"/>
      <c r="X12" s="36"/>
      <c r="Y12" s="36"/>
      <c r="Z12" s="36"/>
      <c r="AA12" s="36"/>
      <c r="AB12" s="36"/>
      <c r="AC12" s="36"/>
      <c r="AD12" s="36"/>
      <c r="AE12" s="36"/>
      <c r="AF12" s="36"/>
      <c r="AG12" s="36"/>
      <c r="AH12" s="36"/>
      <c r="AI12" s="36"/>
      <c r="AJ12" s="36"/>
      <c r="AK12" s="36"/>
      <c r="AL12" s="36"/>
      <c r="AM12" s="36"/>
      <c r="AN12" s="36"/>
    </row>
    <row r="13" spans="1:40" s="2" customFormat="1" ht="165.75" customHeight="1" thickBot="1" x14ac:dyDescent="0.3">
      <c r="A13" s="144" t="s">
        <v>13</v>
      </c>
      <c r="B13" s="139" t="s">
        <v>69</v>
      </c>
      <c r="C13" s="125" t="s">
        <v>11</v>
      </c>
      <c r="D13" s="128" t="s">
        <v>88</v>
      </c>
      <c r="E13" s="125" t="s">
        <v>307</v>
      </c>
      <c r="F13" s="20" t="s">
        <v>111</v>
      </c>
      <c r="G13" s="131" t="s">
        <v>334</v>
      </c>
      <c r="H13" s="82">
        <v>3</v>
      </c>
      <c r="I13" s="52">
        <v>1</v>
      </c>
      <c r="J13" s="82">
        <v>3</v>
      </c>
      <c r="K13" s="52">
        <f t="shared" si="0"/>
        <v>1</v>
      </c>
      <c r="L13" s="82">
        <f t="shared" si="1"/>
        <v>0</v>
      </c>
      <c r="M13" s="53">
        <f t="shared" si="1"/>
        <v>0</v>
      </c>
      <c r="N13" s="82" t="s">
        <v>737</v>
      </c>
      <c r="O13" s="149" t="s">
        <v>738</v>
      </c>
      <c r="P13" s="149" t="s">
        <v>739</v>
      </c>
      <c r="Q13" s="149" t="s">
        <v>740</v>
      </c>
      <c r="R13" s="36"/>
      <c r="S13" s="36"/>
      <c r="T13" s="36"/>
      <c r="U13" s="36"/>
      <c r="V13" s="36"/>
      <c r="W13" s="36"/>
      <c r="X13" s="36"/>
      <c r="Y13" s="36"/>
      <c r="Z13" s="36"/>
      <c r="AA13" s="36"/>
      <c r="AB13" s="36"/>
      <c r="AC13" s="36"/>
      <c r="AD13" s="36"/>
      <c r="AE13" s="36"/>
      <c r="AF13" s="36"/>
      <c r="AG13" s="36"/>
      <c r="AH13" s="36"/>
      <c r="AI13" s="36"/>
      <c r="AJ13" s="36"/>
      <c r="AK13" s="36"/>
      <c r="AL13" s="36"/>
      <c r="AM13" s="36"/>
      <c r="AN13" s="36"/>
    </row>
    <row r="14" spans="1:40" s="2" customFormat="1" ht="121.5" customHeight="1" thickBot="1" x14ac:dyDescent="0.3">
      <c r="A14" s="145"/>
      <c r="B14" s="140"/>
      <c r="C14" s="126"/>
      <c r="D14" s="129"/>
      <c r="E14" s="126"/>
      <c r="F14" s="20" t="s">
        <v>112</v>
      </c>
      <c r="G14" s="132"/>
      <c r="H14" s="82">
        <v>70</v>
      </c>
      <c r="I14" s="52">
        <v>1</v>
      </c>
      <c r="J14" s="82">
        <v>61</v>
      </c>
      <c r="K14" s="52">
        <f t="shared" si="0"/>
        <v>0.87142857142857144</v>
      </c>
      <c r="L14" s="82">
        <f t="shared" si="1"/>
        <v>9</v>
      </c>
      <c r="M14" s="53">
        <f t="shared" si="1"/>
        <v>0.12857142857142856</v>
      </c>
      <c r="N14" s="82" t="s">
        <v>741</v>
      </c>
      <c r="O14" s="150"/>
      <c r="P14" s="150"/>
      <c r="Q14" s="150"/>
      <c r="R14" s="36"/>
      <c r="S14" s="36"/>
      <c r="T14" s="36"/>
      <c r="U14" s="36"/>
      <c r="V14" s="36"/>
      <c r="W14" s="36"/>
      <c r="X14" s="36"/>
      <c r="Y14" s="36"/>
      <c r="Z14" s="36"/>
      <c r="AA14" s="36"/>
      <c r="AB14" s="36"/>
      <c r="AC14" s="36"/>
      <c r="AD14" s="36"/>
      <c r="AE14" s="36"/>
      <c r="AF14" s="36"/>
      <c r="AG14" s="36"/>
      <c r="AH14" s="36"/>
      <c r="AI14" s="36"/>
      <c r="AJ14" s="36"/>
      <c r="AK14" s="36"/>
      <c r="AL14" s="36"/>
      <c r="AM14" s="36"/>
      <c r="AN14" s="36"/>
    </row>
    <row r="15" spans="1:40" s="2" customFormat="1" ht="112.5" customHeight="1" thickBot="1" x14ac:dyDescent="0.3">
      <c r="A15" s="145"/>
      <c r="B15" s="140"/>
      <c r="C15" s="126"/>
      <c r="D15" s="129"/>
      <c r="E15" s="126"/>
      <c r="F15" s="20" t="s">
        <v>113</v>
      </c>
      <c r="G15" s="133"/>
      <c r="H15" s="82">
        <v>70</v>
      </c>
      <c r="I15" s="52">
        <v>1</v>
      </c>
      <c r="J15" s="82">
        <v>61</v>
      </c>
      <c r="K15" s="52">
        <f t="shared" si="0"/>
        <v>0.87142857142857144</v>
      </c>
      <c r="L15" s="82">
        <f t="shared" si="1"/>
        <v>9</v>
      </c>
      <c r="M15" s="53">
        <f t="shared" si="1"/>
        <v>0.12857142857142856</v>
      </c>
      <c r="N15" s="82" t="s">
        <v>742</v>
      </c>
      <c r="O15" s="151"/>
      <c r="P15" s="151"/>
      <c r="Q15" s="151"/>
      <c r="R15" s="36"/>
      <c r="S15" s="36"/>
      <c r="T15" s="36"/>
      <c r="U15" s="36"/>
      <c r="V15" s="36"/>
      <c r="W15" s="36"/>
      <c r="X15" s="36"/>
      <c r="Y15" s="36"/>
      <c r="Z15" s="36"/>
      <c r="AA15" s="36"/>
      <c r="AB15" s="36"/>
      <c r="AC15" s="36"/>
      <c r="AD15" s="36"/>
      <c r="AE15" s="36"/>
      <c r="AF15" s="36"/>
      <c r="AG15" s="36"/>
      <c r="AH15" s="36"/>
      <c r="AI15" s="36"/>
      <c r="AJ15" s="36"/>
      <c r="AK15" s="36"/>
      <c r="AL15" s="36"/>
      <c r="AM15" s="36"/>
      <c r="AN15" s="36"/>
    </row>
    <row r="16" spans="1:40" s="2" customFormat="1" ht="105" customHeight="1" thickBot="1" x14ac:dyDescent="0.3">
      <c r="A16" s="145"/>
      <c r="B16" s="140"/>
      <c r="C16" s="126"/>
      <c r="D16" s="129"/>
      <c r="E16" s="126"/>
      <c r="F16" s="19" t="s">
        <v>114</v>
      </c>
      <c r="G16" s="149" t="s">
        <v>348</v>
      </c>
      <c r="H16" s="82">
        <v>4</v>
      </c>
      <c r="I16" s="52">
        <v>1</v>
      </c>
      <c r="J16" s="82">
        <v>4</v>
      </c>
      <c r="K16" s="52">
        <f t="shared" si="0"/>
        <v>1</v>
      </c>
      <c r="L16" s="82">
        <f t="shared" si="1"/>
        <v>0</v>
      </c>
      <c r="M16" s="53">
        <f t="shared" si="1"/>
        <v>0</v>
      </c>
      <c r="N16" s="82" t="s">
        <v>743</v>
      </c>
      <c r="O16" s="149" t="s">
        <v>744</v>
      </c>
      <c r="P16" s="149" t="s">
        <v>745</v>
      </c>
      <c r="Q16" s="149" t="s">
        <v>746</v>
      </c>
      <c r="R16" s="36"/>
      <c r="S16" s="36"/>
      <c r="T16" s="36"/>
      <c r="U16" s="36"/>
      <c r="V16" s="36"/>
      <c r="W16" s="36"/>
      <c r="X16" s="36"/>
      <c r="Y16" s="36"/>
      <c r="Z16" s="36"/>
      <c r="AA16" s="36"/>
      <c r="AB16" s="36"/>
      <c r="AC16" s="36"/>
      <c r="AD16" s="36"/>
      <c r="AE16" s="36"/>
      <c r="AF16" s="36"/>
      <c r="AG16" s="36"/>
      <c r="AH16" s="36"/>
      <c r="AI16" s="36"/>
      <c r="AJ16" s="36"/>
      <c r="AK16" s="36"/>
      <c r="AL16" s="36"/>
      <c r="AM16" s="36"/>
      <c r="AN16" s="36"/>
    </row>
    <row r="17" spans="1:40" s="2" customFormat="1" ht="96" customHeight="1" thickBot="1" x14ac:dyDescent="0.3">
      <c r="A17" s="145"/>
      <c r="B17" s="140"/>
      <c r="C17" s="126"/>
      <c r="D17" s="129"/>
      <c r="E17" s="126"/>
      <c r="F17" s="14" t="s">
        <v>114</v>
      </c>
      <c r="G17" s="150"/>
      <c r="H17" s="82">
        <v>50</v>
      </c>
      <c r="I17" s="52">
        <v>1</v>
      </c>
      <c r="J17" s="82">
        <v>38</v>
      </c>
      <c r="K17" s="52">
        <f t="shared" si="0"/>
        <v>0.76</v>
      </c>
      <c r="L17" s="82">
        <f t="shared" si="1"/>
        <v>12</v>
      </c>
      <c r="M17" s="53">
        <f t="shared" si="1"/>
        <v>0.24</v>
      </c>
      <c r="N17" s="82" t="s">
        <v>747</v>
      </c>
      <c r="O17" s="150"/>
      <c r="P17" s="150"/>
      <c r="Q17" s="150"/>
      <c r="R17" s="36"/>
      <c r="S17" s="36"/>
      <c r="T17" s="36"/>
      <c r="U17" s="36"/>
      <c r="V17" s="36"/>
      <c r="W17" s="36"/>
      <c r="X17" s="36"/>
      <c r="Y17" s="36"/>
      <c r="Z17" s="36"/>
      <c r="AA17" s="36"/>
      <c r="AB17" s="36"/>
      <c r="AC17" s="36"/>
      <c r="AD17" s="36"/>
      <c r="AE17" s="36"/>
      <c r="AF17" s="36"/>
      <c r="AG17" s="36"/>
      <c r="AH17" s="36"/>
      <c r="AI17" s="36"/>
      <c r="AJ17" s="36"/>
      <c r="AK17" s="36"/>
      <c r="AL17" s="36"/>
      <c r="AM17" s="36"/>
      <c r="AN17" s="36"/>
    </row>
    <row r="18" spans="1:40" s="2" customFormat="1" ht="123" customHeight="1" thickBot="1" x14ac:dyDescent="0.3">
      <c r="A18" s="145"/>
      <c r="B18" s="141"/>
      <c r="C18" s="127"/>
      <c r="D18" s="130"/>
      <c r="E18" s="127"/>
      <c r="F18" s="14" t="s">
        <v>115</v>
      </c>
      <c r="G18" s="151"/>
      <c r="H18" s="82">
        <v>50</v>
      </c>
      <c r="I18" s="52">
        <v>1</v>
      </c>
      <c r="J18" s="82">
        <v>38</v>
      </c>
      <c r="K18" s="52">
        <f t="shared" si="0"/>
        <v>0.76</v>
      </c>
      <c r="L18" s="82">
        <f t="shared" si="1"/>
        <v>12</v>
      </c>
      <c r="M18" s="53">
        <f t="shared" si="1"/>
        <v>0.24</v>
      </c>
      <c r="N18" s="82" t="s">
        <v>748</v>
      </c>
      <c r="O18" s="151"/>
      <c r="P18" s="151"/>
      <c r="Q18" s="151"/>
      <c r="R18" s="36"/>
      <c r="S18" s="36"/>
      <c r="T18" s="36"/>
      <c r="U18" s="36"/>
      <c r="V18" s="36"/>
      <c r="W18" s="36"/>
      <c r="X18" s="36"/>
      <c r="Y18" s="36"/>
      <c r="Z18" s="36"/>
      <c r="AA18" s="36"/>
      <c r="AB18" s="36"/>
      <c r="AC18" s="36"/>
      <c r="AD18" s="36"/>
      <c r="AE18" s="36"/>
      <c r="AF18" s="36"/>
      <c r="AG18" s="36"/>
      <c r="AH18" s="36"/>
      <c r="AI18" s="36"/>
      <c r="AJ18" s="36"/>
      <c r="AK18" s="36"/>
      <c r="AL18" s="36"/>
      <c r="AM18" s="36"/>
      <c r="AN18" s="36"/>
    </row>
    <row r="19" spans="1:40" s="2" customFormat="1" ht="100.5" customHeight="1" thickBot="1" x14ac:dyDescent="0.3">
      <c r="A19" s="146" t="s">
        <v>13</v>
      </c>
      <c r="B19" s="147" t="s">
        <v>69</v>
      </c>
      <c r="C19" s="125" t="s">
        <v>12</v>
      </c>
      <c r="D19" s="125" t="s">
        <v>89</v>
      </c>
      <c r="E19" s="125" t="s">
        <v>116</v>
      </c>
      <c r="F19" s="21" t="s">
        <v>117</v>
      </c>
      <c r="G19" s="131">
        <v>68</v>
      </c>
      <c r="H19" s="82">
        <v>4</v>
      </c>
      <c r="I19" s="52">
        <v>1</v>
      </c>
      <c r="J19" s="82">
        <v>4</v>
      </c>
      <c r="K19" s="52">
        <f t="shared" si="0"/>
        <v>1</v>
      </c>
      <c r="L19" s="82">
        <f t="shared" si="1"/>
        <v>0</v>
      </c>
      <c r="M19" s="53">
        <f t="shared" si="1"/>
        <v>0</v>
      </c>
      <c r="N19" s="81" t="s">
        <v>749</v>
      </c>
      <c r="O19" s="149" t="s">
        <v>750</v>
      </c>
      <c r="P19" s="149" t="s">
        <v>751</v>
      </c>
      <c r="Q19" s="149" t="s">
        <v>752</v>
      </c>
      <c r="R19" s="36"/>
      <c r="S19" s="36"/>
      <c r="T19" s="36"/>
      <c r="U19" s="36"/>
      <c r="V19" s="36"/>
      <c r="W19" s="36"/>
      <c r="X19" s="36"/>
      <c r="Y19" s="36"/>
      <c r="Z19" s="36"/>
      <c r="AA19" s="36"/>
      <c r="AB19" s="36"/>
      <c r="AC19" s="36"/>
      <c r="AD19" s="36"/>
      <c r="AE19" s="36"/>
      <c r="AF19" s="36"/>
      <c r="AG19" s="36"/>
      <c r="AH19" s="36"/>
      <c r="AI19" s="36"/>
      <c r="AJ19" s="36"/>
      <c r="AK19" s="36"/>
      <c r="AL19" s="36"/>
      <c r="AM19" s="36"/>
      <c r="AN19" s="36"/>
    </row>
    <row r="20" spans="1:40" s="2" customFormat="1" ht="116.25" customHeight="1" thickBot="1" x14ac:dyDescent="0.3">
      <c r="A20" s="146"/>
      <c r="B20" s="148"/>
      <c r="C20" s="126"/>
      <c r="D20" s="126"/>
      <c r="E20" s="126"/>
      <c r="F20" s="20" t="s">
        <v>118</v>
      </c>
      <c r="G20" s="132"/>
      <c r="H20" s="82">
        <v>68</v>
      </c>
      <c r="I20" s="52">
        <v>1</v>
      </c>
      <c r="J20" s="82">
        <v>51</v>
      </c>
      <c r="K20" s="52">
        <f t="shared" si="0"/>
        <v>0.75</v>
      </c>
      <c r="L20" s="82">
        <f t="shared" si="1"/>
        <v>17</v>
      </c>
      <c r="M20" s="53">
        <f t="shared" si="1"/>
        <v>0.25</v>
      </c>
      <c r="N20" s="81" t="s">
        <v>753</v>
      </c>
      <c r="O20" s="150"/>
      <c r="P20" s="150"/>
      <c r="Q20" s="150"/>
      <c r="R20" s="36"/>
      <c r="S20" s="36"/>
      <c r="T20" s="36"/>
      <c r="U20" s="36"/>
      <c r="V20" s="36"/>
      <c r="W20" s="36"/>
      <c r="X20" s="36"/>
      <c r="Y20" s="36"/>
      <c r="Z20" s="36"/>
      <c r="AA20" s="36"/>
      <c r="AB20" s="36"/>
      <c r="AC20" s="36"/>
      <c r="AD20" s="36"/>
      <c r="AE20" s="36"/>
      <c r="AF20" s="36"/>
      <c r="AG20" s="36"/>
      <c r="AH20" s="36"/>
      <c r="AI20" s="36"/>
      <c r="AJ20" s="36"/>
      <c r="AK20" s="36"/>
      <c r="AL20" s="36"/>
      <c r="AM20" s="36"/>
      <c r="AN20" s="36"/>
    </row>
    <row r="21" spans="1:40" s="2" customFormat="1" ht="75.75" customHeight="1" thickBot="1" x14ac:dyDescent="0.3">
      <c r="A21" s="146"/>
      <c r="B21" s="148"/>
      <c r="C21" s="127"/>
      <c r="D21" s="126"/>
      <c r="E21" s="126"/>
      <c r="F21" s="18" t="s">
        <v>80</v>
      </c>
      <c r="G21" s="133"/>
      <c r="H21" s="82">
        <v>68</v>
      </c>
      <c r="I21" s="52">
        <v>1</v>
      </c>
      <c r="J21" s="82">
        <v>51</v>
      </c>
      <c r="K21" s="52">
        <f t="shared" si="0"/>
        <v>0.75</v>
      </c>
      <c r="L21" s="82">
        <f t="shared" si="1"/>
        <v>17</v>
      </c>
      <c r="M21" s="53">
        <f t="shared" si="1"/>
        <v>0.25</v>
      </c>
      <c r="N21" s="81" t="s">
        <v>754</v>
      </c>
      <c r="O21" s="151"/>
      <c r="P21" s="151"/>
      <c r="Q21" s="151"/>
      <c r="R21" s="36"/>
      <c r="S21" s="36"/>
      <c r="T21" s="36"/>
      <c r="U21" s="36"/>
      <c r="V21" s="36"/>
      <c r="W21" s="36"/>
      <c r="X21" s="36"/>
      <c r="Y21" s="36"/>
      <c r="Z21" s="36"/>
      <c r="AA21" s="36"/>
      <c r="AB21" s="36"/>
      <c r="AC21" s="36"/>
      <c r="AD21" s="36"/>
      <c r="AE21" s="36"/>
      <c r="AF21" s="36"/>
      <c r="AG21" s="36"/>
      <c r="AH21" s="36"/>
      <c r="AI21" s="36"/>
      <c r="AJ21" s="36"/>
      <c r="AK21" s="36"/>
      <c r="AL21" s="36"/>
      <c r="AM21" s="36"/>
      <c r="AN21" s="36"/>
    </row>
    <row r="23" spans="1:40" ht="70.5" customHeight="1" x14ac:dyDescent="0.2">
      <c r="A23" s="121" t="s">
        <v>240</v>
      </c>
      <c r="B23" s="121"/>
      <c r="C23" s="121"/>
      <c r="D23" s="121"/>
      <c r="E23" s="121"/>
      <c r="F23" s="121"/>
      <c r="G23" s="121"/>
      <c r="H23" s="121"/>
      <c r="I23" s="121"/>
      <c r="J23" s="121"/>
      <c r="K23" s="121"/>
      <c r="L23" s="121"/>
      <c r="M23" s="121"/>
    </row>
  </sheetData>
  <sheetProtection algorithmName="SHA-512" hashValue="N51fCjkTUQ6Qz1JC4ov6WI5dj4oW3OhXzHhxB5bGJAxQdZ65hre2JOBJX4ZFDozWuhr/kL+gPP6jBSeb+pAe0Q==" saltValue="1f3fFXLvIKPwNZtKKqkDpw==" spinCount="100000" sheet="1" objects="1" scenarios="1" selectLockedCells="1" selectUnlockedCells="1"/>
  <mergeCells count="58">
    <mergeCell ref="O16:O18"/>
    <mergeCell ref="P16:P18"/>
    <mergeCell ref="Q16:Q18"/>
    <mergeCell ref="O19:O21"/>
    <mergeCell ref="P19:P21"/>
    <mergeCell ref="Q19:Q21"/>
    <mergeCell ref="P10:P12"/>
    <mergeCell ref="Q10:Q12"/>
    <mergeCell ref="O13:O15"/>
    <mergeCell ref="P13:P15"/>
    <mergeCell ref="Q13:Q15"/>
    <mergeCell ref="A5:M5"/>
    <mergeCell ref="A6:M6"/>
    <mergeCell ref="Q7:Q9"/>
    <mergeCell ref="G7:G9"/>
    <mergeCell ref="E7:E9"/>
    <mergeCell ref="N6:Q6"/>
    <mergeCell ref="P7:P9"/>
    <mergeCell ref="A1:M1"/>
    <mergeCell ref="A2:M2"/>
    <mergeCell ref="H7:M7"/>
    <mergeCell ref="N7:N9"/>
    <mergeCell ref="O7:O9"/>
    <mergeCell ref="H8:I8"/>
    <mergeCell ref="J8:K8"/>
    <mergeCell ref="L8:M8"/>
    <mergeCell ref="F7:F9"/>
    <mergeCell ref="A3:M3"/>
    <mergeCell ref="A4:M4"/>
    <mergeCell ref="N1:Q1"/>
    <mergeCell ref="N2:Q2"/>
    <mergeCell ref="N3:Q3"/>
    <mergeCell ref="N4:Q4"/>
    <mergeCell ref="N5:Q5"/>
    <mergeCell ref="A19:A21"/>
    <mergeCell ref="B19:B21"/>
    <mergeCell ref="G16:G18"/>
    <mergeCell ref="C7:C9"/>
    <mergeCell ref="D19:D21"/>
    <mergeCell ref="E19:E21"/>
    <mergeCell ref="B13:B18"/>
    <mergeCell ref="G10:G12"/>
    <mergeCell ref="A23:M23"/>
    <mergeCell ref="D7:D9"/>
    <mergeCell ref="C10:C12"/>
    <mergeCell ref="D10:D12"/>
    <mergeCell ref="E10:E12"/>
    <mergeCell ref="C19:C21"/>
    <mergeCell ref="C13:C18"/>
    <mergeCell ref="D13:D18"/>
    <mergeCell ref="E13:E18"/>
    <mergeCell ref="G13:G15"/>
    <mergeCell ref="G19:G21"/>
    <mergeCell ref="A7:A9"/>
    <mergeCell ref="B7:B9"/>
    <mergeCell ref="A10:A12"/>
    <mergeCell ref="B10:B12"/>
    <mergeCell ref="A13:A18"/>
  </mergeCells>
  <printOptions horizontalCentered="1"/>
  <pageMargins left="0.51181102362204722" right="0.11811023622047245" top="0.35433070866141736" bottom="0.35433070866141736" header="0.11811023622047245" footer="0.11811023622047245"/>
  <pageSetup scale="70" orientation="landscape" r:id="rId1"/>
  <headerFooter>
    <oddFooter>&amp;C&amp;A&amp;R&amp;P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8"/>
  <sheetViews>
    <sheetView zoomScale="70" zoomScaleNormal="70" workbookViewId="0">
      <selection activeCell="L38" sqref="L38"/>
    </sheetView>
  </sheetViews>
  <sheetFormatPr baseColWidth="10" defaultRowHeight="12.75" x14ac:dyDescent="0.25"/>
  <cols>
    <col min="1" max="3" width="14.7109375" style="1" customWidth="1"/>
    <col min="4" max="5" width="20.7109375" style="1" customWidth="1"/>
    <col min="6" max="6" width="33.42578125" style="48" customWidth="1"/>
    <col min="7" max="7" width="14.7109375" style="1" customWidth="1"/>
    <col min="8" max="13" width="7.7109375" style="1" customWidth="1"/>
    <col min="14" max="14" width="60" style="1" customWidth="1"/>
    <col min="15" max="15" width="46.42578125" style="1" customWidth="1"/>
    <col min="16" max="16" width="31.85546875" style="1" customWidth="1"/>
    <col min="17" max="17" width="37.5703125" style="1" customWidth="1"/>
    <col min="18" max="18" width="17.42578125" style="75" customWidth="1"/>
    <col min="19" max="44" width="11.42578125" style="55"/>
    <col min="45" max="16384" width="11.42578125" style="1"/>
  </cols>
  <sheetData>
    <row r="1" spans="1:44" ht="20.100000000000001" customHeight="1" thickBot="1" x14ac:dyDescent="0.3">
      <c r="A1" s="198" t="s">
        <v>9</v>
      </c>
      <c r="B1" s="199"/>
      <c r="C1" s="199"/>
      <c r="D1" s="199"/>
      <c r="E1" s="199"/>
      <c r="F1" s="199"/>
      <c r="G1" s="199"/>
      <c r="H1" s="199"/>
      <c r="I1" s="199"/>
      <c r="J1" s="199"/>
      <c r="K1" s="199"/>
      <c r="L1" s="199"/>
      <c r="M1" s="200"/>
      <c r="N1" s="238"/>
      <c r="O1" s="239"/>
      <c r="P1" s="239"/>
      <c r="Q1" s="240"/>
      <c r="R1" s="74"/>
    </row>
    <row r="2" spans="1:44" ht="20.100000000000001" customHeight="1" thickBot="1" x14ac:dyDescent="0.3">
      <c r="A2" s="198" t="s">
        <v>63</v>
      </c>
      <c r="B2" s="199"/>
      <c r="C2" s="199"/>
      <c r="D2" s="199"/>
      <c r="E2" s="199"/>
      <c r="F2" s="199"/>
      <c r="G2" s="199"/>
      <c r="H2" s="199"/>
      <c r="I2" s="199"/>
      <c r="J2" s="199"/>
      <c r="K2" s="199"/>
      <c r="L2" s="199"/>
      <c r="M2" s="200"/>
      <c r="N2" s="238"/>
      <c r="O2" s="239"/>
      <c r="P2" s="239"/>
      <c r="Q2" s="240"/>
      <c r="R2" s="74"/>
    </row>
    <row r="3" spans="1:44" ht="20.100000000000001" customHeight="1" thickBot="1" x14ac:dyDescent="0.3">
      <c r="A3" s="198" t="s">
        <v>358</v>
      </c>
      <c r="B3" s="199"/>
      <c r="C3" s="199"/>
      <c r="D3" s="199"/>
      <c r="E3" s="199"/>
      <c r="F3" s="199"/>
      <c r="G3" s="199"/>
      <c r="H3" s="199"/>
      <c r="I3" s="199"/>
      <c r="J3" s="199"/>
      <c r="K3" s="199"/>
      <c r="L3" s="199"/>
      <c r="M3" s="200"/>
      <c r="N3" s="238"/>
      <c r="O3" s="239"/>
      <c r="P3" s="239"/>
      <c r="Q3" s="240"/>
      <c r="R3" s="74"/>
    </row>
    <row r="4" spans="1:44" ht="27" customHeight="1" thickBot="1" x14ac:dyDescent="0.3">
      <c r="A4" s="201" t="s">
        <v>315</v>
      </c>
      <c r="B4" s="202"/>
      <c r="C4" s="202"/>
      <c r="D4" s="202"/>
      <c r="E4" s="202"/>
      <c r="F4" s="202"/>
      <c r="G4" s="202"/>
      <c r="H4" s="202"/>
      <c r="I4" s="202"/>
      <c r="J4" s="202"/>
      <c r="K4" s="202"/>
      <c r="L4" s="202"/>
      <c r="M4" s="203"/>
      <c r="N4" s="238"/>
      <c r="O4" s="239"/>
      <c r="P4" s="239"/>
      <c r="Q4" s="240"/>
      <c r="R4" s="74"/>
    </row>
    <row r="5" spans="1:44" ht="20.100000000000001" customHeight="1" thickBot="1" x14ac:dyDescent="0.3">
      <c r="A5" s="198" t="s">
        <v>5</v>
      </c>
      <c r="B5" s="199"/>
      <c r="C5" s="199"/>
      <c r="D5" s="199"/>
      <c r="E5" s="199"/>
      <c r="F5" s="199"/>
      <c r="G5" s="199"/>
      <c r="H5" s="199"/>
      <c r="I5" s="199"/>
      <c r="J5" s="199"/>
      <c r="K5" s="199"/>
      <c r="L5" s="199"/>
      <c r="M5" s="200"/>
      <c r="N5" s="238"/>
      <c r="O5" s="239"/>
      <c r="P5" s="239"/>
      <c r="Q5" s="240"/>
      <c r="R5" s="74"/>
    </row>
    <row r="6" spans="1:44" ht="19.5" customHeight="1" thickBot="1" x14ac:dyDescent="0.3">
      <c r="A6" s="198" t="s">
        <v>4</v>
      </c>
      <c r="B6" s="199"/>
      <c r="C6" s="199"/>
      <c r="D6" s="199"/>
      <c r="E6" s="199"/>
      <c r="F6" s="199"/>
      <c r="G6" s="199"/>
      <c r="H6" s="199"/>
      <c r="I6" s="199"/>
      <c r="J6" s="199"/>
      <c r="K6" s="199"/>
      <c r="L6" s="199"/>
      <c r="M6" s="200"/>
      <c r="N6" s="238"/>
      <c r="O6" s="239"/>
      <c r="P6" s="239"/>
      <c r="Q6" s="240"/>
      <c r="R6" s="74"/>
    </row>
    <row r="7" spans="1:44" ht="24.75" customHeight="1" thickBot="1" x14ac:dyDescent="0.3">
      <c r="A7" s="204" t="s">
        <v>58</v>
      </c>
      <c r="B7" s="207" t="s">
        <v>65</v>
      </c>
      <c r="C7" s="207" t="s">
        <v>59</v>
      </c>
      <c r="D7" s="207" t="s">
        <v>60</v>
      </c>
      <c r="E7" s="207" t="s">
        <v>66</v>
      </c>
      <c r="F7" s="207" t="s">
        <v>67</v>
      </c>
      <c r="G7" s="207" t="s">
        <v>68</v>
      </c>
      <c r="H7" s="162" t="s">
        <v>353</v>
      </c>
      <c r="I7" s="237"/>
      <c r="J7" s="237"/>
      <c r="K7" s="237"/>
      <c r="L7" s="237"/>
      <c r="M7" s="163"/>
      <c r="N7" s="158" t="s">
        <v>231</v>
      </c>
      <c r="O7" s="158" t="s">
        <v>232</v>
      </c>
      <c r="P7" s="158" t="s">
        <v>233</v>
      </c>
      <c r="Q7" s="158" t="s">
        <v>234</v>
      </c>
      <c r="R7" s="232" t="s">
        <v>61</v>
      </c>
    </row>
    <row r="8" spans="1:44" ht="21.75" customHeight="1" thickBot="1" x14ac:dyDescent="0.3">
      <c r="A8" s="205"/>
      <c r="B8" s="123"/>
      <c r="C8" s="123"/>
      <c r="D8" s="123"/>
      <c r="E8" s="123"/>
      <c r="F8" s="123"/>
      <c r="G8" s="123"/>
      <c r="H8" s="161" t="s">
        <v>235</v>
      </c>
      <c r="I8" s="157"/>
      <c r="J8" s="162" t="s">
        <v>236</v>
      </c>
      <c r="K8" s="163"/>
      <c r="L8" s="164" t="s">
        <v>237</v>
      </c>
      <c r="M8" s="165"/>
      <c r="N8" s="159"/>
      <c r="O8" s="159"/>
      <c r="P8" s="159"/>
      <c r="Q8" s="159"/>
      <c r="R8" s="232"/>
    </row>
    <row r="9" spans="1:44" s="3" customFormat="1" ht="26.25" customHeight="1" thickBot="1" x14ac:dyDescent="0.3">
      <c r="A9" s="206"/>
      <c r="B9" s="208"/>
      <c r="C9" s="208"/>
      <c r="D9" s="208"/>
      <c r="E9" s="208"/>
      <c r="F9" s="208"/>
      <c r="G9" s="208"/>
      <c r="H9" s="11" t="s">
        <v>238</v>
      </c>
      <c r="I9" s="12" t="s">
        <v>239</v>
      </c>
      <c r="J9" s="59" t="s">
        <v>238</v>
      </c>
      <c r="K9" s="12" t="s">
        <v>239</v>
      </c>
      <c r="L9" s="11" t="s">
        <v>238</v>
      </c>
      <c r="M9" s="12" t="s">
        <v>239</v>
      </c>
      <c r="N9" s="160"/>
      <c r="O9" s="160"/>
      <c r="P9" s="160"/>
      <c r="Q9" s="160"/>
      <c r="R9" s="232"/>
      <c r="S9" s="56"/>
      <c r="T9" s="56"/>
      <c r="U9" s="56"/>
      <c r="V9" s="56"/>
      <c r="W9" s="56"/>
      <c r="X9" s="56"/>
      <c r="Y9" s="56"/>
      <c r="Z9" s="56"/>
      <c r="AA9" s="56"/>
      <c r="AB9" s="56"/>
      <c r="AC9" s="56"/>
      <c r="AD9" s="56"/>
      <c r="AE9" s="56"/>
      <c r="AF9" s="56"/>
      <c r="AG9" s="56"/>
      <c r="AH9" s="56"/>
      <c r="AI9" s="56"/>
      <c r="AJ9" s="56"/>
      <c r="AK9" s="56"/>
      <c r="AL9" s="56"/>
      <c r="AM9" s="56"/>
      <c r="AN9" s="56"/>
      <c r="AO9" s="56"/>
      <c r="AP9" s="56"/>
      <c r="AQ9" s="56"/>
      <c r="AR9" s="56"/>
    </row>
    <row r="10" spans="1:44" s="3" customFormat="1" ht="93.75" customHeight="1" thickBot="1" x14ac:dyDescent="0.3">
      <c r="A10" s="180" t="s">
        <v>13</v>
      </c>
      <c r="B10" s="180" t="s">
        <v>14</v>
      </c>
      <c r="C10" s="180" t="s">
        <v>339</v>
      </c>
      <c r="D10" s="180" t="s">
        <v>340</v>
      </c>
      <c r="E10" s="180" t="s">
        <v>341</v>
      </c>
      <c r="F10" s="38" t="s">
        <v>342</v>
      </c>
      <c r="G10" s="180">
        <v>68</v>
      </c>
      <c r="H10" s="111">
        <v>18</v>
      </c>
      <c r="I10" s="112">
        <v>1</v>
      </c>
      <c r="J10" s="111">
        <v>18</v>
      </c>
      <c r="K10" s="113">
        <f>+(J10/H10)</f>
        <v>1</v>
      </c>
      <c r="L10" s="111">
        <v>0</v>
      </c>
      <c r="M10" s="114">
        <v>0</v>
      </c>
      <c r="N10" s="149" t="s">
        <v>873</v>
      </c>
      <c r="O10" s="149" t="s">
        <v>874</v>
      </c>
      <c r="P10" s="149" t="s">
        <v>875</v>
      </c>
      <c r="Q10" s="149" t="s">
        <v>876</v>
      </c>
      <c r="R10" s="72" t="s">
        <v>350</v>
      </c>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row>
    <row r="11" spans="1:44" s="3" customFormat="1" ht="63.75" customHeight="1" thickBot="1" x14ac:dyDescent="0.3">
      <c r="A11" s="185"/>
      <c r="B11" s="185"/>
      <c r="C11" s="185"/>
      <c r="D11" s="185"/>
      <c r="E11" s="181"/>
      <c r="F11" s="31" t="s">
        <v>343</v>
      </c>
      <c r="G11" s="181"/>
      <c r="H11" s="115">
        <v>1</v>
      </c>
      <c r="I11" s="112">
        <v>1</v>
      </c>
      <c r="J11" s="115">
        <v>1</v>
      </c>
      <c r="K11" s="113">
        <f t="shared" ref="K11:K15" si="0">+(J11/H11)</f>
        <v>1</v>
      </c>
      <c r="L11" s="115">
        <v>0</v>
      </c>
      <c r="M11" s="114">
        <v>0</v>
      </c>
      <c r="N11" s="151"/>
      <c r="O11" s="151"/>
      <c r="P11" s="151"/>
      <c r="Q11" s="151"/>
      <c r="R11" s="72" t="s">
        <v>350</v>
      </c>
      <c r="S11" s="56"/>
      <c r="T11" s="56"/>
      <c r="U11" s="56"/>
      <c r="V11" s="56"/>
      <c r="W11" s="56"/>
      <c r="X11" s="56"/>
      <c r="Y11" s="56"/>
      <c r="Z11" s="56"/>
      <c r="AA11" s="56"/>
      <c r="AB11" s="56"/>
      <c r="AC11" s="56"/>
      <c r="AD11" s="56"/>
      <c r="AE11" s="56"/>
      <c r="AF11" s="56"/>
      <c r="AG11" s="56"/>
      <c r="AH11" s="56"/>
      <c r="AI11" s="56"/>
      <c r="AJ11" s="56"/>
      <c r="AK11" s="56"/>
      <c r="AL11" s="56"/>
      <c r="AM11" s="56"/>
      <c r="AN11" s="56"/>
      <c r="AO11" s="56"/>
      <c r="AP11" s="56"/>
      <c r="AQ11" s="56"/>
      <c r="AR11" s="56"/>
    </row>
    <row r="12" spans="1:44" s="3" customFormat="1" ht="106.5" customHeight="1" thickBot="1" x14ac:dyDescent="0.3">
      <c r="A12" s="185"/>
      <c r="B12" s="185"/>
      <c r="C12" s="185"/>
      <c r="D12" s="185"/>
      <c r="E12" s="180" t="s">
        <v>344</v>
      </c>
      <c r="F12" s="37" t="s">
        <v>345</v>
      </c>
      <c r="G12" s="180">
        <f>30+36+10</f>
        <v>76</v>
      </c>
      <c r="H12" s="115">
        <v>11</v>
      </c>
      <c r="I12" s="116">
        <v>1</v>
      </c>
      <c r="J12" s="115">
        <v>11</v>
      </c>
      <c r="K12" s="117">
        <f t="shared" si="0"/>
        <v>1</v>
      </c>
      <c r="L12" s="118">
        <v>0</v>
      </c>
      <c r="M12" s="114">
        <v>0</v>
      </c>
      <c r="N12" s="180" t="s">
        <v>877</v>
      </c>
      <c r="O12" s="180" t="s">
        <v>878</v>
      </c>
      <c r="P12" s="180" t="s">
        <v>879</v>
      </c>
      <c r="Q12" s="180" t="s">
        <v>880</v>
      </c>
      <c r="R12" s="72" t="s">
        <v>350</v>
      </c>
      <c r="S12" s="56"/>
      <c r="T12" s="56"/>
      <c r="U12" s="56"/>
      <c r="V12" s="56"/>
      <c r="W12" s="56"/>
      <c r="X12" s="56"/>
      <c r="Y12" s="56"/>
      <c r="Z12" s="56"/>
      <c r="AA12" s="56"/>
      <c r="AB12" s="56"/>
      <c r="AC12" s="56"/>
      <c r="AD12" s="56"/>
      <c r="AE12" s="56"/>
      <c r="AF12" s="56"/>
      <c r="AG12" s="56"/>
      <c r="AH12" s="56"/>
      <c r="AI12" s="56"/>
      <c r="AJ12" s="56"/>
      <c r="AK12" s="56"/>
      <c r="AL12" s="56"/>
      <c r="AM12" s="56"/>
      <c r="AN12" s="56"/>
      <c r="AO12" s="56"/>
      <c r="AP12" s="56"/>
      <c r="AQ12" s="56"/>
      <c r="AR12" s="56"/>
    </row>
    <row r="13" spans="1:44" s="3" customFormat="1" ht="114" customHeight="1" thickBot="1" x14ac:dyDescent="0.3">
      <c r="A13" s="185"/>
      <c r="B13" s="185"/>
      <c r="C13" s="185"/>
      <c r="D13" s="185"/>
      <c r="E13" s="181"/>
      <c r="F13" s="31" t="s">
        <v>343</v>
      </c>
      <c r="G13" s="181"/>
      <c r="H13" s="115">
        <v>1</v>
      </c>
      <c r="I13" s="116">
        <v>1</v>
      </c>
      <c r="J13" s="115">
        <v>1</v>
      </c>
      <c r="K13" s="113">
        <f t="shared" si="0"/>
        <v>1</v>
      </c>
      <c r="L13" s="115">
        <v>0</v>
      </c>
      <c r="M13" s="114">
        <v>0</v>
      </c>
      <c r="N13" s="181"/>
      <c r="O13" s="181"/>
      <c r="P13" s="181"/>
      <c r="Q13" s="181"/>
      <c r="R13" s="72" t="s">
        <v>350</v>
      </c>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row>
    <row r="14" spans="1:44" s="3" customFormat="1" ht="63.75" customHeight="1" thickBot="1" x14ac:dyDescent="0.3">
      <c r="A14" s="185"/>
      <c r="B14" s="185"/>
      <c r="C14" s="185"/>
      <c r="D14" s="185"/>
      <c r="E14" s="125" t="s">
        <v>346</v>
      </c>
      <c r="F14" s="110" t="s">
        <v>347</v>
      </c>
      <c r="G14" s="125">
        <v>23</v>
      </c>
      <c r="H14" s="115">
        <v>23</v>
      </c>
      <c r="I14" s="116">
        <v>1</v>
      </c>
      <c r="J14" s="115">
        <v>23</v>
      </c>
      <c r="K14" s="117">
        <v>1</v>
      </c>
      <c r="L14" s="115">
        <v>0</v>
      </c>
      <c r="M14" s="119">
        <v>0</v>
      </c>
      <c r="N14" s="180" t="s">
        <v>881</v>
      </c>
      <c r="O14" s="180" t="s">
        <v>882</v>
      </c>
      <c r="P14" s="180" t="s">
        <v>883</v>
      </c>
      <c r="Q14" s="180" t="s">
        <v>884</v>
      </c>
      <c r="R14" s="72" t="s">
        <v>350</v>
      </c>
      <c r="S14" s="56"/>
      <c r="T14" s="56"/>
      <c r="U14" s="56"/>
      <c r="V14" s="56"/>
      <c r="W14" s="56"/>
      <c r="X14" s="56"/>
      <c r="Y14" s="56"/>
      <c r="Z14" s="56"/>
      <c r="AA14" s="56"/>
      <c r="AB14" s="56"/>
      <c r="AC14" s="56"/>
      <c r="AD14" s="56"/>
      <c r="AE14" s="56"/>
      <c r="AF14" s="56"/>
      <c r="AG14" s="56"/>
      <c r="AH14" s="56"/>
      <c r="AI14" s="56"/>
      <c r="AJ14" s="56"/>
      <c r="AK14" s="56"/>
      <c r="AL14" s="56"/>
      <c r="AM14" s="56"/>
      <c r="AN14" s="56"/>
      <c r="AO14" s="56"/>
      <c r="AP14" s="56"/>
      <c r="AQ14" s="56"/>
      <c r="AR14" s="56"/>
    </row>
    <row r="15" spans="1:44" s="3" customFormat="1" ht="78.75" customHeight="1" thickBot="1" x14ac:dyDescent="0.3">
      <c r="A15" s="185"/>
      <c r="B15" s="185"/>
      <c r="C15" s="181"/>
      <c r="D15" s="181"/>
      <c r="E15" s="127"/>
      <c r="F15" s="104" t="s">
        <v>343</v>
      </c>
      <c r="G15" s="127"/>
      <c r="H15" s="115">
        <v>1</v>
      </c>
      <c r="I15" s="116">
        <v>1</v>
      </c>
      <c r="J15" s="115">
        <v>1</v>
      </c>
      <c r="K15" s="113">
        <f t="shared" si="0"/>
        <v>1</v>
      </c>
      <c r="L15" s="115">
        <v>0</v>
      </c>
      <c r="M15" s="114">
        <v>0</v>
      </c>
      <c r="N15" s="181"/>
      <c r="O15" s="181"/>
      <c r="P15" s="181"/>
      <c r="Q15" s="181"/>
      <c r="R15" s="72" t="s">
        <v>350</v>
      </c>
      <c r="S15" s="56"/>
      <c r="T15" s="56"/>
      <c r="U15" s="56"/>
      <c r="V15" s="56"/>
      <c r="W15" s="56"/>
      <c r="X15" s="56"/>
      <c r="Y15" s="56"/>
      <c r="Z15" s="56"/>
      <c r="AA15" s="56"/>
      <c r="AB15" s="56"/>
      <c r="AC15" s="56"/>
      <c r="AD15" s="56"/>
      <c r="AE15" s="56"/>
      <c r="AF15" s="56"/>
      <c r="AG15" s="56"/>
      <c r="AH15" s="56"/>
      <c r="AI15" s="56"/>
      <c r="AJ15" s="56"/>
      <c r="AK15" s="56"/>
      <c r="AL15" s="56"/>
      <c r="AM15" s="56"/>
      <c r="AN15" s="56"/>
      <c r="AO15" s="56"/>
      <c r="AP15" s="56"/>
      <c r="AQ15" s="56"/>
      <c r="AR15" s="56"/>
    </row>
    <row r="16" spans="1:44" s="2" customFormat="1" ht="163.5" customHeight="1" thickBot="1" x14ac:dyDescent="0.3">
      <c r="A16" s="185"/>
      <c r="B16" s="185"/>
      <c r="C16" s="226" t="s">
        <v>6</v>
      </c>
      <c r="D16" s="180" t="s">
        <v>90</v>
      </c>
      <c r="E16" s="31" t="s">
        <v>167</v>
      </c>
      <c r="F16" s="31" t="s">
        <v>169</v>
      </c>
      <c r="G16" s="180">
        <v>68</v>
      </c>
      <c r="H16" s="115">
        <v>5</v>
      </c>
      <c r="I16" s="120">
        <v>1</v>
      </c>
      <c r="J16" s="115">
        <v>1</v>
      </c>
      <c r="K16" s="117">
        <f>+J16*I16/H16</f>
        <v>0.2</v>
      </c>
      <c r="L16" s="115">
        <v>4</v>
      </c>
      <c r="M16" s="119">
        <v>0.8</v>
      </c>
      <c r="N16" s="236" t="s">
        <v>885</v>
      </c>
      <c r="O16" s="236" t="s">
        <v>886</v>
      </c>
      <c r="P16" s="236" t="s">
        <v>887</v>
      </c>
      <c r="Q16" s="104" t="s">
        <v>888</v>
      </c>
      <c r="R16" s="72" t="s">
        <v>350</v>
      </c>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row>
    <row r="17" spans="1:44" s="2" customFormat="1" ht="141.75" customHeight="1" thickBot="1" x14ac:dyDescent="0.3">
      <c r="A17" s="185"/>
      <c r="B17" s="185"/>
      <c r="C17" s="227"/>
      <c r="D17" s="185"/>
      <c r="E17" s="31" t="s">
        <v>168</v>
      </c>
      <c r="F17" s="31" t="s">
        <v>170</v>
      </c>
      <c r="G17" s="181"/>
      <c r="H17" s="115">
        <v>5</v>
      </c>
      <c r="I17" s="120">
        <v>1</v>
      </c>
      <c r="J17" s="115">
        <v>3</v>
      </c>
      <c r="K17" s="117">
        <f t="shared" ref="K17:K21" si="1">+(J17/H17)</f>
        <v>0.6</v>
      </c>
      <c r="L17" s="115">
        <v>2</v>
      </c>
      <c r="M17" s="119">
        <v>0.4</v>
      </c>
      <c r="N17" s="236"/>
      <c r="O17" s="236"/>
      <c r="P17" s="236"/>
      <c r="Q17" s="104" t="s">
        <v>889</v>
      </c>
      <c r="R17" s="72" t="s">
        <v>350</v>
      </c>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row>
    <row r="18" spans="1:44" s="2" customFormat="1" ht="130.5" customHeight="1" thickBot="1" x14ac:dyDescent="0.3">
      <c r="A18" s="185"/>
      <c r="B18" s="185"/>
      <c r="C18" s="227"/>
      <c r="D18" s="185"/>
      <c r="E18" s="180" t="s">
        <v>15</v>
      </c>
      <c r="F18" s="31" t="s">
        <v>171</v>
      </c>
      <c r="G18" s="104">
        <v>30</v>
      </c>
      <c r="H18" s="115">
        <v>30</v>
      </c>
      <c r="I18" s="120">
        <v>1</v>
      </c>
      <c r="J18" s="115">
        <v>47</v>
      </c>
      <c r="K18" s="117">
        <f>J18*I18/H18</f>
        <v>1.5666666666666667</v>
      </c>
      <c r="L18" s="115">
        <v>0</v>
      </c>
      <c r="M18" s="119">
        <v>0</v>
      </c>
      <c r="N18" s="236" t="s">
        <v>890</v>
      </c>
      <c r="O18" s="236" t="s">
        <v>891</v>
      </c>
      <c r="P18" s="236" t="s">
        <v>892</v>
      </c>
      <c r="Q18" s="236" t="s">
        <v>889</v>
      </c>
      <c r="R18" s="72" t="s">
        <v>350</v>
      </c>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row>
    <row r="19" spans="1:44" s="2" customFormat="1" ht="131.25" customHeight="1" thickBot="1" x14ac:dyDescent="0.3">
      <c r="A19" s="185"/>
      <c r="B19" s="185"/>
      <c r="C19" s="228"/>
      <c r="D19" s="181"/>
      <c r="E19" s="181"/>
      <c r="F19" s="54" t="s">
        <v>172</v>
      </c>
      <c r="G19" s="104">
        <v>33</v>
      </c>
      <c r="H19" s="115">
        <v>33</v>
      </c>
      <c r="I19" s="120">
        <v>1</v>
      </c>
      <c r="J19" s="115">
        <v>40</v>
      </c>
      <c r="K19" s="117">
        <f t="shared" si="1"/>
        <v>1.2121212121212122</v>
      </c>
      <c r="L19" s="115">
        <v>0</v>
      </c>
      <c r="M19" s="119">
        <v>0</v>
      </c>
      <c r="N19" s="236"/>
      <c r="O19" s="236"/>
      <c r="P19" s="236"/>
      <c r="Q19" s="236"/>
      <c r="R19" s="72" t="s">
        <v>350</v>
      </c>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row>
    <row r="20" spans="1:44" s="2" customFormat="1" ht="165.75" customHeight="1" thickBot="1" x14ac:dyDescent="0.3">
      <c r="A20" s="185"/>
      <c r="B20" s="185"/>
      <c r="C20" s="228"/>
      <c r="D20" s="54" t="s">
        <v>330</v>
      </c>
      <c r="E20" s="180" t="s">
        <v>81</v>
      </c>
      <c r="F20" s="61" t="s">
        <v>331</v>
      </c>
      <c r="G20" s="104">
        <v>16</v>
      </c>
      <c r="H20" s="115">
        <v>1</v>
      </c>
      <c r="I20" s="120">
        <v>0.04</v>
      </c>
      <c r="J20" s="115">
        <v>3</v>
      </c>
      <c r="K20" s="117">
        <v>0.12</v>
      </c>
      <c r="L20" s="115">
        <v>0</v>
      </c>
      <c r="M20" s="119">
        <v>0</v>
      </c>
      <c r="N20" s="104" t="s">
        <v>893</v>
      </c>
      <c r="O20" s="104" t="s">
        <v>894</v>
      </c>
      <c r="P20" s="104" t="s">
        <v>895</v>
      </c>
      <c r="Q20" s="104" t="s">
        <v>896</v>
      </c>
      <c r="R20" s="72" t="s">
        <v>350</v>
      </c>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row>
    <row r="21" spans="1:44" s="2" customFormat="1" ht="179.25" customHeight="1" thickBot="1" x14ac:dyDescent="0.3">
      <c r="A21" s="185"/>
      <c r="B21" s="181"/>
      <c r="C21" s="228"/>
      <c r="D21" s="62" t="s">
        <v>16</v>
      </c>
      <c r="E21" s="181"/>
      <c r="F21" s="63" t="s">
        <v>332</v>
      </c>
      <c r="G21" s="104">
        <v>11</v>
      </c>
      <c r="H21" s="115">
        <v>1</v>
      </c>
      <c r="I21" s="120">
        <v>0.04</v>
      </c>
      <c r="J21" s="115">
        <v>1</v>
      </c>
      <c r="K21" s="117">
        <f t="shared" si="1"/>
        <v>1</v>
      </c>
      <c r="L21" s="115">
        <v>0</v>
      </c>
      <c r="M21" s="119">
        <v>0</v>
      </c>
      <c r="N21" s="104" t="s">
        <v>897</v>
      </c>
      <c r="O21" s="104" t="s">
        <v>898</v>
      </c>
      <c r="P21" s="104" t="s">
        <v>899</v>
      </c>
      <c r="Q21" s="104" t="s">
        <v>900</v>
      </c>
      <c r="R21" s="72" t="s">
        <v>350</v>
      </c>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row>
    <row r="22" spans="1:44" s="2" customFormat="1" ht="166.5" customHeight="1" thickBot="1" x14ac:dyDescent="0.3">
      <c r="A22" s="185"/>
      <c r="B22" s="254" t="s">
        <v>14</v>
      </c>
      <c r="C22" s="257" t="s">
        <v>173</v>
      </c>
      <c r="D22" s="257" t="s">
        <v>94</v>
      </c>
      <c r="E22" s="257" t="s">
        <v>83</v>
      </c>
      <c r="F22" s="64" t="s">
        <v>245</v>
      </c>
      <c r="G22" s="233" t="s">
        <v>838</v>
      </c>
      <c r="H22" s="81">
        <v>40</v>
      </c>
      <c r="I22" s="79">
        <v>1</v>
      </c>
      <c r="J22" s="81">
        <v>40</v>
      </c>
      <c r="K22" s="79">
        <f>J22*I22/H22</f>
        <v>1</v>
      </c>
      <c r="L22" s="81">
        <v>0</v>
      </c>
      <c r="M22" s="79">
        <v>0</v>
      </c>
      <c r="N22" s="81" t="s">
        <v>839</v>
      </c>
      <c r="O22" s="175" t="s">
        <v>840</v>
      </c>
      <c r="P22" s="175" t="s">
        <v>841</v>
      </c>
      <c r="Q22" s="149" t="s">
        <v>842</v>
      </c>
      <c r="R22" s="60" t="s">
        <v>161</v>
      </c>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row>
    <row r="23" spans="1:44" s="2" customFormat="1" ht="111" customHeight="1" thickBot="1" x14ac:dyDescent="0.3">
      <c r="A23" s="185"/>
      <c r="B23" s="255"/>
      <c r="C23" s="258"/>
      <c r="D23" s="258"/>
      <c r="E23" s="258"/>
      <c r="F23" s="64" t="s">
        <v>246</v>
      </c>
      <c r="G23" s="234"/>
      <c r="H23" s="81">
        <v>40</v>
      </c>
      <c r="I23" s="79">
        <v>1</v>
      </c>
      <c r="J23" s="81">
        <v>40</v>
      </c>
      <c r="K23" s="79">
        <v>1</v>
      </c>
      <c r="L23" s="81">
        <v>0</v>
      </c>
      <c r="M23" s="79">
        <v>0</v>
      </c>
      <c r="N23" s="81" t="s">
        <v>843</v>
      </c>
      <c r="O23" s="176"/>
      <c r="P23" s="176"/>
      <c r="Q23" s="150"/>
      <c r="R23" s="60" t="s">
        <v>161</v>
      </c>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row>
    <row r="24" spans="1:44" s="2" customFormat="1" ht="73.5" customHeight="1" thickBot="1" x14ac:dyDescent="0.3">
      <c r="A24" s="181"/>
      <c r="B24" s="256"/>
      <c r="C24" s="259"/>
      <c r="D24" s="259"/>
      <c r="E24" s="259"/>
      <c r="F24" s="64" t="s">
        <v>190</v>
      </c>
      <c r="G24" s="235"/>
      <c r="H24" s="81">
        <v>8</v>
      </c>
      <c r="I24" s="79">
        <v>1</v>
      </c>
      <c r="J24" s="81">
        <v>8</v>
      </c>
      <c r="K24" s="79">
        <v>1</v>
      </c>
      <c r="L24" s="81">
        <v>0</v>
      </c>
      <c r="M24" s="79">
        <v>0</v>
      </c>
      <c r="N24" s="81" t="s">
        <v>844</v>
      </c>
      <c r="O24" s="177"/>
      <c r="P24" s="177"/>
      <c r="Q24" s="151"/>
      <c r="R24" s="60" t="s">
        <v>161</v>
      </c>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row>
    <row r="25" spans="1:44" s="2" customFormat="1" ht="120.75" customHeight="1" thickBot="1" x14ac:dyDescent="0.3">
      <c r="A25" s="212" t="s">
        <v>13</v>
      </c>
      <c r="B25" s="215" t="s">
        <v>76</v>
      </c>
      <c r="C25" s="125" t="s">
        <v>166</v>
      </c>
      <c r="D25" s="125" t="s">
        <v>104</v>
      </c>
      <c r="E25" s="229" t="s">
        <v>162</v>
      </c>
      <c r="F25" s="65" t="s">
        <v>247</v>
      </c>
      <c r="G25" s="264">
        <v>42</v>
      </c>
      <c r="H25" s="106">
        <v>42</v>
      </c>
      <c r="I25" s="107">
        <v>1</v>
      </c>
      <c r="J25" s="106">
        <v>30</v>
      </c>
      <c r="K25" s="107">
        <v>0.7142857142857143</v>
      </c>
      <c r="L25" s="106">
        <v>12</v>
      </c>
      <c r="M25" s="107">
        <v>0.2857142857142857</v>
      </c>
      <c r="N25" s="214" t="s">
        <v>821</v>
      </c>
      <c r="O25" s="214" t="s">
        <v>822</v>
      </c>
      <c r="P25" s="214" t="s">
        <v>823</v>
      </c>
      <c r="Q25" s="214" t="s">
        <v>824</v>
      </c>
      <c r="R25" s="60" t="s">
        <v>73</v>
      </c>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row>
    <row r="26" spans="1:44" s="2" customFormat="1" ht="147" customHeight="1" thickBot="1" x14ac:dyDescent="0.3">
      <c r="A26" s="213"/>
      <c r="B26" s="184"/>
      <c r="C26" s="126"/>
      <c r="D26" s="126"/>
      <c r="E26" s="230"/>
      <c r="F26" s="65" t="s">
        <v>248</v>
      </c>
      <c r="G26" s="265"/>
      <c r="H26" s="106">
        <v>21</v>
      </c>
      <c r="I26" s="107">
        <v>1</v>
      </c>
      <c r="J26" s="106">
        <v>21</v>
      </c>
      <c r="K26" s="107">
        <v>1</v>
      </c>
      <c r="L26" s="106">
        <v>0</v>
      </c>
      <c r="M26" s="107">
        <v>0</v>
      </c>
      <c r="N26" s="252"/>
      <c r="O26" s="252"/>
      <c r="P26" s="252"/>
      <c r="Q26" s="252"/>
      <c r="R26" s="60" t="s">
        <v>73</v>
      </c>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row>
    <row r="27" spans="1:44" s="2" customFormat="1" ht="106.5" customHeight="1" thickBot="1" x14ac:dyDescent="0.3">
      <c r="A27" s="213"/>
      <c r="B27" s="184"/>
      <c r="C27" s="126"/>
      <c r="D27" s="126"/>
      <c r="E27" s="231"/>
      <c r="F27" s="65" t="s">
        <v>249</v>
      </c>
      <c r="G27" s="266"/>
      <c r="H27" s="106">
        <v>42</v>
      </c>
      <c r="I27" s="107">
        <v>1</v>
      </c>
      <c r="J27" s="106">
        <v>30</v>
      </c>
      <c r="K27" s="107">
        <v>0.7142857142857143</v>
      </c>
      <c r="L27" s="106">
        <v>12</v>
      </c>
      <c r="M27" s="107">
        <v>0.2857142857142857</v>
      </c>
      <c r="N27" s="212"/>
      <c r="O27" s="212"/>
      <c r="P27" s="252"/>
      <c r="Q27" s="252"/>
      <c r="R27" s="60" t="s">
        <v>73</v>
      </c>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row>
    <row r="28" spans="1:44" s="2" customFormat="1" ht="125.25" customHeight="1" thickBot="1" x14ac:dyDescent="0.3">
      <c r="A28" s="213"/>
      <c r="B28" s="184"/>
      <c r="C28" s="126"/>
      <c r="D28" s="126"/>
      <c r="E28" s="125" t="s">
        <v>163</v>
      </c>
      <c r="F28" s="65" t="s">
        <v>250</v>
      </c>
      <c r="G28" s="264">
        <v>36</v>
      </c>
      <c r="H28" s="106">
        <v>36</v>
      </c>
      <c r="I28" s="107">
        <v>1</v>
      </c>
      <c r="J28" s="106">
        <v>20</v>
      </c>
      <c r="K28" s="107">
        <v>0.55555555555555558</v>
      </c>
      <c r="L28" s="106">
        <v>16</v>
      </c>
      <c r="M28" s="107">
        <v>0.44444444444444442</v>
      </c>
      <c r="N28" s="214" t="s">
        <v>825</v>
      </c>
      <c r="O28" s="214" t="s">
        <v>826</v>
      </c>
      <c r="P28" s="252"/>
      <c r="Q28" s="252"/>
      <c r="R28" s="60" t="s">
        <v>73</v>
      </c>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row>
    <row r="29" spans="1:44" s="2" customFormat="1" ht="92.25" customHeight="1" thickBot="1" x14ac:dyDescent="0.3">
      <c r="A29" s="213"/>
      <c r="B29" s="184"/>
      <c r="C29" s="126"/>
      <c r="D29" s="126"/>
      <c r="E29" s="126"/>
      <c r="F29" s="65" t="s">
        <v>251</v>
      </c>
      <c r="G29" s="265"/>
      <c r="H29" s="106">
        <v>21</v>
      </c>
      <c r="I29" s="107">
        <v>1</v>
      </c>
      <c r="J29" s="106">
        <v>21</v>
      </c>
      <c r="K29" s="107">
        <v>1</v>
      </c>
      <c r="L29" s="106">
        <v>0</v>
      </c>
      <c r="M29" s="107">
        <v>0</v>
      </c>
      <c r="N29" s="252"/>
      <c r="O29" s="252"/>
      <c r="P29" s="252"/>
      <c r="Q29" s="252"/>
      <c r="R29" s="60" t="s">
        <v>73</v>
      </c>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row>
    <row r="30" spans="1:44" s="2" customFormat="1" ht="117.75" customHeight="1" thickBot="1" x14ac:dyDescent="0.3">
      <c r="A30" s="213"/>
      <c r="B30" s="184"/>
      <c r="C30" s="126"/>
      <c r="D30" s="126"/>
      <c r="E30" s="127"/>
      <c r="F30" s="65" t="s">
        <v>252</v>
      </c>
      <c r="G30" s="266"/>
      <c r="H30" s="106">
        <v>36</v>
      </c>
      <c r="I30" s="107">
        <v>1</v>
      </c>
      <c r="J30" s="106">
        <v>20</v>
      </c>
      <c r="K30" s="107">
        <v>0.55555555555555558</v>
      </c>
      <c r="L30" s="106">
        <v>16</v>
      </c>
      <c r="M30" s="107">
        <v>0.44444444444444442</v>
      </c>
      <c r="N30" s="212"/>
      <c r="O30" s="212"/>
      <c r="P30" s="252"/>
      <c r="Q30" s="252"/>
      <c r="R30" s="60" t="s">
        <v>73</v>
      </c>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row>
    <row r="31" spans="1:44" s="2" customFormat="1" ht="117.75" customHeight="1" x14ac:dyDescent="0.25">
      <c r="A31" s="214"/>
      <c r="B31" s="189"/>
      <c r="C31" s="186"/>
      <c r="D31" s="186"/>
      <c r="E31" s="209" t="s">
        <v>164</v>
      </c>
      <c r="F31" s="80" t="s">
        <v>351</v>
      </c>
      <c r="G31" s="267">
        <v>68</v>
      </c>
      <c r="H31" s="106">
        <v>68</v>
      </c>
      <c r="I31" s="107">
        <v>1</v>
      </c>
      <c r="J31" s="106">
        <v>40</v>
      </c>
      <c r="K31" s="107">
        <v>0.58823529411764708</v>
      </c>
      <c r="L31" s="106">
        <v>28</v>
      </c>
      <c r="M31" s="107">
        <v>0.41176470588235292</v>
      </c>
      <c r="N31" s="214" t="s">
        <v>827</v>
      </c>
      <c r="O31" s="214" t="s">
        <v>828</v>
      </c>
      <c r="P31" s="252"/>
      <c r="Q31" s="252"/>
      <c r="R31" s="60" t="s">
        <v>73</v>
      </c>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row>
    <row r="32" spans="1:44" s="2" customFormat="1" ht="117.75" customHeight="1" thickBot="1" x14ac:dyDescent="0.3">
      <c r="A32" s="214"/>
      <c r="B32" s="189"/>
      <c r="C32" s="186"/>
      <c r="D32" s="186"/>
      <c r="E32" s="210"/>
      <c r="F32" s="80" t="s">
        <v>352</v>
      </c>
      <c r="G32" s="267"/>
      <c r="H32" s="106">
        <v>10</v>
      </c>
      <c r="I32" s="107">
        <v>1</v>
      </c>
      <c r="J32" s="106">
        <v>10</v>
      </c>
      <c r="K32" s="107">
        <v>1</v>
      </c>
      <c r="L32" s="106">
        <v>0</v>
      </c>
      <c r="M32" s="107">
        <v>0</v>
      </c>
      <c r="N32" s="252"/>
      <c r="O32" s="252"/>
      <c r="P32" s="252"/>
      <c r="Q32" s="252"/>
      <c r="R32" s="60" t="s">
        <v>73</v>
      </c>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row>
    <row r="33" spans="1:44" s="2" customFormat="1" ht="70.5" customHeight="1" thickBot="1" x14ac:dyDescent="0.3">
      <c r="A33" s="214"/>
      <c r="B33" s="189"/>
      <c r="C33" s="127"/>
      <c r="D33" s="127"/>
      <c r="E33" s="211"/>
      <c r="F33" s="31" t="s">
        <v>165</v>
      </c>
      <c r="G33" s="267"/>
      <c r="H33" s="106">
        <v>68</v>
      </c>
      <c r="I33" s="107">
        <v>1</v>
      </c>
      <c r="J33" s="106">
        <v>50</v>
      </c>
      <c r="K33" s="107">
        <v>0.73529411764705888</v>
      </c>
      <c r="L33" s="106">
        <v>18</v>
      </c>
      <c r="M33" s="107">
        <v>0.26470588235294112</v>
      </c>
      <c r="N33" s="212"/>
      <c r="O33" s="212"/>
      <c r="P33" s="212"/>
      <c r="Q33" s="212"/>
      <c r="R33" s="60" t="s">
        <v>73</v>
      </c>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row>
    <row r="34" spans="1:44" s="2" customFormat="1" ht="111" customHeight="1" thickBot="1" x14ac:dyDescent="0.3">
      <c r="A34" s="125" t="s">
        <v>13</v>
      </c>
      <c r="B34" s="125" t="s">
        <v>14</v>
      </c>
      <c r="C34" s="260" t="s">
        <v>0</v>
      </c>
      <c r="D34" s="125" t="s">
        <v>91</v>
      </c>
      <c r="E34" s="31" t="s">
        <v>174</v>
      </c>
      <c r="F34" s="66" t="s">
        <v>336</v>
      </c>
      <c r="G34" s="105">
        <v>68</v>
      </c>
      <c r="H34" s="115">
        <v>10</v>
      </c>
      <c r="I34" s="120">
        <v>1</v>
      </c>
      <c r="J34" s="115">
        <v>0</v>
      </c>
      <c r="K34" s="117">
        <v>0</v>
      </c>
      <c r="L34" s="115">
        <v>0</v>
      </c>
      <c r="M34" s="119">
        <v>0</v>
      </c>
      <c r="N34" s="103" t="s">
        <v>901</v>
      </c>
      <c r="O34" s="103" t="s">
        <v>902</v>
      </c>
      <c r="P34" s="104" t="s">
        <v>903</v>
      </c>
      <c r="Q34" s="104" t="s">
        <v>904</v>
      </c>
      <c r="R34" s="72" t="s">
        <v>350</v>
      </c>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row>
    <row r="35" spans="1:44" s="2" customFormat="1" ht="132" customHeight="1" thickBot="1" x14ac:dyDescent="0.3">
      <c r="A35" s="126"/>
      <c r="B35" s="126"/>
      <c r="C35" s="261"/>
      <c r="D35" s="126"/>
      <c r="E35" s="31" t="s">
        <v>175</v>
      </c>
      <c r="F35" s="67" t="s">
        <v>337</v>
      </c>
      <c r="G35" s="104">
        <v>19</v>
      </c>
      <c r="H35" s="115">
        <v>19</v>
      </c>
      <c r="I35" s="120">
        <v>1</v>
      </c>
      <c r="J35" s="115">
        <v>19</v>
      </c>
      <c r="K35" s="117">
        <f t="shared" ref="K35:K38" si="2">+(J35/H35)</f>
        <v>1</v>
      </c>
      <c r="L35" s="115">
        <v>0</v>
      </c>
      <c r="M35" s="119">
        <v>0</v>
      </c>
      <c r="N35" s="104" t="s">
        <v>905</v>
      </c>
      <c r="O35" s="104" t="s">
        <v>906</v>
      </c>
      <c r="P35" s="104" t="s">
        <v>907</v>
      </c>
      <c r="Q35" s="104" t="s">
        <v>908</v>
      </c>
      <c r="R35" s="72" t="s">
        <v>350</v>
      </c>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row>
    <row r="36" spans="1:44" s="2" customFormat="1" ht="111.75" customHeight="1" thickBot="1" x14ac:dyDescent="0.3">
      <c r="A36" s="126"/>
      <c r="B36" s="126"/>
      <c r="C36" s="261"/>
      <c r="D36" s="126"/>
      <c r="E36" s="18" t="s">
        <v>176</v>
      </c>
      <c r="F36" s="67" t="s">
        <v>338</v>
      </c>
      <c r="G36" s="104">
        <v>68</v>
      </c>
      <c r="H36" s="115">
        <v>68</v>
      </c>
      <c r="I36" s="120">
        <v>1</v>
      </c>
      <c r="J36" s="115">
        <v>68</v>
      </c>
      <c r="K36" s="117">
        <f t="shared" si="2"/>
        <v>1</v>
      </c>
      <c r="L36" s="115">
        <v>0</v>
      </c>
      <c r="M36" s="119">
        <v>0</v>
      </c>
      <c r="N36" s="104" t="s">
        <v>909</v>
      </c>
      <c r="O36" s="104" t="s">
        <v>910</v>
      </c>
      <c r="P36" s="104" t="s">
        <v>911</v>
      </c>
      <c r="Q36" s="104" t="s">
        <v>912</v>
      </c>
      <c r="R36" s="72" t="s">
        <v>350</v>
      </c>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row>
    <row r="37" spans="1:44" s="2" customFormat="1" ht="48" customHeight="1" thickBot="1" x14ac:dyDescent="0.3">
      <c r="A37" s="126"/>
      <c r="B37" s="126"/>
      <c r="C37" s="261"/>
      <c r="D37" s="126"/>
      <c r="E37" s="128" t="s">
        <v>177</v>
      </c>
      <c r="F37" s="67" t="e">
        <f xml:space="preserve"> No. de personas capacitadas en el mes /No. de personas vinculadas al servicio x</f>
        <v>#NAME?</v>
      </c>
      <c r="G37" s="104">
        <v>23</v>
      </c>
      <c r="H37" s="115">
        <v>23</v>
      </c>
      <c r="I37" s="120">
        <v>1</v>
      </c>
      <c r="J37" s="115">
        <v>23</v>
      </c>
      <c r="K37" s="117">
        <f t="shared" si="2"/>
        <v>1</v>
      </c>
      <c r="L37" s="115">
        <v>0</v>
      </c>
      <c r="M37" s="119">
        <v>0</v>
      </c>
      <c r="N37" s="180" t="s">
        <v>913</v>
      </c>
      <c r="O37" s="180" t="s">
        <v>914</v>
      </c>
      <c r="P37" s="180" t="s">
        <v>915</v>
      </c>
      <c r="Q37" s="180" t="s">
        <v>916</v>
      </c>
      <c r="R37" s="72" t="s">
        <v>350</v>
      </c>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row>
    <row r="38" spans="1:44" s="2" customFormat="1" ht="59.25" customHeight="1" thickBot="1" x14ac:dyDescent="0.3">
      <c r="A38" s="127"/>
      <c r="B38" s="127"/>
      <c r="C38" s="262"/>
      <c r="D38" s="127"/>
      <c r="E38" s="130"/>
      <c r="F38" s="65" t="s">
        <v>178</v>
      </c>
      <c r="G38" s="104">
        <v>6</v>
      </c>
      <c r="H38" s="115">
        <v>6</v>
      </c>
      <c r="I38" s="120">
        <v>1</v>
      </c>
      <c r="J38" s="115">
        <v>1</v>
      </c>
      <c r="K38" s="117">
        <f t="shared" si="2"/>
        <v>0.16666666666666666</v>
      </c>
      <c r="L38" s="115">
        <v>0</v>
      </c>
      <c r="M38" s="119">
        <v>0</v>
      </c>
      <c r="N38" s="181"/>
      <c r="O38" s="181"/>
      <c r="P38" s="181"/>
      <c r="Q38" s="181"/>
      <c r="R38" s="72" t="s">
        <v>350</v>
      </c>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row>
    <row r="39" spans="1:44" s="2" customFormat="1" ht="216.75" customHeight="1" thickBot="1" x14ac:dyDescent="0.3">
      <c r="A39" s="125" t="s">
        <v>13</v>
      </c>
      <c r="B39" s="125" t="s">
        <v>14</v>
      </c>
      <c r="C39" s="192" t="s">
        <v>18</v>
      </c>
      <c r="D39" s="192" t="s">
        <v>92</v>
      </c>
      <c r="E39" s="192" t="s">
        <v>82</v>
      </c>
      <c r="F39" s="65" t="s">
        <v>179</v>
      </c>
      <c r="G39" s="220" t="s">
        <v>845</v>
      </c>
      <c r="H39" s="81">
        <v>22</v>
      </c>
      <c r="I39" s="79">
        <v>1</v>
      </c>
      <c r="J39" s="81">
        <v>46</v>
      </c>
      <c r="K39" s="79">
        <v>1</v>
      </c>
      <c r="L39" s="81">
        <v>0</v>
      </c>
      <c r="M39" s="79">
        <v>0</v>
      </c>
      <c r="N39" s="81" t="s">
        <v>846</v>
      </c>
      <c r="O39" s="149" t="s">
        <v>847</v>
      </c>
      <c r="P39" s="149" t="s">
        <v>848</v>
      </c>
      <c r="Q39" s="149" t="s">
        <v>849</v>
      </c>
      <c r="R39" s="60" t="s">
        <v>161</v>
      </c>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row>
    <row r="40" spans="1:44" s="2" customFormat="1" ht="84.75" customHeight="1" thickBot="1" x14ac:dyDescent="0.3">
      <c r="A40" s="126"/>
      <c r="B40" s="126"/>
      <c r="C40" s="193"/>
      <c r="D40" s="193"/>
      <c r="E40" s="193"/>
      <c r="F40" s="65" t="s">
        <v>180</v>
      </c>
      <c r="G40" s="221"/>
      <c r="H40" s="81">
        <v>8</v>
      </c>
      <c r="I40" s="79">
        <v>1</v>
      </c>
      <c r="J40" s="81">
        <v>8</v>
      </c>
      <c r="K40" s="79">
        <v>1</v>
      </c>
      <c r="L40" s="81">
        <v>0</v>
      </c>
      <c r="M40" s="79">
        <v>0</v>
      </c>
      <c r="N40" s="81" t="s">
        <v>850</v>
      </c>
      <c r="O40" s="150"/>
      <c r="P40" s="150"/>
      <c r="Q40" s="150"/>
      <c r="R40" s="60" t="s">
        <v>161</v>
      </c>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row>
    <row r="41" spans="1:44" s="2" customFormat="1" ht="81" customHeight="1" thickBot="1" x14ac:dyDescent="0.3">
      <c r="A41" s="127"/>
      <c r="B41" s="127"/>
      <c r="C41" s="194"/>
      <c r="D41" s="194"/>
      <c r="E41" s="194"/>
      <c r="F41" s="65" t="s">
        <v>181</v>
      </c>
      <c r="G41" s="222"/>
      <c r="H41" s="81">
        <v>22</v>
      </c>
      <c r="I41" s="79">
        <v>1</v>
      </c>
      <c r="J41" s="81">
        <v>22</v>
      </c>
      <c r="K41" s="79">
        <v>1</v>
      </c>
      <c r="L41" s="81">
        <v>0</v>
      </c>
      <c r="M41" s="79">
        <v>0</v>
      </c>
      <c r="N41" s="81" t="s">
        <v>851</v>
      </c>
      <c r="O41" s="151"/>
      <c r="P41" s="151"/>
      <c r="Q41" s="151"/>
      <c r="R41" s="60" t="s">
        <v>161</v>
      </c>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row>
    <row r="42" spans="1:44" s="2" customFormat="1" ht="96" customHeight="1" thickBot="1" x14ac:dyDescent="0.3">
      <c r="A42" s="125" t="s">
        <v>13</v>
      </c>
      <c r="B42" s="125" t="s">
        <v>14</v>
      </c>
      <c r="C42" s="192" t="s">
        <v>19</v>
      </c>
      <c r="D42" s="192" t="s">
        <v>93</v>
      </c>
      <c r="E42" s="192" t="s">
        <v>182</v>
      </c>
      <c r="F42" s="65" t="s">
        <v>253</v>
      </c>
      <c r="G42" s="257" t="s">
        <v>852</v>
      </c>
      <c r="H42" s="79">
        <v>0</v>
      </c>
      <c r="I42" s="79">
        <v>0</v>
      </c>
      <c r="J42" s="81">
        <v>4</v>
      </c>
      <c r="K42" s="79">
        <v>0.12</v>
      </c>
      <c r="L42" s="81">
        <v>0</v>
      </c>
      <c r="M42" s="79">
        <v>0</v>
      </c>
      <c r="N42" s="92" t="s">
        <v>853</v>
      </c>
      <c r="O42" s="93"/>
      <c r="P42" s="93"/>
      <c r="Q42" s="93"/>
      <c r="R42" s="60" t="s">
        <v>161</v>
      </c>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row>
    <row r="43" spans="1:44" s="2" customFormat="1" ht="153" customHeight="1" thickBot="1" x14ac:dyDescent="0.3">
      <c r="A43" s="126"/>
      <c r="B43" s="126"/>
      <c r="C43" s="193"/>
      <c r="D43" s="193"/>
      <c r="E43" s="193"/>
      <c r="F43" s="65" t="s">
        <v>254</v>
      </c>
      <c r="G43" s="258"/>
      <c r="H43" s="81">
        <v>33</v>
      </c>
      <c r="I43" s="79">
        <v>1</v>
      </c>
      <c r="J43" s="81">
        <v>33</v>
      </c>
      <c r="K43" s="79">
        <f>J43*I43/H43</f>
        <v>1</v>
      </c>
      <c r="L43" s="81">
        <v>0</v>
      </c>
      <c r="M43" s="79">
        <v>0</v>
      </c>
      <c r="N43" s="81" t="s">
        <v>854</v>
      </c>
      <c r="O43" s="150" t="s">
        <v>855</v>
      </c>
      <c r="P43" s="150" t="s">
        <v>856</v>
      </c>
      <c r="Q43" s="150" t="s">
        <v>857</v>
      </c>
      <c r="R43" s="60" t="s">
        <v>161</v>
      </c>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row>
    <row r="44" spans="1:44" s="2" customFormat="1" ht="80.25" customHeight="1" thickBot="1" x14ac:dyDescent="0.3">
      <c r="A44" s="126"/>
      <c r="B44" s="126"/>
      <c r="C44" s="193"/>
      <c r="D44" s="193"/>
      <c r="E44" s="193"/>
      <c r="F44" s="65" t="s">
        <v>183</v>
      </c>
      <c r="G44" s="258"/>
      <c r="H44" s="81">
        <v>33</v>
      </c>
      <c r="I44" s="79">
        <v>1</v>
      </c>
      <c r="J44" s="81">
        <v>33</v>
      </c>
      <c r="K44" s="79">
        <v>1</v>
      </c>
      <c r="L44" s="81">
        <v>0</v>
      </c>
      <c r="M44" s="79">
        <v>0</v>
      </c>
      <c r="N44" s="81" t="s">
        <v>858</v>
      </c>
      <c r="O44" s="150"/>
      <c r="P44" s="150"/>
      <c r="Q44" s="150"/>
      <c r="R44" s="60" t="s">
        <v>161</v>
      </c>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row>
    <row r="45" spans="1:44" s="2" customFormat="1" ht="74.25" customHeight="1" thickBot="1" x14ac:dyDescent="0.3">
      <c r="A45" s="127"/>
      <c r="B45" s="127"/>
      <c r="C45" s="194"/>
      <c r="D45" s="194"/>
      <c r="E45" s="194"/>
      <c r="F45" s="65" t="s">
        <v>184</v>
      </c>
      <c r="G45" s="259"/>
      <c r="H45" s="81">
        <v>8</v>
      </c>
      <c r="I45" s="79">
        <v>1</v>
      </c>
      <c r="J45" s="81">
        <v>8</v>
      </c>
      <c r="K45" s="79">
        <v>1</v>
      </c>
      <c r="L45" s="81">
        <v>0</v>
      </c>
      <c r="M45" s="79">
        <v>0</v>
      </c>
      <c r="N45" s="81" t="s">
        <v>859</v>
      </c>
      <c r="O45" s="151"/>
      <c r="P45" s="151"/>
      <c r="Q45" s="151"/>
      <c r="R45" s="60" t="s">
        <v>161</v>
      </c>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row>
    <row r="46" spans="1:44" s="2" customFormat="1" ht="81.75" customHeight="1" thickBot="1" x14ac:dyDescent="0.3">
      <c r="A46" s="125" t="s">
        <v>13</v>
      </c>
      <c r="B46" s="125" t="s">
        <v>14</v>
      </c>
      <c r="C46" s="192" t="s">
        <v>1</v>
      </c>
      <c r="D46" s="195" t="s">
        <v>95</v>
      </c>
      <c r="E46" s="195" t="s">
        <v>97</v>
      </c>
      <c r="F46" s="65" t="s">
        <v>185</v>
      </c>
      <c r="G46" s="220">
        <v>3</v>
      </c>
      <c r="H46" s="81">
        <v>3</v>
      </c>
      <c r="I46" s="79">
        <v>1</v>
      </c>
      <c r="J46" s="81">
        <v>3</v>
      </c>
      <c r="K46" s="79">
        <v>1</v>
      </c>
      <c r="L46" s="81">
        <v>0</v>
      </c>
      <c r="M46" s="79">
        <v>0</v>
      </c>
      <c r="N46" s="81" t="s">
        <v>860</v>
      </c>
      <c r="O46" s="175" t="s">
        <v>861</v>
      </c>
      <c r="P46" s="175" t="s">
        <v>856</v>
      </c>
      <c r="Q46" s="149" t="s">
        <v>862</v>
      </c>
      <c r="R46" s="60" t="s">
        <v>161</v>
      </c>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row>
    <row r="47" spans="1:44" s="2" customFormat="1" ht="79.5" customHeight="1" thickBot="1" x14ac:dyDescent="0.3">
      <c r="A47" s="126"/>
      <c r="B47" s="126"/>
      <c r="C47" s="193"/>
      <c r="D47" s="196"/>
      <c r="E47" s="196"/>
      <c r="F47" s="65" t="s">
        <v>186</v>
      </c>
      <c r="G47" s="221"/>
      <c r="H47" s="81">
        <v>18</v>
      </c>
      <c r="I47" s="79">
        <v>1</v>
      </c>
      <c r="J47" s="81">
        <v>18</v>
      </c>
      <c r="K47" s="79">
        <v>1</v>
      </c>
      <c r="L47" s="81">
        <v>0</v>
      </c>
      <c r="M47" s="79">
        <v>0</v>
      </c>
      <c r="N47" s="81" t="s">
        <v>863</v>
      </c>
      <c r="O47" s="176"/>
      <c r="P47" s="176"/>
      <c r="Q47" s="150"/>
      <c r="R47" s="60" t="s">
        <v>161</v>
      </c>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row>
    <row r="48" spans="1:44" s="2" customFormat="1" ht="113.25" customHeight="1" thickBot="1" x14ac:dyDescent="0.3">
      <c r="A48" s="127"/>
      <c r="B48" s="127"/>
      <c r="C48" s="194"/>
      <c r="D48" s="197"/>
      <c r="E48" s="197"/>
      <c r="F48" s="65" t="s">
        <v>187</v>
      </c>
      <c r="G48" s="222"/>
      <c r="H48" s="81">
        <v>3</v>
      </c>
      <c r="I48" s="79">
        <v>1</v>
      </c>
      <c r="J48" s="81">
        <v>1</v>
      </c>
      <c r="K48" s="79">
        <f>J48*I48/H48</f>
        <v>0.33333333333333331</v>
      </c>
      <c r="L48" s="81">
        <v>2</v>
      </c>
      <c r="M48" s="79">
        <f>L48*I48/H48</f>
        <v>0.66666666666666663</v>
      </c>
      <c r="N48" s="81" t="s">
        <v>864</v>
      </c>
      <c r="O48" s="177"/>
      <c r="P48" s="177"/>
      <c r="Q48" s="151"/>
      <c r="R48" s="60" t="s">
        <v>161</v>
      </c>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row>
    <row r="49" spans="1:44" s="2" customFormat="1" ht="70.5" customHeight="1" thickBot="1" x14ac:dyDescent="0.3">
      <c r="A49" s="125" t="s">
        <v>13</v>
      </c>
      <c r="B49" s="125" t="s">
        <v>14</v>
      </c>
      <c r="C49" s="192" t="s">
        <v>17</v>
      </c>
      <c r="D49" s="195" t="s">
        <v>96</v>
      </c>
      <c r="E49" s="195" t="s">
        <v>98</v>
      </c>
      <c r="F49" s="65" t="s">
        <v>255</v>
      </c>
      <c r="G49" s="220">
        <v>4</v>
      </c>
      <c r="H49" s="81">
        <v>4</v>
      </c>
      <c r="I49" s="79">
        <v>1</v>
      </c>
      <c r="J49" s="81">
        <v>4</v>
      </c>
      <c r="K49" s="79">
        <v>1</v>
      </c>
      <c r="L49" s="81">
        <v>0</v>
      </c>
      <c r="M49" s="79">
        <v>0</v>
      </c>
      <c r="N49" s="81" t="s">
        <v>865</v>
      </c>
      <c r="O49" s="149" t="s">
        <v>866</v>
      </c>
      <c r="P49" s="175" t="s">
        <v>867</v>
      </c>
      <c r="Q49" s="175" t="s">
        <v>868</v>
      </c>
      <c r="R49" s="60" t="s">
        <v>161</v>
      </c>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row>
    <row r="50" spans="1:44" s="2" customFormat="1" ht="80.25" customHeight="1" thickBot="1" x14ac:dyDescent="0.3">
      <c r="A50" s="126"/>
      <c r="B50" s="126"/>
      <c r="C50" s="193"/>
      <c r="D50" s="196"/>
      <c r="E50" s="196"/>
      <c r="F50" s="65" t="s">
        <v>188</v>
      </c>
      <c r="G50" s="221"/>
      <c r="H50" s="81">
        <v>35</v>
      </c>
      <c r="I50" s="79">
        <v>1</v>
      </c>
      <c r="J50" s="81">
        <v>35</v>
      </c>
      <c r="K50" s="79">
        <v>1</v>
      </c>
      <c r="L50" s="81">
        <v>0</v>
      </c>
      <c r="M50" s="79">
        <v>0</v>
      </c>
      <c r="N50" s="81" t="s">
        <v>869</v>
      </c>
      <c r="O50" s="150"/>
      <c r="P50" s="176"/>
      <c r="Q50" s="177"/>
      <c r="R50" s="60" t="s">
        <v>161</v>
      </c>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row>
    <row r="51" spans="1:44" s="2" customFormat="1" ht="105.75" customHeight="1" thickBot="1" x14ac:dyDescent="0.3">
      <c r="A51" s="127"/>
      <c r="B51" s="127"/>
      <c r="C51" s="194"/>
      <c r="D51" s="197"/>
      <c r="E51" s="197"/>
      <c r="F51" s="65" t="s">
        <v>189</v>
      </c>
      <c r="G51" s="222"/>
      <c r="H51" s="81">
        <v>4</v>
      </c>
      <c r="I51" s="79">
        <v>1</v>
      </c>
      <c r="J51" s="81">
        <v>3</v>
      </c>
      <c r="K51" s="79">
        <f>J51*I51/H51</f>
        <v>0.75</v>
      </c>
      <c r="L51" s="81">
        <v>1</v>
      </c>
      <c r="M51" s="79">
        <f>L51*I51/H51</f>
        <v>0.25</v>
      </c>
      <c r="N51" s="81" t="s">
        <v>870</v>
      </c>
      <c r="O51" s="151"/>
      <c r="P51" s="177"/>
      <c r="Q51" s="81" t="s">
        <v>871</v>
      </c>
      <c r="R51" s="60" t="s">
        <v>161</v>
      </c>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row>
    <row r="52" spans="1:44" s="2" customFormat="1" ht="78.75" customHeight="1" thickBot="1" x14ac:dyDescent="0.3">
      <c r="A52" s="125" t="s">
        <v>13</v>
      </c>
      <c r="B52" s="125" t="s">
        <v>14</v>
      </c>
      <c r="C52" s="125" t="s">
        <v>243</v>
      </c>
      <c r="D52" s="190" t="s">
        <v>99</v>
      </c>
      <c r="E52" s="125" t="s">
        <v>191</v>
      </c>
      <c r="F52" s="65" t="s">
        <v>256</v>
      </c>
      <c r="G52" s="180">
        <v>68</v>
      </c>
      <c r="H52" s="70">
        <v>3</v>
      </c>
      <c r="I52" s="49">
        <v>1</v>
      </c>
      <c r="J52" s="70">
        <v>3</v>
      </c>
      <c r="K52" s="49">
        <f>(J52*I52)/H52</f>
        <v>1</v>
      </c>
      <c r="L52" s="70">
        <f>H52-J52</f>
        <v>0</v>
      </c>
      <c r="M52" s="50">
        <f>I52-K52</f>
        <v>0</v>
      </c>
      <c r="N52" s="244" t="s">
        <v>779</v>
      </c>
      <c r="O52" s="244" t="s">
        <v>780</v>
      </c>
      <c r="P52" s="244" t="s">
        <v>781</v>
      </c>
      <c r="Q52" s="241" t="s">
        <v>782</v>
      </c>
      <c r="R52" s="60" t="s">
        <v>72</v>
      </c>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row>
    <row r="53" spans="1:44" s="2" customFormat="1" ht="71.25" customHeight="1" thickBot="1" x14ac:dyDescent="0.3">
      <c r="A53" s="126"/>
      <c r="B53" s="126"/>
      <c r="C53" s="126"/>
      <c r="D53" s="191"/>
      <c r="E53" s="126"/>
      <c r="F53" s="65" t="s">
        <v>257</v>
      </c>
      <c r="G53" s="185"/>
      <c r="H53" s="70">
        <v>3</v>
      </c>
      <c r="I53" s="49">
        <v>1</v>
      </c>
      <c r="J53" s="84">
        <v>3</v>
      </c>
      <c r="K53" s="49">
        <f t="shared" ref="K53:K79" si="3">(J53*I53)/H53</f>
        <v>1</v>
      </c>
      <c r="L53" s="70">
        <f t="shared" ref="L53:M75" si="4">H53-J53</f>
        <v>0</v>
      </c>
      <c r="M53" s="50">
        <f t="shared" si="4"/>
        <v>0</v>
      </c>
      <c r="N53" s="245"/>
      <c r="O53" s="245"/>
      <c r="P53" s="245"/>
      <c r="Q53" s="242"/>
      <c r="R53" s="60" t="s">
        <v>72</v>
      </c>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row>
    <row r="54" spans="1:44" s="2" customFormat="1" ht="58.5" customHeight="1" thickBot="1" x14ac:dyDescent="0.3">
      <c r="A54" s="186"/>
      <c r="B54" s="186"/>
      <c r="C54" s="186"/>
      <c r="D54" s="191"/>
      <c r="E54" s="186"/>
      <c r="F54" s="65" t="s">
        <v>314</v>
      </c>
      <c r="G54" s="185"/>
      <c r="H54" s="70">
        <v>1</v>
      </c>
      <c r="I54" s="49">
        <v>1</v>
      </c>
      <c r="J54" s="70">
        <v>1</v>
      </c>
      <c r="K54" s="49">
        <f t="shared" si="3"/>
        <v>1</v>
      </c>
      <c r="L54" s="70">
        <f t="shared" si="4"/>
        <v>0</v>
      </c>
      <c r="M54" s="50">
        <f t="shared" si="4"/>
        <v>0</v>
      </c>
      <c r="N54" s="245"/>
      <c r="O54" s="245"/>
      <c r="P54" s="245"/>
      <c r="Q54" s="242"/>
      <c r="R54" s="60" t="s">
        <v>72</v>
      </c>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row>
    <row r="55" spans="1:44" s="2" customFormat="1" ht="62.25" customHeight="1" thickBot="1" x14ac:dyDescent="0.3">
      <c r="A55" s="127"/>
      <c r="B55" s="127"/>
      <c r="C55" s="127"/>
      <c r="D55" s="216"/>
      <c r="E55" s="127"/>
      <c r="F55" s="65" t="s">
        <v>313</v>
      </c>
      <c r="G55" s="181"/>
      <c r="H55" s="70">
        <v>3</v>
      </c>
      <c r="I55" s="49">
        <v>1</v>
      </c>
      <c r="J55" s="84">
        <v>3</v>
      </c>
      <c r="K55" s="49">
        <f t="shared" si="3"/>
        <v>1</v>
      </c>
      <c r="L55" s="70">
        <f t="shared" si="4"/>
        <v>0</v>
      </c>
      <c r="M55" s="50">
        <f t="shared" si="4"/>
        <v>0</v>
      </c>
      <c r="N55" s="246"/>
      <c r="O55" s="246"/>
      <c r="P55" s="246"/>
      <c r="Q55" s="243"/>
      <c r="R55" s="60" t="s">
        <v>72</v>
      </c>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row>
    <row r="56" spans="1:44" s="2" customFormat="1" ht="107.25" customHeight="1" thickBot="1" x14ac:dyDescent="0.3">
      <c r="A56" s="125" t="s">
        <v>13</v>
      </c>
      <c r="B56" s="190" t="s">
        <v>14</v>
      </c>
      <c r="C56" s="125" t="s">
        <v>100</v>
      </c>
      <c r="D56" s="125" t="s">
        <v>192</v>
      </c>
      <c r="E56" s="125" t="s">
        <v>70</v>
      </c>
      <c r="F56" s="65" t="s">
        <v>258</v>
      </c>
      <c r="G56" s="180">
        <v>28</v>
      </c>
      <c r="H56" s="70">
        <v>2</v>
      </c>
      <c r="I56" s="49">
        <v>1</v>
      </c>
      <c r="J56" s="70">
        <v>2</v>
      </c>
      <c r="K56" s="49">
        <f t="shared" si="3"/>
        <v>1</v>
      </c>
      <c r="L56" s="70">
        <f t="shared" si="4"/>
        <v>0</v>
      </c>
      <c r="M56" s="50">
        <f t="shared" si="4"/>
        <v>0</v>
      </c>
      <c r="N56" s="175" t="s">
        <v>783</v>
      </c>
      <c r="O56" s="175" t="s">
        <v>784</v>
      </c>
      <c r="P56" s="175" t="s">
        <v>785</v>
      </c>
      <c r="Q56" s="175" t="s">
        <v>786</v>
      </c>
      <c r="R56" s="60" t="s">
        <v>72</v>
      </c>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row>
    <row r="57" spans="1:44" s="2" customFormat="1" ht="110.25" customHeight="1" thickBot="1" x14ac:dyDescent="0.3">
      <c r="A57" s="126"/>
      <c r="B57" s="191"/>
      <c r="C57" s="126"/>
      <c r="D57" s="126"/>
      <c r="E57" s="126"/>
      <c r="F57" s="65" t="s">
        <v>259</v>
      </c>
      <c r="G57" s="185"/>
      <c r="H57" s="70">
        <v>2</v>
      </c>
      <c r="I57" s="49">
        <v>1</v>
      </c>
      <c r="J57" s="70">
        <v>23</v>
      </c>
      <c r="K57" s="49">
        <v>0.14000000000000001</v>
      </c>
      <c r="L57" s="70">
        <f t="shared" si="4"/>
        <v>-21</v>
      </c>
      <c r="M57" s="50">
        <f t="shared" si="4"/>
        <v>0.86</v>
      </c>
      <c r="N57" s="176"/>
      <c r="O57" s="176"/>
      <c r="P57" s="176"/>
      <c r="Q57" s="176"/>
      <c r="R57" s="60" t="s">
        <v>72</v>
      </c>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row>
    <row r="58" spans="1:44" s="2" customFormat="1" ht="88.5" customHeight="1" thickBot="1" x14ac:dyDescent="0.3">
      <c r="A58" s="127"/>
      <c r="B58" s="191"/>
      <c r="C58" s="127"/>
      <c r="D58" s="127"/>
      <c r="E58" s="127"/>
      <c r="F58" s="65" t="s">
        <v>260</v>
      </c>
      <c r="G58" s="181"/>
      <c r="H58" s="70">
        <v>28</v>
      </c>
      <c r="I58" s="49">
        <v>1</v>
      </c>
      <c r="J58" s="70">
        <v>17</v>
      </c>
      <c r="K58" s="49">
        <f t="shared" si="3"/>
        <v>0.6071428571428571</v>
      </c>
      <c r="L58" s="70">
        <f t="shared" si="4"/>
        <v>11</v>
      </c>
      <c r="M58" s="50">
        <f t="shared" si="4"/>
        <v>0.3928571428571429</v>
      </c>
      <c r="N58" s="177"/>
      <c r="O58" s="177"/>
      <c r="P58" s="177"/>
      <c r="Q58" s="177"/>
      <c r="R58" s="60" t="s">
        <v>72</v>
      </c>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row>
    <row r="59" spans="1:44" s="2" customFormat="1" ht="101.25" customHeight="1" thickBot="1" x14ac:dyDescent="0.3">
      <c r="A59" s="182" t="s">
        <v>13</v>
      </c>
      <c r="B59" s="184" t="s">
        <v>14</v>
      </c>
      <c r="C59" s="125" t="s">
        <v>20</v>
      </c>
      <c r="D59" s="125" t="s">
        <v>193</v>
      </c>
      <c r="E59" s="125" t="s">
        <v>194</v>
      </c>
      <c r="F59" s="65" t="s">
        <v>261</v>
      </c>
      <c r="G59" s="180">
        <v>68</v>
      </c>
      <c r="H59" s="70">
        <v>68</v>
      </c>
      <c r="I59" s="49">
        <v>1</v>
      </c>
      <c r="J59" s="70">
        <v>68</v>
      </c>
      <c r="K59" s="49">
        <f t="shared" si="3"/>
        <v>1</v>
      </c>
      <c r="L59" s="70">
        <f t="shared" si="4"/>
        <v>0</v>
      </c>
      <c r="M59" s="50">
        <f t="shared" si="4"/>
        <v>0</v>
      </c>
      <c r="N59" s="175" t="s">
        <v>787</v>
      </c>
      <c r="O59" s="253" t="s">
        <v>788</v>
      </c>
      <c r="P59" s="241" t="s">
        <v>789</v>
      </c>
      <c r="Q59" s="175" t="s">
        <v>790</v>
      </c>
      <c r="R59" s="60" t="s">
        <v>72</v>
      </c>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row>
    <row r="60" spans="1:44" s="2" customFormat="1" ht="81" customHeight="1" thickBot="1" x14ac:dyDescent="0.3">
      <c r="A60" s="183"/>
      <c r="B60" s="184"/>
      <c r="C60" s="126"/>
      <c r="D60" s="126"/>
      <c r="E60" s="126"/>
      <c r="F60" s="65" t="s">
        <v>262</v>
      </c>
      <c r="G60" s="185"/>
      <c r="H60" s="70">
        <v>21</v>
      </c>
      <c r="I60" s="49">
        <v>1</v>
      </c>
      <c r="J60" s="70">
        <v>21</v>
      </c>
      <c r="K60" s="49">
        <f t="shared" si="3"/>
        <v>1</v>
      </c>
      <c r="L60" s="70">
        <f t="shared" si="4"/>
        <v>0</v>
      </c>
      <c r="M60" s="50">
        <f t="shared" si="4"/>
        <v>0</v>
      </c>
      <c r="N60" s="176"/>
      <c r="O60" s="176"/>
      <c r="P60" s="242"/>
      <c r="Q60" s="176"/>
      <c r="R60" s="60" t="s">
        <v>72</v>
      </c>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row>
    <row r="61" spans="1:44" s="2" customFormat="1" ht="92.25" customHeight="1" thickBot="1" x14ac:dyDescent="0.3">
      <c r="A61" s="183"/>
      <c r="B61" s="184"/>
      <c r="C61" s="126"/>
      <c r="D61" s="126"/>
      <c r="E61" s="126"/>
      <c r="F61" s="65" t="s">
        <v>263</v>
      </c>
      <c r="G61" s="185"/>
      <c r="H61" s="84">
        <v>8</v>
      </c>
      <c r="I61" s="49">
        <v>1</v>
      </c>
      <c r="J61" s="84">
        <v>8</v>
      </c>
      <c r="K61" s="49">
        <f t="shared" si="3"/>
        <v>1</v>
      </c>
      <c r="L61" s="70">
        <f t="shared" si="4"/>
        <v>0</v>
      </c>
      <c r="M61" s="50">
        <f t="shared" si="4"/>
        <v>0</v>
      </c>
      <c r="N61" s="176"/>
      <c r="O61" s="176"/>
      <c r="P61" s="242"/>
      <c r="Q61" s="176"/>
      <c r="R61" s="60" t="s">
        <v>72</v>
      </c>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row>
    <row r="62" spans="1:44" s="2" customFormat="1" ht="80.25" customHeight="1" thickBot="1" x14ac:dyDescent="0.3">
      <c r="A62" s="183"/>
      <c r="B62" s="184"/>
      <c r="C62" s="126"/>
      <c r="D62" s="126"/>
      <c r="E62" s="127"/>
      <c r="F62" s="65" t="s">
        <v>264</v>
      </c>
      <c r="G62" s="181"/>
      <c r="H62" s="70">
        <v>48</v>
      </c>
      <c r="I62" s="49">
        <v>1</v>
      </c>
      <c r="J62" s="70">
        <v>47</v>
      </c>
      <c r="K62" s="49">
        <f t="shared" si="3"/>
        <v>0.97916666666666663</v>
      </c>
      <c r="L62" s="70">
        <f t="shared" si="4"/>
        <v>1</v>
      </c>
      <c r="M62" s="50">
        <f t="shared" si="4"/>
        <v>2.083333333333337E-2</v>
      </c>
      <c r="N62" s="177"/>
      <c r="O62" s="177"/>
      <c r="P62" s="243"/>
      <c r="Q62" s="177"/>
      <c r="R62" s="60" t="s">
        <v>72</v>
      </c>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row>
    <row r="63" spans="1:44" s="2" customFormat="1" ht="72" customHeight="1" thickBot="1" x14ac:dyDescent="0.3">
      <c r="A63" s="183"/>
      <c r="B63" s="184"/>
      <c r="C63" s="126"/>
      <c r="D63" s="126"/>
      <c r="E63" s="125" t="s">
        <v>21</v>
      </c>
      <c r="F63" s="68" t="s">
        <v>22</v>
      </c>
      <c r="G63" s="180">
        <v>60</v>
      </c>
      <c r="H63" s="70">
        <v>60</v>
      </c>
      <c r="I63" s="49">
        <v>1</v>
      </c>
      <c r="J63" s="70">
        <v>48</v>
      </c>
      <c r="K63" s="49">
        <f t="shared" si="3"/>
        <v>0.8</v>
      </c>
      <c r="L63" s="70">
        <f t="shared" si="4"/>
        <v>12</v>
      </c>
      <c r="M63" s="50">
        <f t="shared" si="4"/>
        <v>0.19999999999999996</v>
      </c>
      <c r="N63" s="175" t="s">
        <v>791</v>
      </c>
      <c r="O63" s="175" t="s">
        <v>792</v>
      </c>
      <c r="P63" s="175" t="s">
        <v>793</v>
      </c>
      <c r="Q63" s="175" t="s">
        <v>794</v>
      </c>
      <c r="R63" s="60" t="s">
        <v>72</v>
      </c>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row>
    <row r="64" spans="1:44" s="2" customFormat="1" ht="75" customHeight="1" thickBot="1" x14ac:dyDescent="0.3">
      <c r="A64" s="183"/>
      <c r="B64" s="184"/>
      <c r="C64" s="126"/>
      <c r="D64" s="126"/>
      <c r="E64" s="126"/>
      <c r="F64" s="68" t="s">
        <v>23</v>
      </c>
      <c r="G64" s="185"/>
      <c r="H64" s="70">
        <v>21</v>
      </c>
      <c r="I64" s="49">
        <v>1</v>
      </c>
      <c r="J64" s="70">
        <v>21</v>
      </c>
      <c r="K64" s="49">
        <f t="shared" si="3"/>
        <v>1</v>
      </c>
      <c r="L64" s="70">
        <f t="shared" si="4"/>
        <v>0</v>
      </c>
      <c r="M64" s="50">
        <f t="shared" si="4"/>
        <v>0</v>
      </c>
      <c r="N64" s="176"/>
      <c r="O64" s="176"/>
      <c r="P64" s="176"/>
      <c r="Q64" s="176"/>
      <c r="R64" s="60" t="s">
        <v>72</v>
      </c>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row>
    <row r="65" spans="1:44" s="2" customFormat="1" ht="105.75" customHeight="1" thickBot="1" x14ac:dyDescent="0.3">
      <c r="A65" s="183"/>
      <c r="B65" s="184"/>
      <c r="C65" s="126"/>
      <c r="D65" s="127"/>
      <c r="E65" s="127"/>
      <c r="F65" s="65" t="s">
        <v>265</v>
      </c>
      <c r="G65" s="181"/>
      <c r="H65" s="70">
        <v>48</v>
      </c>
      <c r="I65" s="49">
        <v>1</v>
      </c>
      <c r="J65" s="70">
        <v>60</v>
      </c>
      <c r="K65" s="49">
        <f t="shared" si="3"/>
        <v>1.25</v>
      </c>
      <c r="L65" s="70">
        <f t="shared" si="4"/>
        <v>-12</v>
      </c>
      <c r="M65" s="50">
        <f t="shared" si="4"/>
        <v>-0.25</v>
      </c>
      <c r="N65" s="177"/>
      <c r="O65" s="177"/>
      <c r="P65" s="177"/>
      <c r="Q65" s="177"/>
      <c r="R65" s="60" t="s">
        <v>72</v>
      </c>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row>
    <row r="66" spans="1:44" s="2" customFormat="1" ht="63" customHeight="1" thickBot="1" x14ac:dyDescent="0.3">
      <c r="A66" s="183" t="s">
        <v>13</v>
      </c>
      <c r="B66" s="184" t="s">
        <v>14</v>
      </c>
      <c r="C66" s="126"/>
      <c r="D66" s="125" t="s">
        <v>24</v>
      </c>
      <c r="E66" s="125" t="s">
        <v>25</v>
      </c>
      <c r="F66" s="68" t="s">
        <v>22</v>
      </c>
      <c r="G66" s="180" t="s">
        <v>795</v>
      </c>
      <c r="H66" s="70">
        <v>30</v>
      </c>
      <c r="I66" s="49">
        <v>1</v>
      </c>
      <c r="J66" s="70">
        <v>30</v>
      </c>
      <c r="K66" s="49">
        <f t="shared" si="3"/>
        <v>1</v>
      </c>
      <c r="L66" s="70">
        <f t="shared" si="4"/>
        <v>0</v>
      </c>
      <c r="M66" s="50">
        <f t="shared" si="4"/>
        <v>0</v>
      </c>
      <c r="N66" s="149" t="s">
        <v>796</v>
      </c>
      <c r="O66" s="244" t="s">
        <v>797</v>
      </c>
      <c r="P66" s="244" t="s">
        <v>798</v>
      </c>
      <c r="Q66" s="244" t="s">
        <v>799</v>
      </c>
      <c r="R66" s="60" t="s">
        <v>72</v>
      </c>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row>
    <row r="67" spans="1:44" s="2" customFormat="1" ht="67.5" customHeight="1" thickBot="1" x14ac:dyDescent="0.3">
      <c r="A67" s="183"/>
      <c r="B67" s="184"/>
      <c r="C67" s="126"/>
      <c r="D67" s="126"/>
      <c r="E67" s="126"/>
      <c r="F67" s="68" t="s">
        <v>23</v>
      </c>
      <c r="G67" s="185"/>
      <c r="H67" s="70">
        <v>21</v>
      </c>
      <c r="I67" s="49">
        <v>1</v>
      </c>
      <c r="J67" s="70">
        <v>21</v>
      </c>
      <c r="K67" s="49">
        <f t="shared" si="3"/>
        <v>1</v>
      </c>
      <c r="L67" s="70">
        <f t="shared" si="4"/>
        <v>0</v>
      </c>
      <c r="M67" s="50">
        <f t="shared" si="4"/>
        <v>0</v>
      </c>
      <c r="N67" s="150"/>
      <c r="O67" s="245"/>
      <c r="P67" s="245"/>
      <c r="Q67" s="245"/>
      <c r="R67" s="60" t="s">
        <v>72</v>
      </c>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row>
    <row r="68" spans="1:44" s="2" customFormat="1" ht="85.5" customHeight="1" thickBot="1" x14ac:dyDescent="0.3">
      <c r="A68" s="183"/>
      <c r="B68" s="184"/>
      <c r="C68" s="126"/>
      <c r="D68" s="126"/>
      <c r="E68" s="126"/>
      <c r="F68" s="65" t="s">
        <v>195</v>
      </c>
      <c r="G68" s="185"/>
      <c r="H68" s="178">
        <v>10</v>
      </c>
      <c r="I68" s="268">
        <v>1</v>
      </c>
      <c r="J68" s="178">
        <v>10</v>
      </c>
      <c r="K68" s="268">
        <f t="shared" si="3"/>
        <v>1</v>
      </c>
      <c r="L68" s="178">
        <f>H68-J68</f>
        <v>0</v>
      </c>
      <c r="M68" s="179">
        <f t="shared" si="4"/>
        <v>0</v>
      </c>
      <c r="N68" s="150"/>
      <c r="O68" s="245"/>
      <c r="P68" s="245"/>
      <c r="Q68" s="245"/>
      <c r="R68" s="60" t="s">
        <v>72</v>
      </c>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row>
    <row r="69" spans="1:44" s="2" customFormat="1" ht="69.75" customHeight="1" thickBot="1" x14ac:dyDescent="0.3">
      <c r="A69" s="183"/>
      <c r="B69" s="184"/>
      <c r="C69" s="126"/>
      <c r="D69" s="126"/>
      <c r="E69" s="127"/>
      <c r="F69" s="65" t="s">
        <v>196</v>
      </c>
      <c r="G69" s="181"/>
      <c r="H69" s="178"/>
      <c r="I69" s="268"/>
      <c r="J69" s="178"/>
      <c r="K69" s="268"/>
      <c r="L69" s="178"/>
      <c r="M69" s="179"/>
      <c r="N69" s="151"/>
      <c r="O69" s="246"/>
      <c r="P69" s="246"/>
      <c r="Q69" s="246"/>
      <c r="R69" s="60" t="s">
        <v>72</v>
      </c>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row>
    <row r="70" spans="1:44" s="2" customFormat="1" ht="48.75" customHeight="1" thickBot="1" x14ac:dyDescent="0.3">
      <c r="A70" s="183"/>
      <c r="B70" s="184"/>
      <c r="C70" s="126"/>
      <c r="D70" s="126"/>
      <c r="E70" s="125" t="s">
        <v>101</v>
      </c>
      <c r="F70" s="17" t="s">
        <v>197</v>
      </c>
      <c r="G70" s="180" t="s">
        <v>800</v>
      </c>
      <c r="H70" s="70">
        <v>1</v>
      </c>
      <c r="I70" s="49">
        <v>1</v>
      </c>
      <c r="J70" s="70">
        <v>1</v>
      </c>
      <c r="K70" s="49">
        <f t="shared" si="3"/>
        <v>1</v>
      </c>
      <c r="L70" s="70">
        <f t="shared" si="4"/>
        <v>0</v>
      </c>
      <c r="M70" s="50">
        <f t="shared" si="4"/>
        <v>0</v>
      </c>
      <c r="N70" s="180" t="s">
        <v>801</v>
      </c>
      <c r="O70" s="244" t="s">
        <v>802</v>
      </c>
      <c r="P70" s="244" t="s">
        <v>803</v>
      </c>
      <c r="Q70" s="244" t="s">
        <v>804</v>
      </c>
      <c r="R70" s="60" t="s">
        <v>72</v>
      </c>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row>
    <row r="71" spans="1:44" s="2" customFormat="1" ht="70.5" customHeight="1" thickBot="1" x14ac:dyDescent="0.3">
      <c r="A71" s="183"/>
      <c r="B71" s="184"/>
      <c r="C71" s="126"/>
      <c r="D71" s="126"/>
      <c r="E71" s="126"/>
      <c r="F71" s="65" t="s">
        <v>198</v>
      </c>
      <c r="G71" s="185"/>
      <c r="H71" s="70">
        <v>29</v>
      </c>
      <c r="I71" s="49">
        <v>1</v>
      </c>
      <c r="J71" s="70">
        <v>29</v>
      </c>
      <c r="K71" s="49">
        <f t="shared" si="3"/>
        <v>1</v>
      </c>
      <c r="L71" s="70">
        <f t="shared" si="4"/>
        <v>0</v>
      </c>
      <c r="M71" s="50">
        <f t="shared" si="4"/>
        <v>0</v>
      </c>
      <c r="N71" s="185"/>
      <c r="O71" s="245"/>
      <c r="P71" s="245"/>
      <c r="Q71" s="245"/>
      <c r="R71" s="60" t="s">
        <v>72</v>
      </c>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row>
    <row r="72" spans="1:44" s="2" customFormat="1" ht="61.5" customHeight="1" thickBot="1" x14ac:dyDescent="0.3">
      <c r="A72" s="183"/>
      <c r="B72" s="184"/>
      <c r="C72" s="126"/>
      <c r="D72" s="126"/>
      <c r="E72" s="126"/>
      <c r="F72" s="65" t="s">
        <v>199</v>
      </c>
      <c r="G72" s="185"/>
      <c r="H72" s="70">
        <v>5</v>
      </c>
      <c r="I72" s="49">
        <v>1</v>
      </c>
      <c r="J72" s="70">
        <v>5</v>
      </c>
      <c r="K72" s="49">
        <f t="shared" si="3"/>
        <v>1</v>
      </c>
      <c r="L72" s="70">
        <f t="shared" si="4"/>
        <v>0</v>
      </c>
      <c r="M72" s="50">
        <f t="shared" si="4"/>
        <v>0</v>
      </c>
      <c r="N72" s="185"/>
      <c r="O72" s="245"/>
      <c r="P72" s="245"/>
      <c r="Q72" s="245"/>
      <c r="R72" s="60" t="s">
        <v>72</v>
      </c>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row>
    <row r="73" spans="1:44" s="2" customFormat="1" ht="58.5" customHeight="1" thickBot="1" x14ac:dyDescent="0.3">
      <c r="A73" s="183"/>
      <c r="B73" s="184"/>
      <c r="C73" s="126"/>
      <c r="D73" s="126"/>
      <c r="E73" s="126"/>
      <c r="F73" s="65" t="s">
        <v>200</v>
      </c>
      <c r="G73" s="185"/>
      <c r="H73" s="70">
        <v>0</v>
      </c>
      <c r="I73" s="49">
        <v>1</v>
      </c>
      <c r="J73" s="70">
        <v>0</v>
      </c>
      <c r="K73" s="49">
        <v>1</v>
      </c>
      <c r="L73" s="70">
        <f t="shared" si="4"/>
        <v>0</v>
      </c>
      <c r="M73" s="50">
        <f t="shared" si="4"/>
        <v>0</v>
      </c>
      <c r="N73" s="185"/>
      <c r="O73" s="245"/>
      <c r="P73" s="245"/>
      <c r="Q73" s="245"/>
      <c r="R73" s="60" t="s">
        <v>72</v>
      </c>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row>
    <row r="74" spans="1:44" s="2" customFormat="1" ht="63.75" customHeight="1" thickBot="1" x14ac:dyDescent="0.3">
      <c r="A74" s="183"/>
      <c r="B74" s="189"/>
      <c r="C74" s="186"/>
      <c r="D74" s="186"/>
      <c r="E74" s="186"/>
      <c r="F74" s="65" t="s">
        <v>201</v>
      </c>
      <c r="G74" s="181"/>
      <c r="H74" s="70">
        <v>14</v>
      </c>
      <c r="I74" s="49">
        <v>1</v>
      </c>
      <c r="J74" s="70">
        <v>14</v>
      </c>
      <c r="K74" s="49">
        <f t="shared" si="3"/>
        <v>1</v>
      </c>
      <c r="L74" s="70">
        <f t="shared" si="4"/>
        <v>0</v>
      </c>
      <c r="M74" s="50">
        <f t="shared" si="4"/>
        <v>0</v>
      </c>
      <c r="N74" s="181"/>
      <c r="O74" s="246"/>
      <c r="P74" s="246"/>
      <c r="Q74" s="246"/>
      <c r="R74" s="60" t="s">
        <v>72</v>
      </c>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row>
    <row r="75" spans="1:44" s="2" customFormat="1" ht="73.5" customHeight="1" thickBot="1" x14ac:dyDescent="0.3">
      <c r="A75" s="184" t="s">
        <v>13</v>
      </c>
      <c r="B75" s="125" t="s">
        <v>14</v>
      </c>
      <c r="C75" s="125" t="s">
        <v>26</v>
      </c>
      <c r="D75" s="125" t="s">
        <v>102</v>
      </c>
      <c r="E75" s="125" t="s">
        <v>71</v>
      </c>
      <c r="F75" s="65" t="s">
        <v>202</v>
      </c>
      <c r="G75" s="180">
        <v>69</v>
      </c>
      <c r="H75" s="70">
        <v>1</v>
      </c>
      <c r="I75" s="49">
        <v>1</v>
      </c>
      <c r="J75" s="70">
        <v>1</v>
      </c>
      <c r="K75" s="49">
        <f t="shared" si="3"/>
        <v>1</v>
      </c>
      <c r="L75" s="70">
        <f t="shared" si="4"/>
        <v>0</v>
      </c>
      <c r="M75" s="50">
        <f t="shared" si="4"/>
        <v>0</v>
      </c>
      <c r="N75" s="244" t="s">
        <v>805</v>
      </c>
      <c r="O75" s="244" t="s">
        <v>806</v>
      </c>
      <c r="P75" s="244" t="s">
        <v>807</v>
      </c>
      <c r="Q75" s="244" t="s">
        <v>808</v>
      </c>
      <c r="R75" s="60" t="s">
        <v>72</v>
      </c>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row>
    <row r="76" spans="1:44" s="2" customFormat="1" ht="58.5" customHeight="1" thickBot="1" x14ac:dyDescent="0.3">
      <c r="A76" s="184"/>
      <c r="B76" s="126"/>
      <c r="C76" s="126"/>
      <c r="D76" s="126"/>
      <c r="E76" s="126"/>
      <c r="F76" s="65" t="s">
        <v>203</v>
      </c>
      <c r="G76" s="185"/>
      <c r="H76" s="70">
        <v>68</v>
      </c>
      <c r="I76" s="49">
        <v>1</v>
      </c>
      <c r="J76" s="70">
        <v>68</v>
      </c>
      <c r="K76" s="49">
        <f t="shared" si="3"/>
        <v>1</v>
      </c>
      <c r="L76" s="70">
        <v>68</v>
      </c>
      <c r="M76" s="50">
        <f>I76-K76</f>
        <v>0</v>
      </c>
      <c r="N76" s="245"/>
      <c r="O76" s="245"/>
      <c r="P76" s="245"/>
      <c r="Q76" s="245"/>
      <c r="R76" s="60" t="s">
        <v>72</v>
      </c>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row>
    <row r="77" spans="1:44" s="2" customFormat="1" ht="68.25" customHeight="1" thickBot="1" x14ac:dyDescent="0.3">
      <c r="A77" s="184"/>
      <c r="B77" s="126"/>
      <c r="C77" s="127"/>
      <c r="D77" s="127"/>
      <c r="E77" s="127"/>
      <c r="F77" s="65" t="s">
        <v>204</v>
      </c>
      <c r="G77" s="181"/>
      <c r="H77" s="70">
        <v>68</v>
      </c>
      <c r="I77" s="49">
        <v>1</v>
      </c>
      <c r="J77" s="70">
        <v>68</v>
      </c>
      <c r="K77" s="49">
        <f t="shared" si="3"/>
        <v>1</v>
      </c>
      <c r="L77" s="70">
        <v>68</v>
      </c>
      <c r="M77" s="50">
        <f>I77-K77</f>
        <v>0</v>
      </c>
      <c r="N77" s="246"/>
      <c r="O77" s="246"/>
      <c r="P77" s="246"/>
      <c r="Q77" s="246"/>
      <c r="R77" s="60" t="s">
        <v>72</v>
      </c>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row>
    <row r="78" spans="1:44" s="2" customFormat="1" ht="69.75" customHeight="1" thickBot="1" x14ac:dyDescent="0.3">
      <c r="A78" s="184"/>
      <c r="B78" s="126"/>
      <c r="C78" s="125" t="s">
        <v>27</v>
      </c>
      <c r="D78" s="125" t="s">
        <v>28</v>
      </c>
      <c r="E78" s="125" t="s">
        <v>205</v>
      </c>
      <c r="F78" s="65" t="s">
        <v>312</v>
      </c>
      <c r="G78" s="180" t="s">
        <v>809</v>
      </c>
      <c r="H78" s="70">
        <v>2</v>
      </c>
      <c r="I78" s="49">
        <v>1</v>
      </c>
      <c r="J78" s="70">
        <v>2</v>
      </c>
      <c r="K78" s="49">
        <f t="shared" si="3"/>
        <v>1</v>
      </c>
      <c r="L78" s="70">
        <v>2</v>
      </c>
      <c r="M78" s="50">
        <f>I78-K78</f>
        <v>0</v>
      </c>
      <c r="N78" s="244" t="s">
        <v>810</v>
      </c>
      <c r="O78" s="149" t="s">
        <v>811</v>
      </c>
      <c r="P78" s="244" t="s">
        <v>812</v>
      </c>
      <c r="Q78" s="244" t="s">
        <v>799</v>
      </c>
      <c r="R78" s="60" t="s">
        <v>72</v>
      </c>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row>
    <row r="79" spans="1:44" s="2" customFormat="1" ht="79.5" customHeight="1" thickBot="1" x14ac:dyDescent="0.3">
      <c r="A79" s="184"/>
      <c r="B79" s="126"/>
      <c r="C79" s="126"/>
      <c r="D79" s="126"/>
      <c r="E79" s="126"/>
      <c r="F79" s="65" t="s">
        <v>266</v>
      </c>
      <c r="G79" s="185"/>
      <c r="H79" s="70">
        <v>12</v>
      </c>
      <c r="I79" s="49">
        <v>1</v>
      </c>
      <c r="J79" s="70">
        <v>8</v>
      </c>
      <c r="K79" s="49">
        <f t="shared" si="3"/>
        <v>0.66666666666666663</v>
      </c>
      <c r="L79" s="70">
        <v>8</v>
      </c>
      <c r="M79" s="50">
        <f>I79-K79</f>
        <v>0.33333333333333337</v>
      </c>
      <c r="N79" s="245"/>
      <c r="O79" s="150"/>
      <c r="P79" s="245"/>
      <c r="Q79" s="245"/>
      <c r="R79" s="60" t="s">
        <v>72</v>
      </c>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row>
    <row r="80" spans="1:44" s="2" customFormat="1" ht="69.75" customHeight="1" thickBot="1" x14ac:dyDescent="0.3">
      <c r="A80" s="184"/>
      <c r="B80" s="126"/>
      <c r="C80" s="126"/>
      <c r="D80" s="126"/>
      <c r="E80" s="126"/>
      <c r="F80" s="17" t="s">
        <v>267</v>
      </c>
      <c r="G80" s="181"/>
      <c r="H80" s="84">
        <v>8</v>
      </c>
      <c r="I80" s="51">
        <v>1</v>
      </c>
      <c r="J80" s="84">
        <v>8</v>
      </c>
      <c r="K80" s="49">
        <f>(J80*I80)/H80</f>
        <v>1</v>
      </c>
      <c r="L80" s="70">
        <v>8</v>
      </c>
      <c r="M80" s="50">
        <f>I80-K80</f>
        <v>0</v>
      </c>
      <c r="N80" s="246"/>
      <c r="O80" s="151"/>
      <c r="P80" s="246"/>
      <c r="Q80" s="246"/>
      <c r="R80" s="60" t="s">
        <v>72</v>
      </c>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row>
    <row r="81" spans="1:44" s="2" customFormat="1" ht="77.25" customHeight="1" thickBot="1" x14ac:dyDescent="0.3">
      <c r="A81" s="183"/>
      <c r="B81" s="187" t="s">
        <v>74</v>
      </c>
      <c r="C81" s="128" t="s">
        <v>36</v>
      </c>
      <c r="D81" s="128" t="s">
        <v>103</v>
      </c>
      <c r="E81" s="125" t="s">
        <v>211</v>
      </c>
      <c r="F81" s="68" t="s">
        <v>213</v>
      </c>
      <c r="G81" s="223">
        <v>55</v>
      </c>
      <c r="H81" s="76">
        <v>55</v>
      </c>
      <c r="I81" s="40">
        <v>1</v>
      </c>
      <c r="J81" s="76">
        <v>14</v>
      </c>
      <c r="K81" s="77">
        <f>(J81/H81)*1</f>
        <v>0.25454545454545452</v>
      </c>
      <c r="L81" s="76">
        <f t="shared" ref="L81:L87" si="5">H81-J81</f>
        <v>41</v>
      </c>
      <c r="M81" s="78">
        <f>(L81/H81)*1</f>
        <v>0.74545454545454548</v>
      </c>
      <c r="N81" s="241" t="s">
        <v>813</v>
      </c>
      <c r="O81" s="241" t="s">
        <v>814</v>
      </c>
      <c r="P81" s="241" t="s">
        <v>815</v>
      </c>
      <c r="Q81" s="241" t="s">
        <v>816</v>
      </c>
      <c r="R81" s="60" t="s">
        <v>241</v>
      </c>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row>
    <row r="82" spans="1:44" s="2" customFormat="1" ht="103.5" customHeight="1" thickBot="1" x14ac:dyDescent="0.3">
      <c r="A82" s="183"/>
      <c r="B82" s="188"/>
      <c r="C82" s="129"/>
      <c r="D82" s="129"/>
      <c r="E82" s="126"/>
      <c r="F82" s="68" t="s">
        <v>214</v>
      </c>
      <c r="G82" s="224"/>
      <c r="H82" s="76">
        <v>3</v>
      </c>
      <c r="I82" s="40">
        <v>1</v>
      </c>
      <c r="J82" s="76">
        <v>1</v>
      </c>
      <c r="K82" s="77">
        <f>(J82/H82)*1</f>
        <v>0.33333333333333331</v>
      </c>
      <c r="L82" s="76">
        <f t="shared" si="5"/>
        <v>2</v>
      </c>
      <c r="M82" s="78">
        <f>(L82/H82)*1</f>
        <v>0.66666666666666663</v>
      </c>
      <c r="N82" s="242"/>
      <c r="O82" s="242"/>
      <c r="P82" s="242"/>
      <c r="Q82" s="242"/>
      <c r="R82" s="60" t="s">
        <v>241</v>
      </c>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row>
    <row r="83" spans="1:44" s="2" customFormat="1" ht="117" customHeight="1" thickBot="1" x14ac:dyDescent="0.3">
      <c r="A83" s="183"/>
      <c r="B83" s="188"/>
      <c r="C83" s="129"/>
      <c r="D83" s="129"/>
      <c r="E83" s="125" t="s">
        <v>212</v>
      </c>
      <c r="F83" s="68" t="s">
        <v>215</v>
      </c>
      <c r="G83" s="224"/>
      <c r="H83" s="76">
        <v>25</v>
      </c>
      <c r="I83" s="40">
        <f>(H83/H81)*1</f>
        <v>0.45454545454545453</v>
      </c>
      <c r="J83" s="76">
        <v>15</v>
      </c>
      <c r="K83" s="77">
        <f>(J83*I83)/H83</f>
        <v>0.27272727272727271</v>
      </c>
      <c r="L83" s="76">
        <f t="shared" si="5"/>
        <v>10</v>
      </c>
      <c r="M83" s="78">
        <f>(L83*I83)/H83</f>
        <v>0.1818181818181818</v>
      </c>
      <c r="N83" s="242"/>
      <c r="O83" s="242"/>
      <c r="P83" s="242"/>
      <c r="Q83" s="242"/>
      <c r="R83" s="60" t="s">
        <v>241</v>
      </c>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row>
    <row r="84" spans="1:44" s="2" customFormat="1" ht="103.5" customHeight="1" thickBot="1" x14ac:dyDescent="0.3">
      <c r="A84" s="183"/>
      <c r="B84" s="188"/>
      <c r="C84" s="129"/>
      <c r="D84" s="129"/>
      <c r="E84" s="126"/>
      <c r="F84" s="68" t="s">
        <v>216</v>
      </c>
      <c r="G84" s="225"/>
      <c r="H84" s="76">
        <v>22</v>
      </c>
      <c r="I84" s="40">
        <f>(H84/H81)*1</f>
        <v>0.4</v>
      </c>
      <c r="J84" s="76">
        <v>15</v>
      </c>
      <c r="K84" s="77">
        <f>(J84*I84)/H84</f>
        <v>0.27272727272727271</v>
      </c>
      <c r="L84" s="76">
        <f t="shared" si="5"/>
        <v>7</v>
      </c>
      <c r="M84" s="78">
        <f>(L84*I84)/H84</f>
        <v>0.12727272727272729</v>
      </c>
      <c r="N84" s="243"/>
      <c r="O84" s="243"/>
      <c r="P84" s="243"/>
      <c r="Q84" s="243"/>
      <c r="R84" s="60" t="s">
        <v>241</v>
      </c>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row>
    <row r="85" spans="1:44" s="2" customFormat="1" ht="168" customHeight="1" thickBot="1" x14ac:dyDescent="0.3">
      <c r="A85" s="125" t="s">
        <v>13</v>
      </c>
      <c r="B85" s="128" t="s">
        <v>75</v>
      </c>
      <c r="C85" s="128" t="s">
        <v>210</v>
      </c>
      <c r="D85" s="125" t="s">
        <v>84</v>
      </c>
      <c r="E85" s="125" t="s">
        <v>206</v>
      </c>
      <c r="F85" s="68" t="s">
        <v>207</v>
      </c>
      <c r="G85" s="209">
        <v>25</v>
      </c>
      <c r="H85" s="76">
        <v>25</v>
      </c>
      <c r="I85" s="40">
        <v>1</v>
      </c>
      <c r="J85" s="76">
        <v>14</v>
      </c>
      <c r="K85" s="77">
        <f>(J85/H85)*1</f>
        <v>0.56000000000000005</v>
      </c>
      <c r="L85" s="76">
        <f t="shared" si="5"/>
        <v>11</v>
      </c>
      <c r="M85" s="78">
        <f>(L85/H85)*1</f>
        <v>0.44</v>
      </c>
      <c r="N85" s="241" t="s">
        <v>817</v>
      </c>
      <c r="O85" s="241" t="s">
        <v>818</v>
      </c>
      <c r="P85" s="241" t="s">
        <v>819</v>
      </c>
      <c r="Q85" s="241" t="s">
        <v>820</v>
      </c>
      <c r="R85" s="60" t="s">
        <v>241</v>
      </c>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row>
    <row r="86" spans="1:44" s="2" customFormat="1" ht="147.75" customHeight="1" thickBot="1" x14ac:dyDescent="0.3">
      <c r="A86" s="126"/>
      <c r="B86" s="129"/>
      <c r="C86" s="129"/>
      <c r="D86" s="126"/>
      <c r="E86" s="126"/>
      <c r="F86" s="68" t="s">
        <v>208</v>
      </c>
      <c r="G86" s="210"/>
      <c r="H86" s="76">
        <v>5</v>
      </c>
      <c r="I86" s="40">
        <v>1</v>
      </c>
      <c r="J86" s="76">
        <v>1</v>
      </c>
      <c r="K86" s="77">
        <f>(J86/H86)*1</f>
        <v>0.2</v>
      </c>
      <c r="L86" s="76">
        <f t="shared" si="5"/>
        <v>4</v>
      </c>
      <c r="M86" s="78">
        <f>(L86/H86)*1</f>
        <v>0.8</v>
      </c>
      <c r="N86" s="242"/>
      <c r="O86" s="242"/>
      <c r="P86" s="242"/>
      <c r="Q86" s="242"/>
      <c r="R86" s="60" t="s">
        <v>241</v>
      </c>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row>
    <row r="87" spans="1:44" s="2" customFormat="1" ht="145.5" customHeight="1" thickBot="1" x14ac:dyDescent="0.3">
      <c r="A87" s="127"/>
      <c r="B87" s="130"/>
      <c r="C87" s="130"/>
      <c r="D87" s="127"/>
      <c r="E87" s="127"/>
      <c r="F87" s="68" t="s">
        <v>209</v>
      </c>
      <c r="G87" s="211"/>
      <c r="H87" s="76">
        <v>13</v>
      </c>
      <c r="I87" s="40">
        <f>(H87/H85)*1</f>
        <v>0.52</v>
      </c>
      <c r="J87" s="76">
        <v>9</v>
      </c>
      <c r="K87" s="77">
        <f>(J87*I87)/H87</f>
        <v>0.36</v>
      </c>
      <c r="L87" s="76">
        <f t="shared" si="5"/>
        <v>4</v>
      </c>
      <c r="M87" s="78">
        <f>(L87*I87)/H87</f>
        <v>0.16</v>
      </c>
      <c r="N87" s="243"/>
      <c r="O87" s="243"/>
      <c r="P87" s="243"/>
      <c r="Q87" s="243"/>
      <c r="R87" s="60" t="s">
        <v>241</v>
      </c>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row>
    <row r="88" spans="1:44" s="2" customFormat="1" ht="86.25" customHeight="1" thickBot="1" x14ac:dyDescent="0.3">
      <c r="A88" s="125" t="s">
        <v>13</v>
      </c>
      <c r="B88" s="125" t="s">
        <v>76</v>
      </c>
      <c r="C88" s="125" t="s">
        <v>85</v>
      </c>
      <c r="D88" s="125" t="s">
        <v>105</v>
      </c>
      <c r="E88" s="125" t="s">
        <v>217</v>
      </c>
      <c r="F88" s="64" t="s">
        <v>268</v>
      </c>
      <c r="G88" s="264">
        <v>10</v>
      </c>
      <c r="H88" s="106">
        <v>10</v>
      </c>
      <c r="I88" s="107">
        <v>1</v>
      </c>
      <c r="J88" s="106">
        <v>6</v>
      </c>
      <c r="K88" s="107">
        <v>0.6</v>
      </c>
      <c r="L88" s="106">
        <v>4</v>
      </c>
      <c r="M88" s="107">
        <v>0.4</v>
      </c>
      <c r="N88" s="264" t="s">
        <v>829</v>
      </c>
      <c r="O88" s="214" t="s">
        <v>830</v>
      </c>
      <c r="P88" s="214" t="s">
        <v>831</v>
      </c>
      <c r="Q88" s="214" t="s">
        <v>832</v>
      </c>
      <c r="R88" s="60" t="s">
        <v>73</v>
      </c>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row>
    <row r="89" spans="1:44" s="2" customFormat="1" ht="71.25" customHeight="1" thickBot="1" x14ac:dyDescent="0.3">
      <c r="A89" s="126"/>
      <c r="B89" s="126"/>
      <c r="C89" s="126"/>
      <c r="D89" s="126"/>
      <c r="E89" s="126"/>
      <c r="F89" s="64" t="s">
        <v>269</v>
      </c>
      <c r="G89" s="265"/>
      <c r="H89" s="106">
        <v>5</v>
      </c>
      <c r="I89" s="107">
        <v>1</v>
      </c>
      <c r="J89" s="106">
        <v>5</v>
      </c>
      <c r="K89" s="107">
        <v>1</v>
      </c>
      <c r="L89" s="106">
        <v>0</v>
      </c>
      <c r="M89" s="107">
        <v>0</v>
      </c>
      <c r="N89" s="265"/>
      <c r="O89" s="252"/>
      <c r="P89" s="252"/>
      <c r="Q89" s="252"/>
      <c r="R89" s="60" t="s">
        <v>73</v>
      </c>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row>
    <row r="90" spans="1:44" s="2" customFormat="1" ht="45" customHeight="1" thickBot="1" x14ac:dyDescent="0.3">
      <c r="A90" s="126"/>
      <c r="B90" s="126"/>
      <c r="C90" s="126"/>
      <c r="D90" s="126"/>
      <c r="E90" s="186"/>
      <c r="F90" s="69" t="s">
        <v>335</v>
      </c>
      <c r="G90" s="265"/>
      <c r="H90" s="106">
        <v>0</v>
      </c>
      <c r="I90" s="107">
        <v>0</v>
      </c>
      <c r="J90" s="106">
        <v>0</v>
      </c>
      <c r="K90" s="107">
        <v>0</v>
      </c>
      <c r="L90" s="106">
        <v>0</v>
      </c>
      <c r="M90" s="107">
        <v>0</v>
      </c>
      <c r="N90" s="265"/>
      <c r="O90" s="252"/>
      <c r="P90" s="252"/>
      <c r="Q90" s="252"/>
      <c r="R90" s="60" t="s">
        <v>73</v>
      </c>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row>
    <row r="91" spans="1:44" s="2" customFormat="1" ht="71.25" customHeight="1" thickBot="1" x14ac:dyDescent="0.3">
      <c r="A91" s="126"/>
      <c r="B91" s="126"/>
      <c r="C91" s="126"/>
      <c r="D91" s="126"/>
      <c r="E91" s="127"/>
      <c r="F91" s="64" t="s">
        <v>218</v>
      </c>
      <c r="G91" s="266"/>
      <c r="H91" s="106">
        <v>10</v>
      </c>
      <c r="I91" s="107">
        <v>1</v>
      </c>
      <c r="J91" s="106">
        <v>6</v>
      </c>
      <c r="K91" s="107">
        <v>0.6</v>
      </c>
      <c r="L91" s="106">
        <v>2</v>
      </c>
      <c r="M91" s="107">
        <v>0.4</v>
      </c>
      <c r="N91" s="266"/>
      <c r="O91" s="252"/>
      <c r="P91" s="252"/>
      <c r="Q91" s="252"/>
      <c r="R91" s="60" t="s">
        <v>73</v>
      </c>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row>
    <row r="92" spans="1:44" s="2" customFormat="1" ht="69" customHeight="1" thickBot="1" x14ac:dyDescent="0.3">
      <c r="A92" s="126"/>
      <c r="B92" s="126"/>
      <c r="C92" s="126"/>
      <c r="D92" s="126"/>
      <c r="E92" s="180" t="s">
        <v>219</v>
      </c>
      <c r="F92" s="64" t="s">
        <v>270</v>
      </c>
      <c r="G92" s="264">
        <v>68</v>
      </c>
      <c r="H92" s="106">
        <v>68</v>
      </c>
      <c r="I92" s="107">
        <v>1</v>
      </c>
      <c r="J92" s="106">
        <v>0</v>
      </c>
      <c r="K92" s="107">
        <v>0</v>
      </c>
      <c r="L92" s="106">
        <v>68</v>
      </c>
      <c r="M92" s="107">
        <v>1</v>
      </c>
      <c r="N92" s="213" t="s">
        <v>833</v>
      </c>
      <c r="O92" s="252"/>
      <c r="P92" s="252"/>
      <c r="Q92" s="252"/>
      <c r="R92" s="60" t="s">
        <v>73</v>
      </c>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row>
    <row r="93" spans="1:44" s="2" customFormat="1" ht="57.75" customHeight="1" thickBot="1" x14ac:dyDescent="0.3">
      <c r="A93" s="186"/>
      <c r="B93" s="186"/>
      <c r="C93" s="186"/>
      <c r="D93" s="186"/>
      <c r="E93" s="185"/>
      <c r="F93" s="64" t="s">
        <v>271</v>
      </c>
      <c r="G93" s="265"/>
      <c r="H93" s="106">
        <v>68</v>
      </c>
      <c r="I93" s="107">
        <v>1</v>
      </c>
      <c r="J93" s="106">
        <v>0</v>
      </c>
      <c r="K93" s="107">
        <v>1</v>
      </c>
      <c r="L93" s="106">
        <v>0</v>
      </c>
      <c r="M93" s="107">
        <v>0</v>
      </c>
      <c r="N93" s="213"/>
      <c r="O93" s="252"/>
      <c r="P93" s="252"/>
      <c r="Q93" s="252"/>
      <c r="R93" s="60" t="s">
        <v>73</v>
      </c>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row>
    <row r="94" spans="1:44" s="2" customFormat="1" ht="76.5" customHeight="1" thickBot="1" x14ac:dyDescent="0.3">
      <c r="A94" s="127"/>
      <c r="B94" s="127"/>
      <c r="C94" s="127"/>
      <c r="D94" s="127"/>
      <c r="E94" s="181"/>
      <c r="F94" s="64" t="s">
        <v>220</v>
      </c>
      <c r="G94" s="266"/>
      <c r="H94" s="106">
        <v>68</v>
      </c>
      <c r="I94" s="107">
        <v>1</v>
      </c>
      <c r="J94" s="106">
        <v>0</v>
      </c>
      <c r="K94" s="107">
        <v>0</v>
      </c>
      <c r="L94" s="106">
        <v>68</v>
      </c>
      <c r="M94" s="107">
        <v>1</v>
      </c>
      <c r="N94" s="213"/>
      <c r="O94" s="212"/>
      <c r="P94" s="212"/>
      <c r="Q94" s="212"/>
      <c r="R94" s="60" t="s">
        <v>73</v>
      </c>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row>
    <row r="95" spans="1:44" s="2" customFormat="1" ht="81.75" customHeight="1" thickBot="1" x14ac:dyDescent="0.3">
      <c r="A95" s="180" t="s">
        <v>13</v>
      </c>
      <c r="B95" s="180" t="s">
        <v>14</v>
      </c>
      <c r="C95" s="125" t="s">
        <v>29</v>
      </c>
      <c r="D95" s="128" t="s">
        <v>221</v>
      </c>
      <c r="E95" s="128" t="s">
        <v>30</v>
      </c>
      <c r="F95" s="64" t="s">
        <v>272</v>
      </c>
      <c r="G95" s="125">
        <v>69</v>
      </c>
      <c r="H95" s="70">
        <v>35</v>
      </c>
      <c r="I95" s="49">
        <v>1</v>
      </c>
      <c r="J95" s="70">
        <v>35</v>
      </c>
      <c r="K95" s="49">
        <f t="shared" ref="K95:K100" si="6">(J95*I95)/H95</f>
        <v>1</v>
      </c>
      <c r="L95" s="70">
        <v>35</v>
      </c>
      <c r="M95" s="50">
        <f t="shared" ref="M95:M100" si="7">I95-K95</f>
        <v>0</v>
      </c>
      <c r="N95" s="176" t="s">
        <v>773</v>
      </c>
      <c r="O95" s="176" t="s">
        <v>774</v>
      </c>
      <c r="P95" s="176" t="s">
        <v>775</v>
      </c>
      <c r="Q95" s="176" t="s">
        <v>776</v>
      </c>
      <c r="R95" s="60" t="s">
        <v>72</v>
      </c>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row>
    <row r="96" spans="1:44" s="2" customFormat="1" ht="63.75" customHeight="1" thickBot="1" x14ac:dyDescent="0.3">
      <c r="A96" s="185"/>
      <c r="B96" s="185"/>
      <c r="C96" s="126"/>
      <c r="D96" s="129"/>
      <c r="E96" s="129"/>
      <c r="F96" s="64" t="s">
        <v>273</v>
      </c>
      <c r="G96" s="126"/>
      <c r="H96" s="70">
        <v>4</v>
      </c>
      <c r="I96" s="49">
        <v>1</v>
      </c>
      <c r="J96" s="70">
        <v>4</v>
      </c>
      <c r="K96" s="49">
        <f t="shared" si="6"/>
        <v>1</v>
      </c>
      <c r="L96" s="70">
        <v>4</v>
      </c>
      <c r="M96" s="50">
        <f t="shared" si="7"/>
        <v>0</v>
      </c>
      <c r="N96" s="176"/>
      <c r="O96" s="176"/>
      <c r="P96" s="176"/>
      <c r="Q96" s="176"/>
      <c r="R96" s="60" t="s">
        <v>72</v>
      </c>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row>
    <row r="97" spans="1:44" s="2" customFormat="1" ht="84" customHeight="1" thickBot="1" x14ac:dyDescent="0.3">
      <c r="A97" s="181"/>
      <c r="B97" s="181"/>
      <c r="C97" s="127"/>
      <c r="D97" s="130"/>
      <c r="E97" s="130"/>
      <c r="F97" s="64" t="s">
        <v>274</v>
      </c>
      <c r="G97" s="127"/>
      <c r="H97" s="70">
        <v>35</v>
      </c>
      <c r="I97" s="49">
        <v>1</v>
      </c>
      <c r="J97" s="70">
        <v>35</v>
      </c>
      <c r="K97" s="49">
        <f t="shared" si="6"/>
        <v>1</v>
      </c>
      <c r="L97" s="70">
        <v>35</v>
      </c>
      <c r="M97" s="50">
        <f t="shared" si="7"/>
        <v>0</v>
      </c>
      <c r="N97" s="177"/>
      <c r="O97" s="177"/>
      <c r="P97" s="177"/>
      <c r="Q97" s="177"/>
      <c r="R97" s="60" t="s">
        <v>72</v>
      </c>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row>
    <row r="98" spans="1:44" s="2" customFormat="1" ht="94.5" customHeight="1" thickBot="1" x14ac:dyDescent="0.3">
      <c r="A98" s="180" t="s">
        <v>13</v>
      </c>
      <c r="B98" s="180" t="s">
        <v>14</v>
      </c>
      <c r="C98" s="180" t="s">
        <v>222</v>
      </c>
      <c r="D98" s="241" t="s">
        <v>224</v>
      </c>
      <c r="E98" s="241" t="s">
        <v>223</v>
      </c>
      <c r="F98" s="64" t="s">
        <v>225</v>
      </c>
      <c r="G98" s="180">
        <v>40</v>
      </c>
      <c r="H98" s="70">
        <v>34</v>
      </c>
      <c r="I98" s="49">
        <v>1</v>
      </c>
      <c r="J98" s="70">
        <v>34</v>
      </c>
      <c r="K98" s="49">
        <f t="shared" si="6"/>
        <v>1</v>
      </c>
      <c r="L98" s="70">
        <v>15</v>
      </c>
      <c r="M98" s="50">
        <f t="shared" si="7"/>
        <v>0</v>
      </c>
      <c r="N98" s="236" t="s">
        <v>777</v>
      </c>
      <c r="O98" s="236" t="s">
        <v>770</v>
      </c>
      <c r="P98" s="236" t="s">
        <v>778</v>
      </c>
      <c r="Q98" s="247" t="s">
        <v>772</v>
      </c>
      <c r="R98" s="60" t="s">
        <v>72</v>
      </c>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row>
    <row r="99" spans="1:44" s="2" customFormat="1" ht="85.5" customHeight="1" thickBot="1" x14ac:dyDescent="0.3">
      <c r="A99" s="185"/>
      <c r="B99" s="185"/>
      <c r="C99" s="185"/>
      <c r="D99" s="242"/>
      <c r="E99" s="242"/>
      <c r="F99" s="64" t="s">
        <v>226</v>
      </c>
      <c r="G99" s="185"/>
      <c r="H99" s="70">
        <v>15</v>
      </c>
      <c r="I99" s="49">
        <v>1</v>
      </c>
      <c r="J99" s="70">
        <v>15</v>
      </c>
      <c r="K99" s="49">
        <f t="shared" si="6"/>
        <v>1</v>
      </c>
      <c r="L99" s="70">
        <v>5</v>
      </c>
      <c r="M99" s="50">
        <f t="shared" si="7"/>
        <v>0</v>
      </c>
      <c r="N99" s="236"/>
      <c r="O99" s="247"/>
      <c r="P99" s="247"/>
      <c r="Q99" s="247"/>
      <c r="R99" s="60" t="s">
        <v>72</v>
      </c>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row>
    <row r="100" spans="1:44" s="2" customFormat="1" ht="107.25" customHeight="1" thickBot="1" x14ac:dyDescent="0.3">
      <c r="A100" s="181"/>
      <c r="B100" s="181"/>
      <c r="C100" s="181"/>
      <c r="D100" s="243"/>
      <c r="E100" s="243"/>
      <c r="F100" s="64" t="s">
        <v>227</v>
      </c>
      <c r="G100" s="181"/>
      <c r="H100" s="70">
        <v>19</v>
      </c>
      <c r="I100" s="49">
        <v>1</v>
      </c>
      <c r="J100" s="70">
        <v>19</v>
      </c>
      <c r="K100" s="49">
        <f t="shared" si="6"/>
        <v>1</v>
      </c>
      <c r="L100" s="70">
        <v>0</v>
      </c>
      <c r="M100" s="50">
        <f t="shared" si="7"/>
        <v>0</v>
      </c>
      <c r="N100" s="236"/>
      <c r="O100" s="247"/>
      <c r="P100" s="247"/>
      <c r="Q100" s="247"/>
      <c r="R100" s="60" t="s">
        <v>72</v>
      </c>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row>
    <row r="101" spans="1:44" s="2" customFormat="1" ht="77.25" customHeight="1" thickBot="1" x14ac:dyDescent="0.3">
      <c r="A101" s="180" t="s">
        <v>13</v>
      </c>
      <c r="B101" s="180" t="s">
        <v>76</v>
      </c>
      <c r="C101" s="125" t="s">
        <v>244</v>
      </c>
      <c r="D101" s="125" t="s">
        <v>106</v>
      </c>
      <c r="E101" s="125" t="s">
        <v>228</v>
      </c>
      <c r="F101" s="65" t="s">
        <v>275</v>
      </c>
      <c r="G101" s="267">
        <v>68</v>
      </c>
      <c r="H101" s="108">
        <v>68</v>
      </c>
      <c r="I101" s="109">
        <v>1</v>
      </c>
      <c r="J101" s="108">
        <v>40</v>
      </c>
      <c r="K101" s="109">
        <v>0.58823529411764708</v>
      </c>
      <c r="L101" s="108">
        <v>28</v>
      </c>
      <c r="M101" s="109">
        <v>0.41176470588235292</v>
      </c>
      <c r="N101" s="214" t="s">
        <v>834</v>
      </c>
      <c r="O101" s="214" t="s">
        <v>835</v>
      </c>
      <c r="P101" s="214" t="s">
        <v>836</v>
      </c>
      <c r="Q101" s="214" t="s">
        <v>837</v>
      </c>
      <c r="R101" s="60" t="s">
        <v>73</v>
      </c>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row>
    <row r="102" spans="1:44" s="2" customFormat="1" ht="87" customHeight="1" thickBot="1" x14ac:dyDescent="0.3">
      <c r="A102" s="185"/>
      <c r="B102" s="185"/>
      <c r="C102" s="126"/>
      <c r="D102" s="126"/>
      <c r="E102" s="126"/>
      <c r="F102" s="65" t="s">
        <v>276</v>
      </c>
      <c r="G102" s="267"/>
      <c r="H102" s="108">
        <v>8</v>
      </c>
      <c r="I102" s="109">
        <v>1</v>
      </c>
      <c r="J102" s="108">
        <v>8</v>
      </c>
      <c r="K102" s="109">
        <v>1</v>
      </c>
      <c r="L102" s="108">
        <v>0</v>
      </c>
      <c r="M102" s="109">
        <v>0</v>
      </c>
      <c r="N102" s="252"/>
      <c r="O102" s="252"/>
      <c r="P102" s="252"/>
      <c r="Q102" s="252"/>
      <c r="R102" s="60" t="s">
        <v>73</v>
      </c>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row>
    <row r="103" spans="1:44" s="2" customFormat="1" ht="104.25" customHeight="1" thickBot="1" x14ac:dyDescent="0.3">
      <c r="A103" s="181"/>
      <c r="B103" s="181"/>
      <c r="C103" s="127"/>
      <c r="D103" s="127"/>
      <c r="E103" s="127"/>
      <c r="F103" s="65" t="s">
        <v>229</v>
      </c>
      <c r="G103" s="267"/>
      <c r="H103" s="108">
        <v>68</v>
      </c>
      <c r="I103" s="109">
        <v>1</v>
      </c>
      <c r="J103" s="108">
        <v>50</v>
      </c>
      <c r="K103" s="109">
        <v>0.73529411764705888</v>
      </c>
      <c r="L103" s="108">
        <v>18</v>
      </c>
      <c r="M103" s="109">
        <v>0.26470588235294112</v>
      </c>
      <c r="N103" s="212"/>
      <c r="O103" s="212"/>
      <c r="P103" s="212"/>
      <c r="Q103" s="212"/>
      <c r="R103" s="60" t="s">
        <v>73</v>
      </c>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row>
    <row r="104" spans="1:44" s="2" customFormat="1" ht="132" customHeight="1" thickBot="1" x14ac:dyDescent="0.3">
      <c r="A104" s="125" t="s">
        <v>13</v>
      </c>
      <c r="B104" s="125" t="s">
        <v>76</v>
      </c>
      <c r="C104" s="217" t="s">
        <v>37</v>
      </c>
      <c r="D104" s="125" t="s">
        <v>107</v>
      </c>
      <c r="E104" s="125" t="s">
        <v>38</v>
      </c>
      <c r="F104" s="65" t="s">
        <v>277</v>
      </c>
      <c r="G104" s="180">
        <v>68</v>
      </c>
      <c r="H104" s="71">
        <v>11</v>
      </c>
      <c r="I104" s="100">
        <v>1</v>
      </c>
      <c r="J104" s="71">
        <v>11</v>
      </c>
      <c r="K104" s="100">
        <f>J104/H104</f>
        <v>1</v>
      </c>
      <c r="L104" s="71">
        <v>0</v>
      </c>
      <c r="M104" s="101">
        <f t="shared" ref="L104:M106" si="8">I104-K104</f>
        <v>0</v>
      </c>
      <c r="N104" s="44" t="s">
        <v>759</v>
      </c>
      <c r="O104" s="263" t="s">
        <v>760</v>
      </c>
      <c r="P104" s="248" t="s">
        <v>757</v>
      </c>
      <c r="Q104" s="251" t="s">
        <v>758</v>
      </c>
      <c r="R104" s="60" t="s">
        <v>242</v>
      </c>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row>
    <row r="105" spans="1:44" s="2" customFormat="1" ht="79.5" customHeight="1" thickBot="1" x14ac:dyDescent="0.3">
      <c r="A105" s="126"/>
      <c r="B105" s="126"/>
      <c r="C105" s="218"/>
      <c r="D105" s="126"/>
      <c r="E105" s="126"/>
      <c r="F105" s="65" t="s">
        <v>278</v>
      </c>
      <c r="G105" s="185"/>
      <c r="H105" s="71">
        <v>68</v>
      </c>
      <c r="I105" s="100">
        <v>1</v>
      </c>
      <c r="J105" s="71">
        <v>64</v>
      </c>
      <c r="K105" s="100">
        <f>J105/H105</f>
        <v>0.94117647058823528</v>
      </c>
      <c r="L105" s="71">
        <f t="shared" si="8"/>
        <v>4</v>
      </c>
      <c r="M105" s="101">
        <f t="shared" si="8"/>
        <v>5.8823529411764719E-2</v>
      </c>
      <c r="N105" s="102" t="s">
        <v>755</v>
      </c>
      <c r="O105" s="249"/>
      <c r="P105" s="249"/>
      <c r="Q105" s="251"/>
      <c r="R105" s="60" t="s">
        <v>242</v>
      </c>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row>
    <row r="106" spans="1:44" s="2" customFormat="1" ht="82.5" customHeight="1" thickBot="1" x14ac:dyDescent="0.3">
      <c r="A106" s="127"/>
      <c r="B106" s="127"/>
      <c r="C106" s="219"/>
      <c r="D106" s="127"/>
      <c r="E106" s="127"/>
      <c r="F106" s="65" t="s">
        <v>230</v>
      </c>
      <c r="G106" s="181"/>
      <c r="H106" s="71">
        <v>68</v>
      </c>
      <c r="I106" s="100">
        <v>1</v>
      </c>
      <c r="J106" s="71">
        <v>64</v>
      </c>
      <c r="K106" s="100">
        <f>J106/H106</f>
        <v>0.94117647058823528</v>
      </c>
      <c r="L106" s="71">
        <f t="shared" si="8"/>
        <v>4</v>
      </c>
      <c r="M106" s="101">
        <f t="shared" si="8"/>
        <v>5.8823529411764719E-2</v>
      </c>
      <c r="N106" s="102" t="s">
        <v>756</v>
      </c>
      <c r="O106" s="250"/>
      <c r="P106" s="250"/>
      <c r="Q106" s="251"/>
      <c r="R106" s="60" t="s">
        <v>242</v>
      </c>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row>
    <row r="107" spans="1:44" x14ac:dyDescent="0.25">
      <c r="H107" s="8"/>
      <c r="I107" s="9"/>
      <c r="J107" s="8"/>
      <c r="K107" s="9"/>
      <c r="L107" s="8"/>
      <c r="M107" s="9"/>
      <c r="N107" s="10"/>
      <c r="O107" s="10"/>
      <c r="P107" s="10"/>
      <c r="Q107" s="10"/>
    </row>
    <row r="108" spans="1:44" ht="94.5" customHeight="1" x14ac:dyDescent="0.2">
      <c r="A108" s="121" t="s">
        <v>240</v>
      </c>
      <c r="B108" s="121"/>
      <c r="C108" s="121"/>
      <c r="D108" s="121"/>
      <c r="E108" s="121"/>
      <c r="F108" s="121"/>
      <c r="G108" s="121"/>
      <c r="H108" s="121"/>
      <c r="I108" s="121"/>
      <c r="J108" s="121"/>
      <c r="K108" s="121"/>
      <c r="L108" s="121"/>
      <c r="M108" s="121"/>
      <c r="N108" s="10"/>
      <c r="O108" s="10"/>
      <c r="P108" s="10"/>
      <c r="Q108" s="10"/>
    </row>
  </sheetData>
  <sheetProtection algorithmName="SHA-512" hashValue="DOCzkCdrwh333ecmS3w3tTOMeGzqXI+Fzy0MvcdZacNURPCr8sAnlcc8nov7S2SzFozu4oYWT9ypQpDx9sTAEA==" saltValue="F2U0k5VkZmU02LNFQJbQGQ==" spinCount="100000" sheet="1" objects="1" scenarios="1" selectLockedCells="1" selectUnlockedCells="1"/>
  <autoFilter ref="R7:R106"/>
  <mergeCells count="282">
    <mergeCell ref="O31:O33"/>
    <mergeCell ref="O25:O27"/>
    <mergeCell ref="O28:O30"/>
    <mergeCell ref="G25:G27"/>
    <mergeCell ref="G28:G30"/>
    <mergeCell ref="G31:G33"/>
    <mergeCell ref="N25:N27"/>
    <mergeCell ref="N28:N30"/>
    <mergeCell ref="N31:N33"/>
    <mergeCell ref="N88:N91"/>
    <mergeCell ref="N92:N94"/>
    <mergeCell ref="O88:O94"/>
    <mergeCell ref="P88:P94"/>
    <mergeCell ref="Q56:Q58"/>
    <mergeCell ref="Q81:Q84"/>
    <mergeCell ref="Q85:Q87"/>
    <mergeCell ref="Q49:Q50"/>
    <mergeCell ref="Q75:Q77"/>
    <mergeCell ref="Q78:Q80"/>
    <mergeCell ref="P56:P58"/>
    <mergeCell ref="Q63:Q65"/>
    <mergeCell ref="H68:H69"/>
    <mergeCell ref="I68:I69"/>
    <mergeCell ref="J68:J69"/>
    <mergeCell ref="K68:K69"/>
    <mergeCell ref="N81:N84"/>
    <mergeCell ref="O81:O84"/>
    <mergeCell ref="P81:P84"/>
    <mergeCell ref="O85:O87"/>
    <mergeCell ref="P85:P87"/>
    <mergeCell ref="P16:P17"/>
    <mergeCell ref="E18:E19"/>
    <mergeCell ref="D22:D24"/>
    <mergeCell ref="C34:C38"/>
    <mergeCell ref="O104:O106"/>
    <mergeCell ref="E92:E94"/>
    <mergeCell ref="N95:N97"/>
    <mergeCell ref="O46:O48"/>
    <mergeCell ref="O95:O97"/>
    <mergeCell ref="O43:O45"/>
    <mergeCell ref="G88:G91"/>
    <mergeCell ref="G92:G94"/>
    <mergeCell ref="N101:N103"/>
    <mergeCell ref="O101:O103"/>
    <mergeCell ref="G101:G103"/>
    <mergeCell ref="N98:N100"/>
    <mergeCell ref="O98:O100"/>
    <mergeCell ref="E98:E100"/>
    <mergeCell ref="E46:E48"/>
    <mergeCell ref="E75:E77"/>
    <mergeCell ref="E101:E103"/>
    <mergeCell ref="G98:G100"/>
    <mergeCell ref="G42:G45"/>
    <mergeCell ref="O56:O58"/>
    <mergeCell ref="Q22:Q24"/>
    <mergeCell ref="O49:O51"/>
    <mergeCell ref="P49:P51"/>
    <mergeCell ref="N85:N87"/>
    <mergeCell ref="Q25:Q33"/>
    <mergeCell ref="N66:N69"/>
    <mergeCell ref="O66:O69"/>
    <mergeCell ref="P66:P69"/>
    <mergeCell ref="Q66:Q69"/>
    <mergeCell ref="N70:N74"/>
    <mergeCell ref="O70:O74"/>
    <mergeCell ref="P70:P74"/>
    <mergeCell ref="Q70:Q74"/>
    <mergeCell ref="N59:N62"/>
    <mergeCell ref="O59:O62"/>
    <mergeCell ref="P59:P62"/>
    <mergeCell ref="Q59:Q62"/>
    <mergeCell ref="N63:N65"/>
    <mergeCell ref="O63:O65"/>
    <mergeCell ref="P63:P65"/>
    <mergeCell ref="N37:N38"/>
    <mergeCell ref="P25:P33"/>
    <mergeCell ref="P43:P45"/>
    <mergeCell ref="P46:P48"/>
    <mergeCell ref="Q39:Q41"/>
    <mergeCell ref="Q46:Q48"/>
    <mergeCell ref="O37:O38"/>
    <mergeCell ref="P98:P100"/>
    <mergeCell ref="Q98:Q100"/>
    <mergeCell ref="P104:P106"/>
    <mergeCell ref="Q104:Q106"/>
    <mergeCell ref="P101:P103"/>
    <mergeCell ref="Q101:Q103"/>
    <mergeCell ref="O75:O77"/>
    <mergeCell ref="P75:P77"/>
    <mergeCell ref="O78:O80"/>
    <mergeCell ref="P78:P80"/>
    <mergeCell ref="P95:P97"/>
    <mergeCell ref="Q95:Q97"/>
    <mergeCell ref="Q88:Q94"/>
    <mergeCell ref="Q43:Q45"/>
    <mergeCell ref="N1:Q1"/>
    <mergeCell ref="N2:Q2"/>
    <mergeCell ref="N3:Q3"/>
    <mergeCell ref="N4:Q4"/>
    <mergeCell ref="N5:Q5"/>
    <mergeCell ref="B98:B100"/>
    <mergeCell ref="C98:C100"/>
    <mergeCell ref="D98:D100"/>
    <mergeCell ref="G49:G51"/>
    <mergeCell ref="D66:D74"/>
    <mergeCell ref="Q7:Q9"/>
    <mergeCell ref="H8:I8"/>
    <mergeCell ref="J8:K8"/>
    <mergeCell ref="L8:M8"/>
    <mergeCell ref="N56:N58"/>
    <mergeCell ref="G39:G41"/>
    <mergeCell ref="C7:C9"/>
    <mergeCell ref="D7:D9"/>
    <mergeCell ref="D34:D38"/>
    <mergeCell ref="N6:Q6"/>
    <mergeCell ref="N52:N55"/>
    <mergeCell ref="O52:O55"/>
    <mergeCell ref="P52:P55"/>
    <mergeCell ref="Q52:Q55"/>
    <mergeCell ref="N14:N15"/>
    <mergeCell ref="O14:O15"/>
    <mergeCell ref="P14:P15"/>
    <mergeCell ref="N16:N17"/>
    <mergeCell ref="A108:M108"/>
    <mergeCell ref="A5:M5"/>
    <mergeCell ref="A6:M6"/>
    <mergeCell ref="H7:M7"/>
    <mergeCell ref="E14:E15"/>
    <mergeCell ref="O39:O41"/>
    <mergeCell ref="P39:P41"/>
    <mergeCell ref="N75:N77"/>
    <mergeCell ref="N78:N80"/>
    <mergeCell ref="O22:O24"/>
    <mergeCell ref="P22:P24"/>
    <mergeCell ref="O16:O17"/>
    <mergeCell ref="N18:N19"/>
    <mergeCell ref="O18:O19"/>
    <mergeCell ref="P18:P19"/>
    <mergeCell ref="A10:A24"/>
    <mergeCell ref="B22:B24"/>
    <mergeCell ref="E22:E24"/>
    <mergeCell ref="B10:B21"/>
    <mergeCell ref="C22:C24"/>
    <mergeCell ref="C16:C21"/>
    <mergeCell ref="D16:D19"/>
    <mergeCell ref="E25:E27"/>
    <mergeCell ref="C25:C33"/>
    <mergeCell ref="D25:D33"/>
    <mergeCell ref="C42:C45"/>
    <mergeCell ref="E39:E41"/>
    <mergeCell ref="R7:R9"/>
    <mergeCell ref="N7:N9"/>
    <mergeCell ref="O7:O9"/>
    <mergeCell ref="P7:P9"/>
    <mergeCell ref="P37:P38"/>
    <mergeCell ref="Q37:Q38"/>
    <mergeCell ref="G22:G24"/>
    <mergeCell ref="Q18:Q19"/>
    <mergeCell ref="G16:G17"/>
    <mergeCell ref="G7:G9"/>
    <mergeCell ref="O10:O11"/>
    <mergeCell ref="P10:P11"/>
    <mergeCell ref="O12:O13"/>
    <mergeCell ref="P12:P13"/>
    <mergeCell ref="Q10:Q11"/>
    <mergeCell ref="Q12:Q13"/>
    <mergeCell ref="Q14:Q15"/>
    <mergeCell ref="G63:G65"/>
    <mergeCell ref="G46:G48"/>
    <mergeCell ref="G78:G80"/>
    <mergeCell ref="G85:G87"/>
    <mergeCell ref="G75:G77"/>
    <mergeCell ref="G59:G62"/>
    <mergeCell ref="G52:G55"/>
    <mergeCell ref="G81:G84"/>
    <mergeCell ref="D78:D80"/>
    <mergeCell ref="G66:G69"/>
    <mergeCell ref="E70:E74"/>
    <mergeCell ref="E85:E87"/>
    <mergeCell ref="D75:D77"/>
    <mergeCell ref="E78:E80"/>
    <mergeCell ref="G56:G58"/>
    <mergeCell ref="E66:E69"/>
    <mergeCell ref="D101:D103"/>
    <mergeCell ref="E95:E97"/>
    <mergeCell ref="G104:G106"/>
    <mergeCell ref="E104:E106"/>
    <mergeCell ref="G95:G97"/>
    <mergeCell ref="C101:C103"/>
    <mergeCell ref="G70:G74"/>
    <mergeCell ref="C104:C106"/>
    <mergeCell ref="D104:D106"/>
    <mergeCell ref="E88:E91"/>
    <mergeCell ref="C95:C97"/>
    <mergeCell ref="E83:E84"/>
    <mergeCell ref="C75:C77"/>
    <mergeCell ref="D88:D94"/>
    <mergeCell ref="D81:D84"/>
    <mergeCell ref="E81:E82"/>
    <mergeCell ref="D95:D97"/>
    <mergeCell ref="A1:M1"/>
    <mergeCell ref="A2:M2"/>
    <mergeCell ref="A3:M3"/>
    <mergeCell ref="A4:M4"/>
    <mergeCell ref="A7:A9"/>
    <mergeCell ref="C39:C41"/>
    <mergeCell ref="B34:B38"/>
    <mergeCell ref="F7:F9"/>
    <mergeCell ref="E37:E38"/>
    <mergeCell ref="E28:E30"/>
    <mergeCell ref="E31:E33"/>
    <mergeCell ref="A34:A38"/>
    <mergeCell ref="A25:A33"/>
    <mergeCell ref="B25:B33"/>
    <mergeCell ref="C10:C15"/>
    <mergeCell ref="D10:D15"/>
    <mergeCell ref="E10:E11"/>
    <mergeCell ref="G10:G11"/>
    <mergeCell ref="E12:E13"/>
    <mergeCell ref="G12:G13"/>
    <mergeCell ref="G14:G15"/>
    <mergeCell ref="B7:B9"/>
    <mergeCell ref="E7:E9"/>
    <mergeCell ref="E20:E21"/>
    <mergeCell ref="A52:A55"/>
    <mergeCell ref="B52:B55"/>
    <mergeCell ref="A46:A48"/>
    <mergeCell ref="A49:A51"/>
    <mergeCell ref="A42:A45"/>
    <mergeCell ref="B42:B45"/>
    <mergeCell ref="A56:A58"/>
    <mergeCell ref="C78:C80"/>
    <mergeCell ref="D39:D41"/>
    <mergeCell ref="D46:D48"/>
    <mergeCell ref="D42:D45"/>
    <mergeCell ref="B46:B48"/>
    <mergeCell ref="C59:C74"/>
    <mergeCell ref="A39:A41"/>
    <mergeCell ref="B39:B41"/>
    <mergeCell ref="B49:B51"/>
    <mergeCell ref="C56:C58"/>
    <mergeCell ref="D56:D58"/>
    <mergeCell ref="D52:D55"/>
    <mergeCell ref="C52:C55"/>
    <mergeCell ref="D49:D51"/>
    <mergeCell ref="C49:C51"/>
    <mergeCell ref="E56:E58"/>
    <mergeCell ref="E42:E45"/>
    <mergeCell ref="D59:D65"/>
    <mergeCell ref="C46:C48"/>
    <mergeCell ref="C85:C87"/>
    <mergeCell ref="D85:D87"/>
    <mergeCell ref="C81:C84"/>
    <mergeCell ref="C88:C94"/>
    <mergeCell ref="E63:E65"/>
    <mergeCell ref="E49:E51"/>
    <mergeCell ref="E52:E55"/>
    <mergeCell ref="E59:E62"/>
    <mergeCell ref="L68:L69"/>
    <mergeCell ref="M68:M69"/>
    <mergeCell ref="N10:N11"/>
    <mergeCell ref="N12:N13"/>
    <mergeCell ref="B104:B106"/>
    <mergeCell ref="B85:B87"/>
    <mergeCell ref="A59:A65"/>
    <mergeCell ref="B59:B65"/>
    <mergeCell ref="A81:A84"/>
    <mergeCell ref="A66:A74"/>
    <mergeCell ref="A101:A103"/>
    <mergeCell ref="A104:A106"/>
    <mergeCell ref="B101:B103"/>
    <mergeCell ref="A88:A94"/>
    <mergeCell ref="B81:B84"/>
    <mergeCell ref="B88:B94"/>
    <mergeCell ref="A75:A80"/>
    <mergeCell ref="B75:B80"/>
    <mergeCell ref="A95:A97"/>
    <mergeCell ref="B95:B97"/>
    <mergeCell ref="B66:B74"/>
    <mergeCell ref="A85:A87"/>
    <mergeCell ref="A98:A100"/>
    <mergeCell ref="B56:B58"/>
  </mergeCells>
  <printOptions horizontalCentered="1"/>
  <pageMargins left="0.51181102362204722" right="0.31496062992125984" top="0.35433070866141736" bottom="0.35433070866141736" header="0.11811023622047245" footer="0.11811023622047245"/>
  <pageSetup scale="70" orientation="landscape" r:id="rId1"/>
  <headerFooter>
    <oddFooter>&amp;C&amp;A&amp;R&amp;P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S26"/>
  <sheetViews>
    <sheetView topLeftCell="N1" zoomScaleNormal="100" workbookViewId="0">
      <selection activeCell="O10" sqref="O10:O16"/>
    </sheetView>
  </sheetViews>
  <sheetFormatPr baseColWidth="10" defaultRowHeight="12.75" x14ac:dyDescent="0.25"/>
  <cols>
    <col min="1" max="3" width="14.7109375" style="1" customWidth="1"/>
    <col min="4" max="4" width="17.7109375" style="1" customWidth="1"/>
    <col min="5" max="5" width="23.140625" style="1" customWidth="1"/>
    <col min="6" max="6" width="25.85546875" style="1" customWidth="1"/>
    <col min="7" max="7" width="14.85546875" style="1" customWidth="1"/>
    <col min="8" max="13" width="7.7109375" style="1" customWidth="1"/>
    <col min="14" max="14" width="59.7109375" style="1" customWidth="1"/>
    <col min="15" max="15" width="38.5703125" style="1" customWidth="1"/>
    <col min="16" max="16" width="33" style="1" customWidth="1"/>
    <col min="17" max="17" width="34.42578125" style="1" customWidth="1"/>
    <col min="18" max="45" width="11.42578125" style="55"/>
    <col min="46" max="16384" width="11.42578125" style="1"/>
  </cols>
  <sheetData>
    <row r="1" spans="1:45" ht="20.100000000000001" customHeight="1" thickBot="1" x14ac:dyDescent="0.3">
      <c r="A1" s="152" t="s">
        <v>9</v>
      </c>
      <c r="B1" s="153"/>
      <c r="C1" s="153"/>
      <c r="D1" s="153"/>
      <c r="E1" s="153"/>
      <c r="F1" s="153"/>
      <c r="G1" s="153"/>
      <c r="H1" s="153"/>
      <c r="I1" s="153"/>
      <c r="J1" s="153"/>
      <c r="K1" s="153"/>
      <c r="L1" s="153"/>
      <c r="M1" s="154"/>
      <c r="N1" s="169"/>
      <c r="O1" s="170"/>
      <c r="P1" s="170"/>
      <c r="Q1" s="171"/>
    </row>
    <row r="2" spans="1:45" ht="20.100000000000001" customHeight="1" thickBot="1" x14ac:dyDescent="0.3">
      <c r="A2" s="152" t="s">
        <v>63</v>
      </c>
      <c r="B2" s="153"/>
      <c r="C2" s="153"/>
      <c r="D2" s="153"/>
      <c r="E2" s="153"/>
      <c r="F2" s="153"/>
      <c r="G2" s="153"/>
      <c r="H2" s="153"/>
      <c r="I2" s="153"/>
      <c r="J2" s="153"/>
      <c r="K2" s="153"/>
      <c r="L2" s="153"/>
      <c r="M2" s="154"/>
      <c r="N2" s="169"/>
      <c r="O2" s="170"/>
      <c r="P2" s="170"/>
      <c r="Q2" s="171"/>
    </row>
    <row r="3" spans="1:45" ht="20.100000000000001" customHeight="1" thickBot="1" x14ac:dyDescent="0.3">
      <c r="A3" s="152" t="s">
        <v>357</v>
      </c>
      <c r="B3" s="153"/>
      <c r="C3" s="153"/>
      <c r="D3" s="153"/>
      <c r="E3" s="153"/>
      <c r="F3" s="153"/>
      <c r="G3" s="153"/>
      <c r="H3" s="153"/>
      <c r="I3" s="153"/>
      <c r="J3" s="153"/>
      <c r="K3" s="153"/>
      <c r="L3" s="153"/>
      <c r="M3" s="154"/>
      <c r="N3" s="169"/>
      <c r="O3" s="170"/>
      <c r="P3" s="170"/>
      <c r="Q3" s="171"/>
    </row>
    <row r="4" spans="1:45" ht="26.25" customHeight="1" thickBot="1" x14ac:dyDescent="0.3">
      <c r="A4" s="166" t="s">
        <v>126</v>
      </c>
      <c r="B4" s="167"/>
      <c r="C4" s="167"/>
      <c r="D4" s="167"/>
      <c r="E4" s="167"/>
      <c r="F4" s="167"/>
      <c r="G4" s="167"/>
      <c r="H4" s="167"/>
      <c r="I4" s="167"/>
      <c r="J4" s="167"/>
      <c r="K4" s="167"/>
      <c r="L4" s="167"/>
      <c r="M4" s="168"/>
      <c r="N4" s="169"/>
      <c r="O4" s="170"/>
      <c r="P4" s="170"/>
      <c r="Q4" s="171"/>
    </row>
    <row r="5" spans="1:45" ht="20.100000000000001" customHeight="1" thickBot="1" x14ac:dyDescent="0.3">
      <c r="A5" s="172" t="s">
        <v>5</v>
      </c>
      <c r="B5" s="173"/>
      <c r="C5" s="173"/>
      <c r="D5" s="173"/>
      <c r="E5" s="173"/>
      <c r="F5" s="173"/>
      <c r="G5" s="173"/>
      <c r="H5" s="173"/>
      <c r="I5" s="173"/>
      <c r="J5" s="173"/>
      <c r="K5" s="173"/>
      <c r="L5" s="173"/>
      <c r="M5" s="174"/>
      <c r="N5" s="169"/>
      <c r="O5" s="170"/>
      <c r="P5" s="170"/>
      <c r="Q5" s="171"/>
    </row>
    <row r="6" spans="1:45" ht="20.100000000000001" customHeight="1" thickBot="1" x14ac:dyDescent="0.3">
      <c r="A6" s="172" t="s">
        <v>3</v>
      </c>
      <c r="B6" s="173"/>
      <c r="C6" s="173"/>
      <c r="D6" s="173"/>
      <c r="E6" s="173"/>
      <c r="F6" s="173"/>
      <c r="G6" s="173"/>
      <c r="H6" s="173"/>
      <c r="I6" s="173"/>
      <c r="J6" s="173"/>
      <c r="K6" s="173"/>
      <c r="L6" s="173"/>
      <c r="M6" s="174"/>
      <c r="N6" s="169"/>
      <c r="O6" s="170"/>
      <c r="P6" s="170"/>
      <c r="Q6" s="171"/>
    </row>
    <row r="7" spans="1:45" ht="17.25" customHeight="1" thickBot="1" x14ac:dyDescent="0.3">
      <c r="A7" s="276" t="s">
        <v>58</v>
      </c>
      <c r="B7" s="122" t="s">
        <v>65</v>
      </c>
      <c r="C7" s="122" t="s">
        <v>59</v>
      </c>
      <c r="D7" s="122" t="s">
        <v>60</v>
      </c>
      <c r="E7" s="272" t="s">
        <v>66</v>
      </c>
      <c r="F7" s="275" t="s">
        <v>67</v>
      </c>
      <c r="G7" s="122" t="s">
        <v>68</v>
      </c>
      <c r="H7" s="161" t="s">
        <v>353</v>
      </c>
      <c r="I7" s="156"/>
      <c r="J7" s="156"/>
      <c r="K7" s="156"/>
      <c r="L7" s="156"/>
      <c r="M7" s="157"/>
      <c r="N7" s="158" t="s">
        <v>231</v>
      </c>
      <c r="O7" s="158" t="s">
        <v>232</v>
      </c>
      <c r="P7" s="158" t="s">
        <v>233</v>
      </c>
      <c r="Q7" s="158" t="s">
        <v>234</v>
      </c>
    </row>
    <row r="8" spans="1:45" ht="12.75" customHeight="1" thickBot="1" x14ac:dyDescent="0.3">
      <c r="A8" s="205"/>
      <c r="B8" s="123"/>
      <c r="C8" s="123"/>
      <c r="D8" s="123"/>
      <c r="E8" s="273"/>
      <c r="F8" s="135"/>
      <c r="G8" s="123"/>
      <c r="H8" s="161" t="s">
        <v>235</v>
      </c>
      <c r="I8" s="157"/>
      <c r="J8" s="162" t="s">
        <v>236</v>
      </c>
      <c r="K8" s="163"/>
      <c r="L8" s="164" t="s">
        <v>237</v>
      </c>
      <c r="M8" s="165"/>
      <c r="N8" s="159"/>
      <c r="O8" s="159"/>
      <c r="P8" s="159"/>
      <c r="Q8" s="159"/>
    </row>
    <row r="9" spans="1:45" s="3" customFormat="1" ht="12.75" customHeight="1" thickBot="1" x14ac:dyDescent="0.3">
      <c r="A9" s="277"/>
      <c r="B9" s="124"/>
      <c r="C9" s="124"/>
      <c r="D9" s="124"/>
      <c r="E9" s="274"/>
      <c r="F9" s="136"/>
      <c r="G9" s="124"/>
      <c r="H9" s="11" t="s">
        <v>238</v>
      </c>
      <c r="I9" s="12" t="s">
        <v>239</v>
      </c>
      <c r="J9" s="13" t="s">
        <v>238</v>
      </c>
      <c r="K9" s="12" t="s">
        <v>239</v>
      </c>
      <c r="L9" s="11" t="s">
        <v>238</v>
      </c>
      <c r="M9" s="12" t="s">
        <v>239</v>
      </c>
      <c r="N9" s="160"/>
      <c r="O9" s="160"/>
      <c r="P9" s="160"/>
      <c r="Q9" s="160"/>
      <c r="R9" s="56"/>
      <c r="S9" s="56"/>
      <c r="T9" s="56"/>
      <c r="U9" s="56"/>
      <c r="V9" s="56"/>
      <c r="W9" s="56"/>
      <c r="X9" s="56"/>
      <c r="Y9" s="56"/>
      <c r="Z9" s="56"/>
      <c r="AA9" s="56"/>
      <c r="AB9" s="56"/>
      <c r="AC9" s="56"/>
      <c r="AD9" s="56"/>
      <c r="AE9" s="56"/>
      <c r="AF9" s="56"/>
      <c r="AG9" s="56"/>
      <c r="AH9" s="56"/>
      <c r="AI9" s="56"/>
      <c r="AJ9" s="56"/>
      <c r="AK9" s="56"/>
      <c r="AL9" s="56"/>
      <c r="AM9" s="56"/>
      <c r="AN9" s="56"/>
      <c r="AO9" s="56"/>
      <c r="AP9" s="56"/>
      <c r="AQ9" s="56"/>
      <c r="AR9" s="56"/>
      <c r="AS9" s="56"/>
    </row>
    <row r="10" spans="1:45" s="2" customFormat="1" ht="69" customHeight="1" thickBot="1" x14ac:dyDescent="0.3">
      <c r="A10" s="278" t="s">
        <v>13</v>
      </c>
      <c r="B10" s="280" t="s">
        <v>77</v>
      </c>
      <c r="C10" s="281" t="s">
        <v>31</v>
      </c>
      <c r="D10" s="125" t="s">
        <v>119</v>
      </c>
      <c r="E10" s="128" t="s">
        <v>120</v>
      </c>
      <c r="F10" s="22" t="s">
        <v>121</v>
      </c>
      <c r="G10" s="180">
        <v>3</v>
      </c>
      <c r="H10" s="45">
        <v>17</v>
      </c>
      <c r="I10" s="46">
        <v>1</v>
      </c>
      <c r="J10" s="45">
        <v>17</v>
      </c>
      <c r="K10" s="46">
        <f>(J10*I10)/H10</f>
        <v>1</v>
      </c>
      <c r="L10" s="45">
        <f>H10-J10</f>
        <v>0</v>
      </c>
      <c r="M10" s="47">
        <f>I10-K10</f>
        <v>0</v>
      </c>
      <c r="N10" s="282" t="s">
        <v>761</v>
      </c>
      <c r="O10" s="149" t="s">
        <v>762</v>
      </c>
      <c r="P10" s="290" t="s">
        <v>763</v>
      </c>
      <c r="Q10" s="290" t="s">
        <v>764</v>
      </c>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row>
    <row r="11" spans="1:45" s="2" customFormat="1" ht="69" customHeight="1" thickBot="1" x14ac:dyDescent="0.3">
      <c r="A11" s="183"/>
      <c r="B11" s="213"/>
      <c r="C11" s="184"/>
      <c r="D11" s="126"/>
      <c r="E11" s="129"/>
      <c r="F11" s="22" t="s">
        <v>127</v>
      </c>
      <c r="G11" s="185"/>
      <c r="H11" s="45">
        <v>3</v>
      </c>
      <c r="I11" s="46">
        <v>1</v>
      </c>
      <c r="J11" s="45">
        <v>3</v>
      </c>
      <c r="K11" s="46">
        <f t="shared" ref="K11:K24" si="0">(J11*I11)/H11</f>
        <v>1</v>
      </c>
      <c r="L11" s="45">
        <v>0</v>
      </c>
      <c r="M11" s="47">
        <f t="shared" ref="M11:M23" si="1">I11-K11</f>
        <v>0</v>
      </c>
      <c r="N11" s="288"/>
      <c r="O11" s="150"/>
      <c r="P11" s="283"/>
      <c r="Q11" s="283"/>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row>
    <row r="12" spans="1:45" s="2" customFormat="1" ht="99" customHeight="1" thickBot="1" x14ac:dyDescent="0.3">
      <c r="A12" s="183"/>
      <c r="B12" s="213"/>
      <c r="C12" s="184"/>
      <c r="D12" s="126"/>
      <c r="E12" s="129"/>
      <c r="F12" s="22" t="s">
        <v>122</v>
      </c>
      <c r="G12" s="185"/>
      <c r="H12" s="45">
        <v>3</v>
      </c>
      <c r="I12" s="46">
        <v>1</v>
      </c>
      <c r="J12" s="45">
        <v>3</v>
      </c>
      <c r="K12" s="46">
        <f t="shared" si="0"/>
        <v>1</v>
      </c>
      <c r="L12" s="45">
        <f t="shared" ref="L12:L24" si="2">H12-J12</f>
        <v>0</v>
      </c>
      <c r="M12" s="47">
        <f t="shared" si="1"/>
        <v>0</v>
      </c>
      <c r="N12" s="288"/>
      <c r="O12" s="150"/>
      <c r="P12" s="283"/>
      <c r="Q12" s="283"/>
      <c r="R12" s="36"/>
      <c r="S12" s="36"/>
      <c r="T12" s="36"/>
      <c r="U12" s="36"/>
      <c r="V12" s="36"/>
      <c r="W12" s="36"/>
      <c r="X12" s="36"/>
      <c r="Y12" s="36"/>
      <c r="Z12" s="36"/>
      <c r="AA12" s="36"/>
      <c r="AB12" s="36"/>
      <c r="AC12" s="36"/>
      <c r="AD12" s="36"/>
      <c r="AE12" s="36"/>
      <c r="AF12" s="36"/>
      <c r="AG12" s="36"/>
      <c r="AH12" s="36"/>
      <c r="AI12" s="36"/>
      <c r="AJ12" s="36"/>
      <c r="AK12" s="36"/>
      <c r="AL12" s="36"/>
      <c r="AM12" s="36"/>
      <c r="AN12" s="36"/>
      <c r="AO12" s="36"/>
      <c r="AP12" s="36"/>
      <c r="AQ12" s="36"/>
      <c r="AR12" s="36"/>
      <c r="AS12" s="36"/>
    </row>
    <row r="13" spans="1:45" s="2" customFormat="1" ht="78.75" customHeight="1" thickBot="1" x14ac:dyDescent="0.3">
      <c r="A13" s="183"/>
      <c r="B13" s="213"/>
      <c r="C13" s="184"/>
      <c r="D13" s="126"/>
      <c r="E13" s="130"/>
      <c r="F13" s="22" t="s">
        <v>128</v>
      </c>
      <c r="G13" s="185"/>
      <c r="H13" s="71">
        <v>3</v>
      </c>
      <c r="I13" s="46">
        <v>1</v>
      </c>
      <c r="J13" s="71">
        <v>3</v>
      </c>
      <c r="K13" s="46">
        <f t="shared" si="0"/>
        <v>1</v>
      </c>
      <c r="L13" s="45">
        <f t="shared" si="2"/>
        <v>0</v>
      </c>
      <c r="M13" s="47">
        <f t="shared" si="1"/>
        <v>0</v>
      </c>
      <c r="N13" s="289"/>
      <c r="O13" s="151"/>
      <c r="P13" s="284"/>
      <c r="Q13" s="284"/>
      <c r="R13" s="36"/>
      <c r="S13" s="36"/>
      <c r="T13" s="36"/>
      <c r="U13" s="36"/>
      <c r="V13" s="36"/>
      <c r="W13" s="36"/>
      <c r="X13" s="36"/>
      <c r="Y13" s="36"/>
      <c r="Z13" s="36"/>
      <c r="AA13" s="36"/>
      <c r="AB13" s="36"/>
      <c r="AC13" s="36"/>
      <c r="AD13" s="36"/>
      <c r="AE13" s="36"/>
      <c r="AF13" s="36"/>
      <c r="AG13" s="36"/>
      <c r="AH13" s="36"/>
      <c r="AI13" s="36"/>
      <c r="AJ13" s="36"/>
      <c r="AK13" s="36"/>
      <c r="AL13" s="36"/>
      <c r="AM13" s="36"/>
      <c r="AN13" s="36"/>
      <c r="AO13" s="36"/>
      <c r="AP13" s="36"/>
      <c r="AQ13" s="36"/>
      <c r="AR13" s="36"/>
      <c r="AS13" s="36"/>
    </row>
    <row r="14" spans="1:45" s="2" customFormat="1" ht="57.75" customHeight="1" thickBot="1" x14ac:dyDescent="0.3">
      <c r="A14" s="183"/>
      <c r="B14" s="213"/>
      <c r="C14" s="184"/>
      <c r="D14" s="126"/>
      <c r="E14" s="125" t="s">
        <v>123</v>
      </c>
      <c r="F14" s="22" t="s">
        <v>129</v>
      </c>
      <c r="G14" s="185"/>
      <c r="H14" s="71">
        <v>0</v>
      </c>
      <c r="I14" s="71">
        <v>100</v>
      </c>
      <c r="J14" s="71">
        <v>0</v>
      </c>
      <c r="K14" s="46">
        <v>1</v>
      </c>
      <c r="L14" s="45">
        <f t="shared" si="2"/>
        <v>0</v>
      </c>
      <c r="M14" s="47">
        <v>1</v>
      </c>
      <c r="N14" s="282"/>
      <c r="O14" s="149"/>
      <c r="P14" s="290"/>
      <c r="Q14" s="290"/>
      <c r="R14" s="36"/>
      <c r="S14" s="36"/>
      <c r="T14" s="36"/>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row>
    <row r="15" spans="1:45" s="2" customFormat="1" ht="78.75" customHeight="1" thickBot="1" x14ac:dyDescent="0.3">
      <c r="A15" s="183"/>
      <c r="B15" s="213"/>
      <c r="C15" s="184"/>
      <c r="D15" s="126"/>
      <c r="E15" s="126"/>
      <c r="F15" s="22" t="s">
        <v>130</v>
      </c>
      <c r="G15" s="185"/>
      <c r="H15" s="71">
        <v>0</v>
      </c>
      <c r="I15" s="71">
        <v>100</v>
      </c>
      <c r="J15" s="71">
        <v>0</v>
      </c>
      <c r="K15" s="46">
        <v>1</v>
      </c>
      <c r="L15" s="45">
        <f t="shared" si="2"/>
        <v>0</v>
      </c>
      <c r="M15" s="47">
        <v>1</v>
      </c>
      <c r="N15" s="288"/>
      <c r="O15" s="150"/>
      <c r="P15" s="283"/>
      <c r="Q15" s="283"/>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row>
    <row r="16" spans="1:45" s="2" customFormat="1" ht="79.5" customHeight="1" thickBot="1" x14ac:dyDescent="0.3">
      <c r="A16" s="279"/>
      <c r="B16" s="214"/>
      <c r="C16" s="189"/>
      <c r="D16" s="127"/>
      <c r="E16" s="127"/>
      <c r="F16" s="22" t="s">
        <v>131</v>
      </c>
      <c r="G16" s="181"/>
      <c r="H16" s="71">
        <v>0</v>
      </c>
      <c r="I16" s="71">
        <v>0</v>
      </c>
      <c r="J16" s="71">
        <v>0</v>
      </c>
      <c r="K16" s="46">
        <v>1</v>
      </c>
      <c r="L16" s="45">
        <f t="shared" si="2"/>
        <v>0</v>
      </c>
      <c r="M16" s="47">
        <v>10</v>
      </c>
      <c r="N16" s="289"/>
      <c r="O16" s="151"/>
      <c r="P16" s="284"/>
      <c r="Q16" s="284"/>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row>
    <row r="17" spans="1:45" s="2" customFormat="1" ht="94.5" customHeight="1" thickBot="1" x14ac:dyDescent="0.3">
      <c r="A17" s="125" t="s">
        <v>13</v>
      </c>
      <c r="B17" s="125" t="s">
        <v>77</v>
      </c>
      <c r="C17" s="125" t="s">
        <v>32</v>
      </c>
      <c r="D17" s="125" t="s">
        <v>33</v>
      </c>
      <c r="E17" s="128" t="s">
        <v>124</v>
      </c>
      <c r="F17" s="22" t="s">
        <v>132</v>
      </c>
      <c r="G17" s="180">
        <v>25</v>
      </c>
      <c r="H17" s="82">
        <v>25</v>
      </c>
      <c r="I17" s="49">
        <v>1</v>
      </c>
      <c r="J17" s="70">
        <v>25</v>
      </c>
      <c r="K17" s="46">
        <f t="shared" si="0"/>
        <v>1</v>
      </c>
      <c r="L17" s="45">
        <f t="shared" si="2"/>
        <v>0</v>
      </c>
      <c r="M17" s="47">
        <f t="shared" si="1"/>
        <v>0</v>
      </c>
      <c r="N17" s="149" t="s">
        <v>765</v>
      </c>
      <c r="O17" s="180" t="s">
        <v>766</v>
      </c>
      <c r="P17" s="149" t="s">
        <v>767</v>
      </c>
      <c r="Q17" s="149" t="s">
        <v>768</v>
      </c>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row>
    <row r="18" spans="1:45" s="2" customFormat="1" ht="88.5" customHeight="1" thickBot="1" x14ac:dyDescent="0.3">
      <c r="A18" s="126"/>
      <c r="B18" s="126"/>
      <c r="C18" s="126"/>
      <c r="D18" s="126"/>
      <c r="E18" s="126"/>
      <c r="F18" s="22" t="s">
        <v>133</v>
      </c>
      <c r="G18" s="185"/>
      <c r="H18" s="82">
        <v>16</v>
      </c>
      <c r="I18" s="49">
        <v>1</v>
      </c>
      <c r="J18" s="70">
        <v>16</v>
      </c>
      <c r="K18" s="46">
        <f t="shared" si="0"/>
        <v>1</v>
      </c>
      <c r="L18" s="45">
        <f t="shared" si="2"/>
        <v>0</v>
      </c>
      <c r="M18" s="47">
        <f t="shared" si="1"/>
        <v>0</v>
      </c>
      <c r="N18" s="150"/>
      <c r="O18" s="185"/>
      <c r="P18" s="150"/>
      <c r="Q18" s="150"/>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c r="AS18" s="36"/>
    </row>
    <row r="19" spans="1:45" s="2" customFormat="1" ht="112.5" customHeight="1" thickBot="1" x14ac:dyDescent="0.3">
      <c r="A19" s="126"/>
      <c r="B19" s="126"/>
      <c r="C19" s="126"/>
      <c r="D19" s="126"/>
      <c r="E19" s="126"/>
      <c r="F19" s="22" t="s">
        <v>134</v>
      </c>
      <c r="G19" s="185"/>
      <c r="H19" s="82">
        <v>23</v>
      </c>
      <c r="I19" s="49">
        <v>1</v>
      </c>
      <c r="J19" s="70">
        <v>23</v>
      </c>
      <c r="K19" s="46">
        <f t="shared" si="0"/>
        <v>1</v>
      </c>
      <c r="L19" s="45">
        <f t="shared" si="2"/>
        <v>0</v>
      </c>
      <c r="M19" s="47">
        <f t="shared" si="1"/>
        <v>0</v>
      </c>
      <c r="N19" s="150"/>
      <c r="O19" s="185"/>
      <c r="P19" s="150"/>
      <c r="Q19" s="150"/>
      <c r="R19" s="36"/>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row>
    <row r="20" spans="1:45" s="2" customFormat="1" ht="97.5" customHeight="1" thickBot="1" x14ac:dyDescent="0.3">
      <c r="A20" s="126"/>
      <c r="B20" s="126"/>
      <c r="C20" s="126"/>
      <c r="D20" s="126"/>
      <c r="E20" s="126"/>
      <c r="F20" s="22" t="s">
        <v>135</v>
      </c>
      <c r="G20" s="185"/>
      <c r="H20" s="84">
        <v>21</v>
      </c>
      <c r="I20" s="49">
        <v>1</v>
      </c>
      <c r="J20" s="70">
        <v>21</v>
      </c>
      <c r="K20" s="46">
        <f t="shared" si="0"/>
        <v>1</v>
      </c>
      <c r="L20" s="45">
        <f t="shared" si="2"/>
        <v>0</v>
      </c>
      <c r="M20" s="47">
        <f t="shared" si="1"/>
        <v>0</v>
      </c>
      <c r="N20" s="150"/>
      <c r="O20" s="185"/>
      <c r="P20" s="150"/>
      <c r="Q20" s="150"/>
      <c r="R20" s="36"/>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c r="AS20" s="36"/>
    </row>
    <row r="21" spans="1:45" s="2" customFormat="1" ht="95.25" customHeight="1" thickBot="1" x14ac:dyDescent="0.3">
      <c r="A21" s="127"/>
      <c r="B21" s="127"/>
      <c r="C21" s="127"/>
      <c r="D21" s="127"/>
      <c r="E21" s="127"/>
      <c r="F21" s="22" t="s">
        <v>136</v>
      </c>
      <c r="G21" s="181"/>
      <c r="H21" s="84">
        <v>2</v>
      </c>
      <c r="I21" s="49">
        <v>1</v>
      </c>
      <c r="J21" s="70">
        <v>2</v>
      </c>
      <c r="K21" s="46">
        <f t="shared" si="0"/>
        <v>1</v>
      </c>
      <c r="L21" s="45">
        <f t="shared" si="2"/>
        <v>0</v>
      </c>
      <c r="M21" s="47">
        <f t="shared" si="1"/>
        <v>0</v>
      </c>
      <c r="N21" s="151"/>
      <c r="O21" s="181"/>
      <c r="P21" s="151"/>
      <c r="Q21" s="151"/>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row>
    <row r="22" spans="1:45" s="2" customFormat="1" ht="67.5" customHeight="1" thickBot="1" x14ac:dyDescent="0.3">
      <c r="A22" s="125" t="s">
        <v>13</v>
      </c>
      <c r="B22" s="125" t="s">
        <v>77</v>
      </c>
      <c r="C22" s="269" t="s">
        <v>34</v>
      </c>
      <c r="D22" s="192" t="s">
        <v>35</v>
      </c>
      <c r="E22" s="192" t="s">
        <v>125</v>
      </c>
      <c r="F22" s="22" t="s">
        <v>137</v>
      </c>
      <c r="G22" s="180">
        <v>40</v>
      </c>
      <c r="H22" s="45">
        <v>4</v>
      </c>
      <c r="I22" s="46">
        <v>1</v>
      </c>
      <c r="J22" s="45">
        <v>4</v>
      </c>
      <c r="K22" s="46">
        <f t="shared" si="0"/>
        <v>1</v>
      </c>
      <c r="L22" s="45">
        <f t="shared" si="2"/>
        <v>0</v>
      </c>
      <c r="M22" s="47">
        <f t="shared" si="1"/>
        <v>0</v>
      </c>
      <c r="N22" s="282" t="s">
        <v>769</v>
      </c>
      <c r="O22" s="180" t="s">
        <v>770</v>
      </c>
      <c r="P22" s="180" t="s">
        <v>771</v>
      </c>
      <c r="Q22" s="287" t="s">
        <v>772</v>
      </c>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row>
    <row r="23" spans="1:45" s="2" customFormat="1" ht="93.75" customHeight="1" thickBot="1" x14ac:dyDescent="0.3">
      <c r="A23" s="126"/>
      <c r="B23" s="126"/>
      <c r="C23" s="270"/>
      <c r="D23" s="193"/>
      <c r="E23" s="193"/>
      <c r="F23" s="22" t="s">
        <v>138</v>
      </c>
      <c r="G23" s="185"/>
      <c r="H23" s="45">
        <v>40</v>
      </c>
      <c r="I23" s="46">
        <v>1</v>
      </c>
      <c r="J23" s="45">
        <v>35</v>
      </c>
      <c r="K23" s="46">
        <f t="shared" si="0"/>
        <v>0.875</v>
      </c>
      <c r="L23" s="45">
        <v>5</v>
      </c>
      <c r="M23" s="47">
        <f t="shared" si="1"/>
        <v>0.125</v>
      </c>
      <c r="N23" s="283"/>
      <c r="O23" s="285"/>
      <c r="P23" s="285"/>
      <c r="Q23" s="285"/>
      <c r="R23" s="36"/>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c r="AS23" s="36"/>
    </row>
    <row r="24" spans="1:45" s="2" customFormat="1" ht="77.25" customHeight="1" thickBot="1" x14ac:dyDescent="0.3">
      <c r="A24" s="127"/>
      <c r="B24" s="127"/>
      <c r="C24" s="271"/>
      <c r="D24" s="194"/>
      <c r="E24" s="194"/>
      <c r="F24" s="22" t="s">
        <v>139</v>
      </c>
      <c r="G24" s="181"/>
      <c r="H24" s="45">
        <v>40</v>
      </c>
      <c r="I24" s="46">
        <v>1</v>
      </c>
      <c r="J24" s="45">
        <v>35</v>
      </c>
      <c r="K24" s="46">
        <f t="shared" si="0"/>
        <v>0.875</v>
      </c>
      <c r="L24" s="45">
        <f t="shared" si="2"/>
        <v>5</v>
      </c>
      <c r="M24" s="47">
        <f>I24-K24</f>
        <v>0.125</v>
      </c>
      <c r="N24" s="284"/>
      <c r="O24" s="286"/>
      <c r="P24" s="286"/>
      <c r="Q24" s="286"/>
      <c r="R24" s="36"/>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c r="AS24" s="36"/>
    </row>
    <row r="26" spans="1:45" ht="84.75" customHeight="1" x14ac:dyDescent="0.2">
      <c r="A26" s="121" t="s">
        <v>240</v>
      </c>
      <c r="B26" s="121"/>
      <c r="C26" s="121"/>
      <c r="D26" s="121"/>
      <c r="E26" s="121"/>
      <c r="F26" s="121"/>
      <c r="G26" s="121"/>
      <c r="H26" s="121"/>
      <c r="I26" s="121"/>
      <c r="J26" s="121"/>
      <c r="K26" s="121"/>
      <c r="L26" s="121"/>
      <c r="M26" s="121"/>
    </row>
  </sheetData>
  <sheetProtection algorithmName="SHA-512" hashValue="8/dRsXQYZ3h2gXUC9MPOX3RJ4+HaPQCZQNT0CjOVjzEvV9Q3YtdMDwKhGO26IF6PM0BmabNIVB9E09LiZXSOuA==" saltValue="k48NBHI0tOX/qM48QyCzfA==" spinCount="100000" sheet="1" objects="1" scenarios="1" selectLockedCells="1" selectUnlockedCells="1"/>
  <mergeCells count="59">
    <mergeCell ref="P22:P24"/>
    <mergeCell ref="Q22:Q24"/>
    <mergeCell ref="N10:N16"/>
    <mergeCell ref="O10:O16"/>
    <mergeCell ref="P10:P16"/>
    <mergeCell ref="Q10:Q16"/>
    <mergeCell ref="N17:N21"/>
    <mergeCell ref="O17:O21"/>
    <mergeCell ref="P17:P21"/>
    <mergeCell ref="Q17:Q21"/>
    <mergeCell ref="A26:M26"/>
    <mergeCell ref="N1:Q1"/>
    <mergeCell ref="N2:Q2"/>
    <mergeCell ref="N3:Q3"/>
    <mergeCell ref="N4:Q4"/>
    <mergeCell ref="N5:Q5"/>
    <mergeCell ref="N6:Q6"/>
    <mergeCell ref="H7:M7"/>
    <mergeCell ref="B7:B9"/>
    <mergeCell ref="N7:N9"/>
    <mergeCell ref="O7:O9"/>
    <mergeCell ref="P7:P9"/>
    <mergeCell ref="Q7:Q9"/>
    <mergeCell ref="H8:I8"/>
    <mergeCell ref="N22:N24"/>
    <mergeCell ref="O22:O24"/>
    <mergeCell ref="G10:G16"/>
    <mergeCell ref="D17:D21"/>
    <mergeCell ref="E17:E21"/>
    <mergeCell ref="G7:G9"/>
    <mergeCell ref="D7:D9"/>
    <mergeCell ref="E10:E13"/>
    <mergeCell ref="E14:E16"/>
    <mergeCell ref="C17:C21"/>
    <mergeCell ref="A7:A9"/>
    <mergeCell ref="A10:A16"/>
    <mergeCell ref="D10:D16"/>
    <mergeCell ref="B10:B16"/>
    <mergeCell ref="C7:C9"/>
    <mergeCell ref="C10:C16"/>
    <mergeCell ref="A1:M1"/>
    <mergeCell ref="A2:M2"/>
    <mergeCell ref="A3:M3"/>
    <mergeCell ref="A4:M4"/>
    <mergeCell ref="E7:E9"/>
    <mergeCell ref="F7:F9"/>
    <mergeCell ref="J8:K8"/>
    <mergeCell ref="L8:M8"/>
    <mergeCell ref="A5:M5"/>
    <mergeCell ref="A6:M6"/>
    <mergeCell ref="A17:A21"/>
    <mergeCell ref="B17:B21"/>
    <mergeCell ref="A22:A24"/>
    <mergeCell ref="B22:B24"/>
    <mergeCell ref="G22:G24"/>
    <mergeCell ref="C22:C24"/>
    <mergeCell ref="D22:D24"/>
    <mergeCell ref="E22:E24"/>
    <mergeCell ref="G17:G21"/>
  </mergeCells>
  <printOptions horizontalCentered="1"/>
  <pageMargins left="0.51181102362204722" right="0.31496062992125984" top="0.35433070866141736" bottom="0.35433070866141736" header="0.11811023622047245" footer="0.11811023622047245"/>
  <pageSetup scale="75" orientation="landscape" r:id="rId1"/>
  <headerFooter>
    <oddFooter>&amp;C&amp;A&amp;R&amp;P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4"/>
  <sheetViews>
    <sheetView topLeftCell="A22" zoomScaleNormal="100" workbookViewId="0">
      <selection activeCell="N28" sqref="N28"/>
    </sheetView>
  </sheetViews>
  <sheetFormatPr baseColWidth="10" defaultRowHeight="12.75" x14ac:dyDescent="0.25"/>
  <cols>
    <col min="1" max="3" width="14.7109375" style="1" customWidth="1"/>
    <col min="4" max="5" width="20.7109375" style="1" customWidth="1"/>
    <col min="6" max="6" width="23.85546875" style="4" customWidth="1"/>
    <col min="7" max="7" width="11.140625" style="1" customWidth="1"/>
    <col min="8" max="13" width="7.7109375" style="1" customWidth="1"/>
    <col min="14" max="14" width="58" style="1" customWidth="1"/>
    <col min="15" max="15" width="34" style="1" customWidth="1"/>
    <col min="16" max="16" width="35.42578125" style="1" customWidth="1"/>
    <col min="17" max="17" width="38.140625" style="1" customWidth="1"/>
    <col min="18" max="44" width="11.42578125" style="55"/>
    <col min="45" max="16384" width="11.42578125" style="1"/>
  </cols>
  <sheetData>
    <row r="1" spans="1:44" ht="20.100000000000001" customHeight="1" thickBot="1" x14ac:dyDescent="0.3">
      <c r="A1" s="166" t="s">
        <v>9</v>
      </c>
      <c r="B1" s="167"/>
      <c r="C1" s="167"/>
      <c r="D1" s="167"/>
      <c r="E1" s="167"/>
      <c r="F1" s="167"/>
      <c r="G1" s="167"/>
      <c r="H1" s="167"/>
      <c r="I1" s="167"/>
      <c r="J1" s="167"/>
      <c r="K1" s="167"/>
      <c r="L1" s="167"/>
      <c r="M1" s="168"/>
      <c r="N1" s="169"/>
      <c r="O1" s="170"/>
      <c r="P1" s="170"/>
      <c r="Q1" s="171"/>
    </row>
    <row r="2" spans="1:44" ht="20.100000000000001" customHeight="1" thickBot="1" x14ac:dyDescent="0.3">
      <c r="A2" s="166" t="s">
        <v>63</v>
      </c>
      <c r="B2" s="167"/>
      <c r="C2" s="167"/>
      <c r="D2" s="167"/>
      <c r="E2" s="167"/>
      <c r="F2" s="167"/>
      <c r="G2" s="167"/>
      <c r="H2" s="167"/>
      <c r="I2" s="167"/>
      <c r="J2" s="167"/>
      <c r="K2" s="167"/>
      <c r="L2" s="167"/>
      <c r="M2" s="168"/>
      <c r="N2" s="169"/>
      <c r="O2" s="170"/>
      <c r="P2" s="170"/>
      <c r="Q2" s="171"/>
    </row>
    <row r="3" spans="1:44" ht="20.100000000000001" customHeight="1" thickBot="1" x14ac:dyDescent="0.3">
      <c r="A3" s="166" t="s">
        <v>356</v>
      </c>
      <c r="B3" s="167"/>
      <c r="C3" s="167"/>
      <c r="D3" s="167"/>
      <c r="E3" s="167"/>
      <c r="F3" s="167"/>
      <c r="G3" s="167"/>
      <c r="H3" s="167"/>
      <c r="I3" s="167"/>
      <c r="J3" s="167"/>
      <c r="K3" s="167"/>
      <c r="L3" s="167"/>
      <c r="M3" s="168"/>
      <c r="N3" s="169"/>
      <c r="O3" s="170"/>
      <c r="P3" s="170"/>
      <c r="Q3" s="171"/>
    </row>
    <row r="4" spans="1:44" ht="29.25" customHeight="1" thickBot="1" x14ac:dyDescent="0.3">
      <c r="A4" s="166" t="s">
        <v>141</v>
      </c>
      <c r="B4" s="167"/>
      <c r="C4" s="167"/>
      <c r="D4" s="167"/>
      <c r="E4" s="167"/>
      <c r="F4" s="167"/>
      <c r="G4" s="167"/>
      <c r="H4" s="167"/>
      <c r="I4" s="167"/>
      <c r="J4" s="167"/>
      <c r="K4" s="167"/>
      <c r="L4" s="167"/>
      <c r="M4" s="168"/>
      <c r="N4" s="169"/>
      <c r="O4" s="170"/>
      <c r="P4" s="170"/>
      <c r="Q4" s="171"/>
    </row>
    <row r="5" spans="1:44" ht="20.100000000000001" customHeight="1" thickBot="1" x14ac:dyDescent="0.3">
      <c r="A5" s="166" t="s">
        <v>8</v>
      </c>
      <c r="B5" s="167"/>
      <c r="C5" s="167"/>
      <c r="D5" s="167"/>
      <c r="E5" s="167"/>
      <c r="F5" s="167"/>
      <c r="G5" s="167"/>
      <c r="H5" s="167"/>
      <c r="I5" s="167"/>
      <c r="J5" s="167"/>
      <c r="K5" s="167"/>
      <c r="L5" s="167"/>
      <c r="M5" s="168"/>
      <c r="N5" s="169"/>
      <c r="O5" s="170"/>
      <c r="P5" s="170"/>
      <c r="Q5" s="171"/>
    </row>
    <row r="6" spans="1:44" ht="20.100000000000001" customHeight="1" thickBot="1" x14ac:dyDescent="0.3">
      <c r="A6" s="166" t="s">
        <v>2</v>
      </c>
      <c r="B6" s="167"/>
      <c r="C6" s="167"/>
      <c r="D6" s="167"/>
      <c r="E6" s="167"/>
      <c r="F6" s="167"/>
      <c r="G6" s="167"/>
      <c r="H6" s="167"/>
      <c r="I6" s="167"/>
      <c r="J6" s="167"/>
      <c r="K6" s="167"/>
      <c r="L6" s="167"/>
      <c r="M6" s="168"/>
      <c r="N6" s="169"/>
      <c r="O6" s="170"/>
      <c r="P6" s="170"/>
      <c r="Q6" s="171"/>
    </row>
    <row r="7" spans="1:44" ht="12.75" customHeight="1" thickBot="1" x14ac:dyDescent="0.3">
      <c r="A7" s="134" t="s">
        <v>58</v>
      </c>
      <c r="B7" s="291" t="s">
        <v>65</v>
      </c>
      <c r="C7" s="275" t="s">
        <v>59</v>
      </c>
      <c r="D7" s="291" t="s">
        <v>60</v>
      </c>
      <c r="E7" s="275" t="s">
        <v>66</v>
      </c>
      <c r="F7" s="134" t="s">
        <v>67</v>
      </c>
      <c r="G7" s="134" t="s">
        <v>68</v>
      </c>
      <c r="H7" s="161" t="s">
        <v>353</v>
      </c>
      <c r="I7" s="156"/>
      <c r="J7" s="156"/>
      <c r="K7" s="156"/>
      <c r="L7" s="156"/>
      <c r="M7" s="157"/>
      <c r="N7" s="158" t="s">
        <v>231</v>
      </c>
      <c r="O7" s="158" t="s">
        <v>232</v>
      </c>
      <c r="P7" s="158" t="s">
        <v>233</v>
      </c>
      <c r="Q7" s="158" t="s">
        <v>234</v>
      </c>
    </row>
    <row r="8" spans="1:44" ht="13.5" customHeight="1" thickBot="1" x14ac:dyDescent="0.3">
      <c r="A8" s="135"/>
      <c r="B8" s="292"/>
      <c r="C8" s="135"/>
      <c r="D8" s="292"/>
      <c r="E8" s="135"/>
      <c r="F8" s="135"/>
      <c r="G8" s="135"/>
      <c r="H8" s="161" t="s">
        <v>235</v>
      </c>
      <c r="I8" s="157"/>
      <c r="J8" s="162" t="s">
        <v>236</v>
      </c>
      <c r="K8" s="163"/>
      <c r="L8" s="164" t="s">
        <v>237</v>
      </c>
      <c r="M8" s="165"/>
      <c r="N8" s="159"/>
      <c r="O8" s="159"/>
      <c r="P8" s="159"/>
      <c r="Q8" s="159"/>
    </row>
    <row r="9" spans="1:44" s="3" customFormat="1" ht="13.5" customHeight="1" thickBot="1" x14ac:dyDescent="0.3">
      <c r="A9" s="136"/>
      <c r="B9" s="293"/>
      <c r="C9" s="136"/>
      <c r="D9" s="293"/>
      <c r="E9" s="136"/>
      <c r="F9" s="136"/>
      <c r="G9" s="136"/>
      <c r="H9" s="11" t="s">
        <v>238</v>
      </c>
      <c r="I9" s="12" t="s">
        <v>239</v>
      </c>
      <c r="J9" s="13" t="s">
        <v>238</v>
      </c>
      <c r="K9" s="12" t="s">
        <v>239</v>
      </c>
      <c r="L9" s="11" t="s">
        <v>238</v>
      </c>
      <c r="M9" s="12" t="s">
        <v>239</v>
      </c>
      <c r="N9" s="160"/>
      <c r="O9" s="160"/>
      <c r="P9" s="160"/>
      <c r="Q9" s="160"/>
      <c r="R9" s="56"/>
      <c r="S9" s="56"/>
      <c r="T9" s="56"/>
      <c r="U9" s="56"/>
      <c r="V9" s="56"/>
      <c r="W9" s="56"/>
      <c r="X9" s="56"/>
      <c r="Y9" s="56"/>
      <c r="Z9" s="56"/>
      <c r="AA9" s="56"/>
      <c r="AB9" s="56"/>
      <c r="AC9" s="56"/>
      <c r="AD9" s="56"/>
      <c r="AE9" s="56"/>
      <c r="AF9" s="56"/>
      <c r="AG9" s="56"/>
      <c r="AH9" s="56"/>
      <c r="AI9" s="56"/>
      <c r="AJ9" s="56"/>
      <c r="AK9" s="56"/>
      <c r="AL9" s="56"/>
      <c r="AM9" s="56"/>
      <c r="AN9" s="56"/>
      <c r="AO9" s="56"/>
      <c r="AP9" s="56"/>
      <c r="AQ9" s="56"/>
      <c r="AR9" s="56"/>
    </row>
    <row r="10" spans="1:44" s="2" customFormat="1" ht="138" customHeight="1" thickBot="1" x14ac:dyDescent="0.3">
      <c r="A10" s="180" t="s">
        <v>39</v>
      </c>
      <c r="B10" s="180" t="s">
        <v>40</v>
      </c>
      <c r="C10" s="180" t="s">
        <v>41</v>
      </c>
      <c r="D10" s="18" t="s">
        <v>296</v>
      </c>
      <c r="E10" s="18" t="s">
        <v>297</v>
      </c>
      <c r="F10" s="22" t="s">
        <v>280</v>
      </c>
      <c r="G10" s="90">
        <v>21</v>
      </c>
      <c r="H10" s="90">
        <v>3</v>
      </c>
      <c r="I10" s="40">
        <f>H10/G10</f>
        <v>0.14285714285714285</v>
      </c>
      <c r="J10" s="90">
        <v>3</v>
      </c>
      <c r="K10" s="40">
        <f>J10/G10</f>
        <v>0.14285714285714285</v>
      </c>
      <c r="L10" s="90">
        <f>H10-J10</f>
        <v>0</v>
      </c>
      <c r="M10" s="40">
        <f>L10/G10</f>
        <v>0</v>
      </c>
      <c r="N10" s="90" t="s">
        <v>671</v>
      </c>
      <c r="O10" s="54" t="s">
        <v>672</v>
      </c>
      <c r="P10" s="84" t="s">
        <v>673</v>
      </c>
      <c r="Q10" s="90" t="s">
        <v>674</v>
      </c>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row>
    <row r="11" spans="1:44" s="2" customFormat="1" ht="126.75" customHeight="1" thickBot="1" x14ac:dyDescent="0.3">
      <c r="A11" s="185"/>
      <c r="B11" s="185"/>
      <c r="C11" s="185"/>
      <c r="D11" s="18" t="s">
        <v>42</v>
      </c>
      <c r="E11" s="18" t="s">
        <v>298</v>
      </c>
      <c r="F11" s="22" t="s">
        <v>281</v>
      </c>
      <c r="G11" s="90">
        <v>21</v>
      </c>
      <c r="H11" s="90">
        <v>3</v>
      </c>
      <c r="I11" s="40">
        <f>H11/G11</f>
        <v>0.14285714285714285</v>
      </c>
      <c r="J11" s="90">
        <v>3</v>
      </c>
      <c r="K11" s="40">
        <f>J11/G11</f>
        <v>0.14285714285714285</v>
      </c>
      <c r="L11" s="90">
        <v>0</v>
      </c>
      <c r="M11" s="40">
        <f>L11/G11</f>
        <v>0</v>
      </c>
      <c r="N11" s="84" t="s">
        <v>675</v>
      </c>
      <c r="O11" s="84" t="s">
        <v>676</v>
      </c>
      <c r="P11" s="84" t="s">
        <v>677</v>
      </c>
      <c r="Q11" s="84" t="s">
        <v>674</v>
      </c>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row>
    <row r="12" spans="1:44" s="2" customFormat="1" ht="101.25" customHeight="1" thickBot="1" x14ac:dyDescent="0.3">
      <c r="A12" s="185"/>
      <c r="B12" s="185"/>
      <c r="C12" s="185"/>
      <c r="D12" s="241" t="s">
        <v>62</v>
      </c>
      <c r="E12" s="241" t="s">
        <v>299</v>
      </c>
      <c r="F12" s="25" t="s">
        <v>300</v>
      </c>
      <c r="G12" s="90">
        <v>21</v>
      </c>
      <c r="H12" s="90">
        <v>3</v>
      </c>
      <c r="I12" s="40">
        <v>1</v>
      </c>
      <c r="J12" s="90">
        <v>3</v>
      </c>
      <c r="K12" s="40">
        <f>J12/H12</f>
        <v>1</v>
      </c>
      <c r="L12" s="90">
        <f>H12-J12</f>
        <v>0</v>
      </c>
      <c r="M12" s="40">
        <f>L12/G12</f>
        <v>0</v>
      </c>
      <c r="N12" s="84" t="s">
        <v>678</v>
      </c>
      <c r="O12" s="84" t="s">
        <v>679</v>
      </c>
      <c r="P12" s="84" t="s">
        <v>677</v>
      </c>
      <c r="Q12" s="84" t="s">
        <v>680</v>
      </c>
      <c r="R12" s="36"/>
      <c r="S12" s="36"/>
      <c r="T12" s="36"/>
      <c r="U12" s="36"/>
      <c r="V12" s="36"/>
      <c r="W12" s="36"/>
      <c r="X12" s="36"/>
      <c r="Y12" s="36"/>
      <c r="Z12" s="36"/>
      <c r="AA12" s="36"/>
      <c r="AB12" s="36"/>
      <c r="AC12" s="36"/>
      <c r="AD12" s="36"/>
      <c r="AE12" s="36"/>
      <c r="AF12" s="36"/>
      <c r="AG12" s="36"/>
      <c r="AH12" s="36"/>
      <c r="AI12" s="36"/>
      <c r="AJ12" s="36"/>
      <c r="AK12" s="36"/>
      <c r="AL12" s="36"/>
      <c r="AM12" s="36"/>
      <c r="AN12" s="36"/>
      <c r="AO12" s="36"/>
      <c r="AP12" s="36"/>
      <c r="AQ12" s="36"/>
      <c r="AR12" s="36"/>
    </row>
    <row r="13" spans="1:44" s="2" customFormat="1" ht="120" customHeight="1" thickBot="1" x14ac:dyDescent="0.3">
      <c r="A13" s="185"/>
      <c r="B13" s="185"/>
      <c r="C13" s="185"/>
      <c r="D13" s="243"/>
      <c r="E13" s="243"/>
      <c r="F13" s="22" t="s">
        <v>144</v>
      </c>
      <c r="G13" s="84" t="s">
        <v>349</v>
      </c>
      <c r="H13" s="90">
        <v>1</v>
      </c>
      <c r="I13" s="40">
        <v>1</v>
      </c>
      <c r="J13" s="90">
        <v>1</v>
      </c>
      <c r="K13" s="40">
        <v>1</v>
      </c>
      <c r="L13" s="90">
        <v>0</v>
      </c>
      <c r="M13" s="40">
        <v>0</v>
      </c>
      <c r="N13" s="90" t="s">
        <v>681</v>
      </c>
      <c r="O13" s="84" t="s">
        <v>682</v>
      </c>
      <c r="P13" s="84" t="s">
        <v>682</v>
      </c>
      <c r="Q13" s="84" t="s">
        <v>682</v>
      </c>
      <c r="R13" s="36"/>
      <c r="S13" s="36"/>
      <c r="T13" s="36"/>
      <c r="U13" s="36"/>
      <c r="V13" s="36"/>
      <c r="W13" s="36"/>
      <c r="X13" s="36"/>
      <c r="Y13" s="36"/>
      <c r="Z13" s="36"/>
      <c r="AA13" s="36"/>
      <c r="AB13" s="36"/>
      <c r="AC13" s="36"/>
      <c r="AD13" s="36"/>
      <c r="AE13" s="36"/>
      <c r="AF13" s="36"/>
      <c r="AG13" s="36"/>
      <c r="AH13" s="36"/>
      <c r="AI13" s="36"/>
      <c r="AJ13" s="36"/>
      <c r="AK13" s="36"/>
      <c r="AL13" s="36"/>
      <c r="AM13" s="36"/>
      <c r="AN13" s="36"/>
      <c r="AO13" s="36"/>
      <c r="AP13" s="36"/>
      <c r="AQ13" s="36"/>
      <c r="AR13" s="36"/>
    </row>
    <row r="14" spans="1:44" s="2" customFormat="1" ht="111" customHeight="1" thickBot="1" x14ac:dyDescent="0.3">
      <c r="A14" s="185"/>
      <c r="B14" s="185"/>
      <c r="C14" s="185"/>
      <c r="D14" s="18" t="s">
        <v>43</v>
      </c>
      <c r="E14" s="18" t="s">
        <v>301</v>
      </c>
      <c r="F14" s="22" t="s">
        <v>282</v>
      </c>
      <c r="G14" s="90">
        <v>18</v>
      </c>
      <c r="H14" s="90">
        <v>18</v>
      </c>
      <c r="I14" s="40">
        <f>H14/G14</f>
        <v>1</v>
      </c>
      <c r="J14" s="90">
        <v>3</v>
      </c>
      <c r="K14" s="40">
        <f>J14/G14</f>
        <v>0.16666666666666666</v>
      </c>
      <c r="L14" s="90">
        <f>H14-J14</f>
        <v>15</v>
      </c>
      <c r="M14" s="40">
        <f>L14/G14</f>
        <v>0.83333333333333337</v>
      </c>
      <c r="N14" s="84" t="s">
        <v>683</v>
      </c>
      <c r="O14" s="41" t="s">
        <v>684</v>
      </c>
      <c r="P14" s="90" t="s">
        <v>642</v>
      </c>
      <c r="Q14" s="90" t="s">
        <v>685</v>
      </c>
      <c r="R14" s="36"/>
      <c r="S14" s="36"/>
      <c r="T14" s="36"/>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row>
    <row r="15" spans="1:44" s="2" customFormat="1" ht="123" customHeight="1" thickBot="1" x14ac:dyDescent="0.3">
      <c r="A15" s="185"/>
      <c r="B15" s="185"/>
      <c r="C15" s="185"/>
      <c r="D15" s="128" t="s">
        <v>44</v>
      </c>
      <c r="E15" s="128" t="s">
        <v>45</v>
      </c>
      <c r="F15" s="22" t="s">
        <v>283</v>
      </c>
      <c r="G15" s="128">
        <v>30</v>
      </c>
      <c r="H15" s="90">
        <v>30</v>
      </c>
      <c r="I15" s="40">
        <f>H15/G15</f>
        <v>1</v>
      </c>
      <c r="J15" s="90">
        <v>0</v>
      </c>
      <c r="K15" s="40">
        <f>+J15*I15/H15</f>
        <v>0</v>
      </c>
      <c r="L15" s="90">
        <v>24</v>
      </c>
      <c r="M15" s="40">
        <f>L15/G15</f>
        <v>0.8</v>
      </c>
      <c r="N15" s="90" t="s">
        <v>686</v>
      </c>
      <c r="O15" s="84" t="s">
        <v>687</v>
      </c>
      <c r="P15" s="84" t="s">
        <v>642</v>
      </c>
      <c r="Q15" s="84" t="s">
        <v>688</v>
      </c>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row>
    <row r="16" spans="1:44" s="2" customFormat="1" ht="105" customHeight="1" thickBot="1" x14ac:dyDescent="0.3">
      <c r="A16" s="185"/>
      <c r="B16" s="185"/>
      <c r="C16" s="185"/>
      <c r="D16" s="130"/>
      <c r="E16" s="130"/>
      <c r="F16" s="22" t="s">
        <v>294</v>
      </c>
      <c r="G16" s="130"/>
      <c r="H16" s="90">
        <v>30</v>
      </c>
      <c r="I16" s="40">
        <v>1</v>
      </c>
      <c r="J16" s="90">
        <v>3</v>
      </c>
      <c r="K16" s="40">
        <f>J16/H16</f>
        <v>0.1</v>
      </c>
      <c r="L16" s="90">
        <v>27</v>
      </c>
      <c r="M16" s="40">
        <f>L16/G15</f>
        <v>0.9</v>
      </c>
      <c r="N16" s="90" t="s">
        <v>689</v>
      </c>
      <c r="O16" s="84" t="s">
        <v>690</v>
      </c>
      <c r="P16" s="84" t="s">
        <v>682</v>
      </c>
      <c r="Q16" s="84" t="s">
        <v>682</v>
      </c>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row>
    <row r="17" spans="1:44" s="2" customFormat="1" ht="96.75" customHeight="1" thickBot="1" x14ac:dyDescent="0.3">
      <c r="A17" s="185"/>
      <c r="B17" s="185"/>
      <c r="C17" s="185"/>
      <c r="D17" s="125" t="s">
        <v>302</v>
      </c>
      <c r="E17" s="125" t="s">
        <v>303</v>
      </c>
      <c r="F17" s="22" t="s">
        <v>284</v>
      </c>
      <c r="G17" s="128">
        <v>40</v>
      </c>
      <c r="H17" s="90">
        <v>40</v>
      </c>
      <c r="I17" s="40">
        <f>H17/G17</f>
        <v>1</v>
      </c>
      <c r="J17" s="90">
        <v>20</v>
      </c>
      <c r="K17" s="40">
        <f>J17/G17</f>
        <v>0.5</v>
      </c>
      <c r="L17" s="90">
        <f>H17-J17</f>
        <v>20</v>
      </c>
      <c r="M17" s="40">
        <f>L17/G17</f>
        <v>0.5</v>
      </c>
      <c r="N17" s="90" t="s">
        <v>691</v>
      </c>
      <c r="O17" s="241" t="s">
        <v>692</v>
      </c>
      <c r="P17" s="90" t="s">
        <v>693</v>
      </c>
      <c r="Q17" s="90" t="s">
        <v>694</v>
      </c>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row>
    <row r="18" spans="1:44" s="2" customFormat="1" ht="153.75" customHeight="1" thickBot="1" x14ac:dyDescent="0.3">
      <c r="A18" s="185"/>
      <c r="B18" s="185"/>
      <c r="C18" s="185"/>
      <c r="D18" s="127"/>
      <c r="E18" s="127"/>
      <c r="F18" s="22" t="s">
        <v>285</v>
      </c>
      <c r="G18" s="130"/>
      <c r="H18" s="90">
        <v>1</v>
      </c>
      <c r="I18" s="40">
        <v>1</v>
      </c>
      <c r="J18" s="90">
        <v>1</v>
      </c>
      <c r="K18" s="40">
        <f>J18/H18</f>
        <v>1</v>
      </c>
      <c r="L18" s="90">
        <v>0</v>
      </c>
      <c r="M18" s="40">
        <f>L18/H18</f>
        <v>0</v>
      </c>
      <c r="N18" s="90" t="s">
        <v>695</v>
      </c>
      <c r="O18" s="243"/>
      <c r="P18" s="90" t="s">
        <v>696</v>
      </c>
      <c r="Q18" s="90" t="s">
        <v>697</v>
      </c>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row>
    <row r="19" spans="1:44" s="2" customFormat="1" ht="132.75" customHeight="1" thickBot="1" x14ac:dyDescent="0.3">
      <c r="A19" s="185"/>
      <c r="B19" s="185"/>
      <c r="C19" s="185"/>
      <c r="D19" s="128" t="s">
        <v>46</v>
      </c>
      <c r="E19" s="16" t="s">
        <v>47</v>
      </c>
      <c r="F19" s="22" t="s">
        <v>286</v>
      </c>
      <c r="G19" s="90">
        <v>29</v>
      </c>
      <c r="H19" s="90">
        <v>29</v>
      </c>
      <c r="I19" s="42">
        <f>H19/G19</f>
        <v>1</v>
      </c>
      <c r="J19" s="81">
        <v>3</v>
      </c>
      <c r="K19" s="40">
        <f>J19/G19</f>
        <v>0.10344827586206896</v>
      </c>
      <c r="L19" s="90">
        <f>H19-J19</f>
        <v>26</v>
      </c>
      <c r="M19" s="40">
        <f>L19/G19</f>
        <v>0.89655172413793105</v>
      </c>
      <c r="N19" s="82" t="s">
        <v>698</v>
      </c>
      <c r="O19" s="241" t="s">
        <v>699</v>
      </c>
      <c r="P19" s="81" t="s">
        <v>700</v>
      </c>
      <c r="Q19" s="81" t="s">
        <v>701</v>
      </c>
      <c r="R19" s="36"/>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row>
    <row r="20" spans="1:44" s="2" customFormat="1" ht="132.75" customHeight="1" thickBot="1" x14ac:dyDescent="0.3">
      <c r="A20" s="185"/>
      <c r="B20" s="185"/>
      <c r="C20" s="185"/>
      <c r="D20" s="130"/>
      <c r="E20" s="16" t="s">
        <v>304</v>
      </c>
      <c r="F20" s="22" t="s">
        <v>287</v>
      </c>
      <c r="G20" s="90">
        <v>29</v>
      </c>
      <c r="H20" s="90">
        <v>19</v>
      </c>
      <c r="I20" s="40">
        <f>H20/G20</f>
        <v>0.65517241379310343</v>
      </c>
      <c r="J20" s="81">
        <v>0</v>
      </c>
      <c r="K20" s="40">
        <f>J20/G20</f>
        <v>0</v>
      </c>
      <c r="L20" s="90">
        <v>12</v>
      </c>
      <c r="M20" s="40">
        <f>L20/G20</f>
        <v>0.41379310344827586</v>
      </c>
      <c r="N20" s="90" t="s">
        <v>702</v>
      </c>
      <c r="O20" s="243"/>
      <c r="P20" s="90" t="s">
        <v>703</v>
      </c>
      <c r="Q20" s="90" t="s">
        <v>685</v>
      </c>
      <c r="R20" s="36"/>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row>
    <row r="21" spans="1:44" s="2" customFormat="1" ht="27.75" customHeight="1" thickBot="1" x14ac:dyDescent="0.3">
      <c r="A21" s="185"/>
      <c r="B21" s="185"/>
      <c r="C21" s="185"/>
      <c r="D21" s="298"/>
      <c r="E21" s="299"/>
      <c r="F21" s="300"/>
      <c r="G21" s="90"/>
      <c r="H21" s="294" t="s">
        <v>704</v>
      </c>
      <c r="I21" s="295"/>
      <c r="J21" s="296" t="s">
        <v>705</v>
      </c>
      <c r="K21" s="297"/>
      <c r="L21" s="294" t="s">
        <v>706</v>
      </c>
      <c r="M21" s="295"/>
      <c r="N21" s="83"/>
      <c r="O21" s="87"/>
      <c r="P21" s="86"/>
      <c r="Q21" s="8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row>
    <row r="22" spans="1:44" s="2" customFormat="1" ht="113.25" customHeight="1" thickBot="1" x14ac:dyDescent="0.3">
      <c r="A22" s="185"/>
      <c r="B22" s="185"/>
      <c r="C22" s="185"/>
      <c r="D22" s="128" t="s">
        <v>48</v>
      </c>
      <c r="E22" s="192" t="s">
        <v>305</v>
      </c>
      <c r="F22" s="25" t="s">
        <v>295</v>
      </c>
      <c r="G22" s="125">
        <v>30</v>
      </c>
      <c r="H22" s="88">
        <v>50</v>
      </c>
      <c r="I22" s="39">
        <v>1</v>
      </c>
      <c r="J22" s="89">
        <v>50</v>
      </c>
      <c r="K22" s="43">
        <f>+J22/50</f>
        <v>1</v>
      </c>
      <c r="L22" s="85">
        <v>6</v>
      </c>
      <c r="M22" s="39">
        <v>0.12</v>
      </c>
      <c r="N22" s="88" t="s">
        <v>707</v>
      </c>
      <c r="O22" s="88" t="s">
        <v>708</v>
      </c>
      <c r="P22" s="89" t="s">
        <v>709</v>
      </c>
      <c r="Q22" s="89" t="s">
        <v>710</v>
      </c>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row>
    <row r="23" spans="1:44" s="2" customFormat="1" ht="128.25" customHeight="1" thickBot="1" x14ac:dyDescent="0.3">
      <c r="A23" s="185"/>
      <c r="B23" s="185"/>
      <c r="C23" s="185"/>
      <c r="D23" s="130"/>
      <c r="E23" s="127"/>
      <c r="F23" s="22" t="s">
        <v>288</v>
      </c>
      <c r="G23" s="127"/>
      <c r="H23" s="84">
        <v>4</v>
      </c>
      <c r="I23" s="39">
        <v>1</v>
      </c>
      <c r="J23" s="84">
        <v>3</v>
      </c>
      <c r="K23" s="39">
        <v>1</v>
      </c>
      <c r="L23" s="84">
        <v>0</v>
      </c>
      <c r="M23" s="43">
        <v>0</v>
      </c>
      <c r="N23" s="90" t="s">
        <v>711</v>
      </c>
      <c r="O23" s="84" t="s">
        <v>690</v>
      </c>
      <c r="P23" s="84" t="s">
        <v>682</v>
      </c>
      <c r="Q23" s="84" t="s">
        <v>682</v>
      </c>
      <c r="R23" s="36"/>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row>
    <row r="24" spans="1:44" s="2" customFormat="1" ht="75.75" customHeight="1" thickBot="1" x14ac:dyDescent="0.3">
      <c r="A24" s="185"/>
      <c r="B24" s="185"/>
      <c r="C24" s="185"/>
      <c r="D24" s="125" t="s">
        <v>279</v>
      </c>
      <c r="E24" s="128" t="s">
        <v>306</v>
      </c>
      <c r="F24" s="22" t="s">
        <v>289</v>
      </c>
      <c r="G24" s="128">
        <v>45</v>
      </c>
      <c r="H24" s="90">
        <v>44</v>
      </c>
      <c r="I24" s="40">
        <v>0.98</v>
      </c>
      <c r="J24" s="90">
        <v>35</v>
      </c>
      <c r="K24" s="40">
        <v>1</v>
      </c>
      <c r="L24" s="90">
        <v>9</v>
      </c>
      <c r="M24" s="40">
        <v>0.98</v>
      </c>
      <c r="N24" s="90" t="s">
        <v>712</v>
      </c>
      <c r="O24" s="90" t="s">
        <v>713</v>
      </c>
      <c r="P24" s="90" t="s">
        <v>642</v>
      </c>
      <c r="Q24" s="90" t="s">
        <v>714</v>
      </c>
      <c r="R24" s="36"/>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row>
    <row r="25" spans="1:44" s="2" customFormat="1" ht="97.5" customHeight="1" thickBot="1" x14ac:dyDescent="0.3">
      <c r="A25" s="185"/>
      <c r="B25" s="185"/>
      <c r="C25" s="185"/>
      <c r="D25" s="126"/>
      <c r="E25" s="129"/>
      <c r="F25" s="22" t="s">
        <v>308</v>
      </c>
      <c r="G25" s="129"/>
      <c r="H25" s="90">
        <v>0</v>
      </c>
      <c r="I25" s="40">
        <v>0</v>
      </c>
      <c r="J25" s="90">
        <v>1</v>
      </c>
      <c r="K25" s="40">
        <v>0</v>
      </c>
      <c r="L25" s="90">
        <v>0</v>
      </c>
      <c r="M25" s="40">
        <v>0</v>
      </c>
      <c r="N25" s="44" t="s">
        <v>715</v>
      </c>
      <c r="O25" s="73" t="s">
        <v>716</v>
      </c>
      <c r="P25" s="90" t="s">
        <v>642</v>
      </c>
      <c r="Q25" s="90" t="s">
        <v>717</v>
      </c>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row>
    <row r="26" spans="1:44" s="2" customFormat="1" ht="93.75" customHeight="1" thickBot="1" x14ac:dyDescent="0.3">
      <c r="A26" s="185"/>
      <c r="B26" s="185"/>
      <c r="C26" s="185"/>
      <c r="D26" s="127"/>
      <c r="E26" s="130"/>
      <c r="F26" s="22" t="s">
        <v>309</v>
      </c>
      <c r="G26" s="130"/>
      <c r="H26" s="90">
        <v>3</v>
      </c>
      <c r="I26" s="40">
        <v>1</v>
      </c>
      <c r="J26" s="90">
        <v>1</v>
      </c>
      <c r="K26" s="40">
        <f>J26/H26</f>
        <v>0.33333333333333331</v>
      </c>
      <c r="L26" s="90">
        <v>2</v>
      </c>
      <c r="M26" s="40">
        <f>L26/H26</f>
        <v>0.66666666666666663</v>
      </c>
      <c r="N26" s="90" t="s">
        <v>718</v>
      </c>
      <c r="O26" s="90" t="s">
        <v>719</v>
      </c>
      <c r="P26" s="90" t="s">
        <v>720</v>
      </c>
      <c r="Q26" s="90" t="s">
        <v>721</v>
      </c>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row>
    <row r="27" spans="1:44" s="2" customFormat="1" ht="93.75" customHeight="1" thickBot="1" x14ac:dyDescent="0.3">
      <c r="A27" s="185"/>
      <c r="B27" s="185"/>
      <c r="C27" s="185"/>
      <c r="D27" s="128" t="s">
        <v>49</v>
      </c>
      <c r="E27" s="125" t="s">
        <v>50</v>
      </c>
      <c r="F27" s="20" t="s">
        <v>142</v>
      </c>
      <c r="G27" s="128">
        <v>45</v>
      </c>
      <c r="H27" s="90">
        <v>45</v>
      </c>
      <c r="I27" s="40">
        <f>H27/G27</f>
        <v>1</v>
      </c>
      <c r="J27" s="90">
        <v>35</v>
      </c>
      <c r="K27" s="40">
        <f>J27/G27</f>
        <v>0.77777777777777779</v>
      </c>
      <c r="L27" s="90">
        <v>10</v>
      </c>
      <c r="M27" s="40">
        <f>L27/G27</f>
        <v>0.22222222222222221</v>
      </c>
      <c r="N27" s="90" t="s">
        <v>722</v>
      </c>
      <c r="O27" s="90" t="s">
        <v>723</v>
      </c>
      <c r="P27" s="90" t="s">
        <v>724</v>
      </c>
      <c r="Q27" s="90" t="s">
        <v>725</v>
      </c>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row>
    <row r="28" spans="1:44" s="2" customFormat="1" ht="76.5" customHeight="1" thickBot="1" x14ac:dyDescent="0.3">
      <c r="A28" s="185"/>
      <c r="B28" s="185"/>
      <c r="C28" s="185"/>
      <c r="D28" s="130"/>
      <c r="E28" s="127"/>
      <c r="F28" s="22" t="s">
        <v>143</v>
      </c>
      <c r="G28" s="130"/>
      <c r="H28" s="90">
        <v>45</v>
      </c>
      <c r="I28" s="40">
        <v>1</v>
      </c>
      <c r="J28" s="90">
        <v>77</v>
      </c>
      <c r="K28" s="40">
        <f>J28/H28</f>
        <v>1.711111111111111</v>
      </c>
      <c r="L28" s="90">
        <v>0</v>
      </c>
      <c r="M28" s="40">
        <f>L28/G27</f>
        <v>0</v>
      </c>
      <c r="N28" s="90" t="s">
        <v>872</v>
      </c>
      <c r="O28" s="90" t="s">
        <v>726</v>
      </c>
      <c r="P28" s="90" t="s">
        <v>727</v>
      </c>
      <c r="Q28" s="90" t="s">
        <v>728</v>
      </c>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row>
    <row r="29" spans="1:44" ht="92.25" customHeight="1" x14ac:dyDescent="0.2">
      <c r="A29" s="121" t="s">
        <v>240</v>
      </c>
      <c r="B29" s="121"/>
      <c r="C29" s="121"/>
      <c r="D29" s="121"/>
      <c r="E29" s="121"/>
      <c r="F29" s="121"/>
      <c r="G29" s="121"/>
      <c r="H29" s="121"/>
      <c r="I29" s="121"/>
      <c r="J29" s="121"/>
      <c r="K29" s="121"/>
      <c r="L29" s="121"/>
      <c r="M29" s="121"/>
    </row>
    <row r="30" spans="1:44" x14ac:dyDescent="0.25">
      <c r="F30" s="5"/>
    </row>
    <row r="31" spans="1:44" x14ac:dyDescent="0.25">
      <c r="F31" s="5"/>
    </row>
    <row r="32" spans="1:44" x14ac:dyDescent="0.25">
      <c r="F32" s="5"/>
    </row>
    <row r="33" spans="6:6" x14ac:dyDescent="0.25">
      <c r="F33" s="5"/>
    </row>
    <row r="34" spans="6:6" x14ac:dyDescent="0.25">
      <c r="F34" s="5"/>
    </row>
  </sheetData>
  <sheetProtection algorithmName="SHA-512" hashValue="2W+/QVT3ph1IOA3E6w0bYEqja68/R/mcbAM8Lsr4f7rSRrel1in8JOO/7aeOCi+istaeP/fUpOTG2mHGrrsFYA==" saltValue="fj0Fzz/nl66tBH7Q51IvOQ==" spinCount="100000" sheet="1" objects="1" scenarios="1" selectLockedCells="1" selectUnlockedCells="1"/>
  <mergeCells count="55">
    <mergeCell ref="D21:F21"/>
    <mergeCell ref="E24:E26"/>
    <mergeCell ref="A1:M1"/>
    <mergeCell ref="A2:M2"/>
    <mergeCell ref="A3:M3"/>
    <mergeCell ref="A4:M4"/>
    <mergeCell ref="A5:M5"/>
    <mergeCell ref="N5:Q5"/>
    <mergeCell ref="N6:Q6"/>
    <mergeCell ref="A10:A28"/>
    <mergeCell ref="C10:C28"/>
    <mergeCell ref="D15:D16"/>
    <mergeCell ref="D12:D13"/>
    <mergeCell ref="G27:G28"/>
    <mergeCell ref="O17:O18"/>
    <mergeCell ref="O19:O20"/>
    <mergeCell ref="H21:I21"/>
    <mergeCell ref="J21:K21"/>
    <mergeCell ref="L21:M21"/>
    <mergeCell ref="G17:G18"/>
    <mergeCell ref="G24:G26"/>
    <mergeCell ref="G22:G23"/>
    <mergeCell ref="E27:E28"/>
    <mergeCell ref="N1:Q1"/>
    <mergeCell ref="N2:Q2"/>
    <mergeCell ref="N3:Q3"/>
    <mergeCell ref="A7:A9"/>
    <mergeCell ref="B7:B9"/>
    <mergeCell ref="O7:O9"/>
    <mergeCell ref="P7:P9"/>
    <mergeCell ref="Q7:Q9"/>
    <mergeCell ref="H8:I8"/>
    <mergeCell ref="J8:K8"/>
    <mergeCell ref="L8:M8"/>
    <mergeCell ref="H7:M7"/>
    <mergeCell ref="A6:M6"/>
    <mergeCell ref="E7:E9"/>
    <mergeCell ref="N7:N9"/>
    <mergeCell ref="N4:Q4"/>
    <mergeCell ref="A29:M29"/>
    <mergeCell ref="D17:D18"/>
    <mergeCell ref="D7:D9"/>
    <mergeCell ref="C7:C9"/>
    <mergeCell ref="F7:F9"/>
    <mergeCell ref="G7:G9"/>
    <mergeCell ref="E15:E16"/>
    <mergeCell ref="B10:B28"/>
    <mergeCell ref="D27:D28"/>
    <mergeCell ref="E17:E18"/>
    <mergeCell ref="D22:D23"/>
    <mergeCell ref="D24:D26"/>
    <mergeCell ref="E22:E23"/>
    <mergeCell ref="G15:G16"/>
    <mergeCell ref="E12:E13"/>
    <mergeCell ref="D19:D20"/>
  </mergeCells>
  <printOptions horizontalCentered="1"/>
  <pageMargins left="0.51181102362204722" right="0.31496062992125984" top="0.35433070866141736" bottom="0.35433070866141736" header="0.11811023622047245" footer="0.11811023622047245"/>
  <pageSetup scale="75" orientation="landscape" r:id="rId1"/>
  <headerFooter>
    <oddFooter>&amp;C&amp;A&amp;R&amp;P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17"/>
  <sheetViews>
    <sheetView zoomScaleNormal="100" workbookViewId="0">
      <selection activeCell="F10" sqref="F10"/>
    </sheetView>
  </sheetViews>
  <sheetFormatPr baseColWidth="10" defaultRowHeight="12.75" x14ac:dyDescent="0.25"/>
  <cols>
    <col min="1" max="3" width="14.7109375" style="1" customWidth="1"/>
    <col min="4" max="4" width="20.7109375" style="1" customWidth="1"/>
    <col min="5" max="5" width="24.28515625" style="1" customWidth="1"/>
    <col min="6" max="6" width="34.85546875" style="1" customWidth="1"/>
    <col min="7" max="7" width="14.7109375" style="1" customWidth="1"/>
    <col min="8" max="13" width="7.7109375" style="1" customWidth="1"/>
    <col min="14" max="14" width="55.5703125" style="1" customWidth="1"/>
    <col min="15" max="15" width="52.7109375" style="1" customWidth="1"/>
    <col min="16" max="16" width="52.42578125" style="1" customWidth="1"/>
    <col min="17" max="17" width="38.7109375" style="1" customWidth="1"/>
    <col min="18" max="31" width="11.42578125" style="55"/>
    <col min="32" max="16384" width="11.42578125" style="1"/>
  </cols>
  <sheetData>
    <row r="1" spans="1:31" ht="20.100000000000001" customHeight="1" thickBot="1" x14ac:dyDescent="0.3">
      <c r="A1" s="304" t="s">
        <v>9</v>
      </c>
      <c r="B1" s="305"/>
      <c r="C1" s="305"/>
      <c r="D1" s="305"/>
      <c r="E1" s="305"/>
      <c r="F1" s="305"/>
      <c r="G1" s="305"/>
      <c r="H1" s="305"/>
      <c r="I1" s="305"/>
      <c r="J1" s="305"/>
      <c r="K1" s="305"/>
      <c r="L1" s="305"/>
      <c r="M1" s="306"/>
      <c r="N1" s="169"/>
      <c r="O1" s="170"/>
      <c r="P1" s="170"/>
      <c r="Q1" s="171"/>
    </row>
    <row r="2" spans="1:31" ht="20.100000000000001" customHeight="1" thickBot="1" x14ac:dyDescent="0.3">
      <c r="A2" s="304" t="s">
        <v>63</v>
      </c>
      <c r="B2" s="305"/>
      <c r="C2" s="305"/>
      <c r="D2" s="305"/>
      <c r="E2" s="305"/>
      <c r="F2" s="305"/>
      <c r="G2" s="305"/>
      <c r="H2" s="305"/>
      <c r="I2" s="305"/>
      <c r="J2" s="305"/>
      <c r="K2" s="305"/>
      <c r="L2" s="305"/>
      <c r="M2" s="306"/>
      <c r="N2" s="169"/>
      <c r="O2" s="170"/>
      <c r="P2" s="170"/>
      <c r="Q2" s="171"/>
    </row>
    <row r="3" spans="1:31" ht="20.100000000000001" customHeight="1" thickBot="1" x14ac:dyDescent="0.3">
      <c r="A3" s="304" t="s">
        <v>356</v>
      </c>
      <c r="B3" s="305"/>
      <c r="C3" s="305"/>
      <c r="D3" s="305"/>
      <c r="E3" s="305"/>
      <c r="F3" s="305"/>
      <c r="G3" s="305"/>
      <c r="H3" s="305"/>
      <c r="I3" s="305"/>
      <c r="J3" s="305"/>
      <c r="K3" s="305"/>
      <c r="L3" s="305"/>
      <c r="M3" s="306"/>
      <c r="N3" s="169"/>
      <c r="O3" s="170"/>
      <c r="P3" s="170"/>
      <c r="Q3" s="171"/>
    </row>
    <row r="4" spans="1:31" ht="27.75" customHeight="1" thickBot="1" x14ac:dyDescent="0.3">
      <c r="A4" s="307" t="s">
        <v>86</v>
      </c>
      <c r="B4" s="308"/>
      <c r="C4" s="308"/>
      <c r="D4" s="308"/>
      <c r="E4" s="308"/>
      <c r="F4" s="308"/>
      <c r="G4" s="308"/>
      <c r="H4" s="308"/>
      <c r="I4" s="308"/>
      <c r="J4" s="308"/>
      <c r="K4" s="308"/>
      <c r="L4" s="308"/>
      <c r="M4" s="309"/>
      <c r="N4" s="169"/>
      <c r="O4" s="170"/>
      <c r="P4" s="170"/>
      <c r="Q4" s="171"/>
    </row>
    <row r="5" spans="1:31" ht="20.100000000000001" customHeight="1" thickBot="1" x14ac:dyDescent="0.3">
      <c r="A5" s="301" t="s">
        <v>64</v>
      </c>
      <c r="B5" s="302"/>
      <c r="C5" s="302"/>
      <c r="D5" s="302"/>
      <c r="E5" s="302"/>
      <c r="F5" s="302"/>
      <c r="G5" s="302"/>
      <c r="H5" s="302"/>
      <c r="I5" s="302"/>
      <c r="J5" s="302"/>
      <c r="K5" s="302"/>
      <c r="L5" s="302"/>
      <c r="M5" s="303"/>
      <c r="N5" s="169"/>
      <c r="O5" s="170"/>
      <c r="P5" s="170"/>
      <c r="Q5" s="171"/>
    </row>
    <row r="6" spans="1:31" ht="20.100000000000001" customHeight="1" thickBot="1" x14ac:dyDescent="0.3">
      <c r="A6" s="301" t="s">
        <v>2</v>
      </c>
      <c r="B6" s="302"/>
      <c r="C6" s="302"/>
      <c r="D6" s="302"/>
      <c r="E6" s="302"/>
      <c r="F6" s="302"/>
      <c r="G6" s="302"/>
      <c r="H6" s="302"/>
      <c r="I6" s="302"/>
      <c r="J6" s="302"/>
      <c r="K6" s="302"/>
      <c r="L6" s="302"/>
      <c r="M6" s="303"/>
      <c r="N6" s="169"/>
      <c r="O6" s="170"/>
      <c r="P6" s="170"/>
      <c r="Q6" s="171"/>
    </row>
    <row r="7" spans="1:31" ht="42.75" customHeight="1" thickBot="1" x14ac:dyDescent="0.3">
      <c r="A7" s="276" t="s">
        <v>58</v>
      </c>
      <c r="B7" s="122" t="s">
        <v>65</v>
      </c>
      <c r="C7" s="122" t="s">
        <v>59</v>
      </c>
      <c r="D7" s="122" t="s">
        <v>60</v>
      </c>
      <c r="E7" s="122" t="s">
        <v>66</v>
      </c>
      <c r="F7" s="122" t="s">
        <v>67</v>
      </c>
      <c r="G7" s="122" t="s">
        <v>68</v>
      </c>
      <c r="H7" s="161" t="s">
        <v>353</v>
      </c>
      <c r="I7" s="156"/>
      <c r="J7" s="156"/>
      <c r="K7" s="156"/>
      <c r="L7" s="156"/>
      <c r="M7" s="157"/>
      <c r="N7" s="158" t="s">
        <v>231</v>
      </c>
      <c r="O7" s="158" t="s">
        <v>232</v>
      </c>
      <c r="P7" s="158" t="s">
        <v>233</v>
      </c>
      <c r="Q7" s="158" t="s">
        <v>234</v>
      </c>
    </row>
    <row r="8" spans="1:31" ht="22.5" customHeight="1" thickBot="1" x14ac:dyDescent="0.3">
      <c r="A8" s="205"/>
      <c r="B8" s="123"/>
      <c r="C8" s="123"/>
      <c r="D8" s="123"/>
      <c r="E8" s="123"/>
      <c r="F8" s="123"/>
      <c r="G8" s="123"/>
      <c r="H8" s="161" t="s">
        <v>235</v>
      </c>
      <c r="I8" s="157"/>
      <c r="J8" s="162" t="s">
        <v>236</v>
      </c>
      <c r="K8" s="163"/>
      <c r="L8" s="164" t="s">
        <v>237</v>
      </c>
      <c r="M8" s="165"/>
      <c r="N8" s="159"/>
      <c r="O8" s="159"/>
      <c r="P8" s="159"/>
      <c r="Q8" s="159"/>
    </row>
    <row r="9" spans="1:31" s="3" customFormat="1" ht="13.5" customHeight="1" thickBot="1" x14ac:dyDescent="0.3">
      <c r="A9" s="277"/>
      <c r="B9" s="124"/>
      <c r="C9" s="124"/>
      <c r="D9" s="124"/>
      <c r="E9" s="124"/>
      <c r="F9" s="124"/>
      <c r="G9" s="124"/>
      <c r="H9" s="11" t="s">
        <v>238</v>
      </c>
      <c r="I9" s="12" t="s">
        <v>239</v>
      </c>
      <c r="J9" s="13" t="s">
        <v>238</v>
      </c>
      <c r="K9" s="12" t="s">
        <v>239</v>
      </c>
      <c r="L9" s="11" t="s">
        <v>238</v>
      </c>
      <c r="M9" s="12" t="s">
        <v>239</v>
      </c>
      <c r="N9" s="160"/>
      <c r="O9" s="160"/>
      <c r="P9" s="160"/>
      <c r="Q9" s="160"/>
      <c r="R9" s="56"/>
      <c r="S9" s="56"/>
      <c r="T9" s="56"/>
      <c r="U9" s="56"/>
      <c r="V9" s="56"/>
      <c r="W9" s="56"/>
      <c r="X9" s="56"/>
      <c r="Y9" s="56"/>
      <c r="Z9" s="56"/>
      <c r="AA9" s="56"/>
      <c r="AB9" s="56"/>
      <c r="AC9" s="56"/>
      <c r="AD9" s="56"/>
      <c r="AE9" s="56"/>
    </row>
    <row r="10" spans="1:31" s="2" customFormat="1" ht="147.75" customHeight="1" thickBot="1" x14ac:dyDescent="0.3">
      <c r="A10" s="125" t="s">
        <v>57</v>
      </c>
      <c r="B10" s="139" t="s">
        <v>78</v>
      </c>
      <c r="C10" s="125" t="s">
        <v>51</v>
      </c>
      <c r="D10" s="16" t="s">
        <v>52</v>
      </c>
      <c r="E10" s="23" t="s">
        <v>145</v>
      </c>
      <c r="F10" s="16" t="s">
        <v>146</v>
      </c>
      <c r="G10" s="84">
        <v>14</v>
      </c>
      <c r="H10" s="26">
        <v>14</v>
      </c>
      <c r="I10" s="27">
        <v>1</v>
      </c>
      <c r="J10" s="26">
        <v>3</v>
      </c>
      <c r="K10" s="27">
        <f>+J10*I10/H10</f>
        <v>0.21428571428571427</v>
      </c>
      <c r="L10" s="26">
        <v>11</v>
      </c>
      <c r="M10" s="27">
        <v>0.79</v>
      </c>
      <c r="N10" s="28" t="s">
        <v>654</v>
      </c>
      <c r="O10" s="28" t="s">
        <v>655</v>
      </c>
      <c r="P10" s="28" t="s">
        <v>656</v>
      </c>
      <c r="Q10" s="28" t="s">
        <v>657</v>
      </c>
      <c r="R10" s="36"/>
      <c r="S10" s="36"/>
      <c r="T10" s="36"/>
      <c r="U10" s="36"/>
      <c r="V10" s="36"/>
      <c r="W10" s="36"/>
      <c r="X10" s="36"/>
      <c r="Y10" s="36"/>
      <c r="Z10" s="36"/>
      <c r="AA10" s="36"/>
      <c r="AB10" s="36"/>
      <c r="AC10" s="36"/>
      <c r="AD10" s="36"/>
      <c r="AE10" s="36"/>
    </row>
    <row r="11" spans="1:31" s="2" customFormat="1" ht="84.75" customHeight="1" thickBot="1" x14ac:dyDescent="0.3">
      <c r="A11" s="126"/>
      <c r="B11" s="140"/>
      <c r="C11" s="126"/>
      <c r="D11" s="125" t="s">
        <v>53</v>
      </c>
      <c r="E11" s="125" t="s">
        <v>54</v>
      </c>
      <c r="F11" s="21" t="s">
        <v>311</v>
      </c>
      <c r="G11" s="125">
        <v>34</v>
      </c>
      <c r="H11" s="26">
        <v>2</v>
      </c>
      <c r="I11" s="27">
        <v>1</v>
      </c>
      <c r="J11" s="26">
        <v>2</v>
      </c>
      <c r="K11" s="27">
        <v>1</v>
      </c>
      <c r="L11" s="26">
        <v>0</v>
      </c>
      <c r="M11" s="27">
        <v>0</v>
      </c>
      <c r="N11" s="28" t="s">
        <v>658</v>
      </c>
      <c r="O11" s="28" t="s">
        <v>659</v>
      </c>
      <c r="P11" s="28" t="s">
        <v>660</v>
      </c>
      <c r="Q11" s="28" t="s">
        <v>661</v>
      </c>
      <c r="R11" s="36"/>
      <c r="S11" s="36"/>
      <c r="T11" s="36"/>
      <c r="U11" s="36"/>
      <c r="V11" s="36"/>
      <c r="W11" s="36"/>
      <c r="X11" s="36"/>
      <c r="Y11" s="36"/>
      <c r="Z11" s="36"/>
      <c r="AA11" s="36"/>
      <c r="AB11" s="36"/>
      <c r="AC11" s="36"/>
      <c r="AD11" s="36"/>
      <c r="AE11" s="36"/>
    </row>
    <row r="12" spans="1:31" s="2" customFormat="1" ht="103.5" customHeight="1" thickBot="1" x14ac:dyDescent="0.3">
      <c r="A12" s="126"/>
      <c r="B12" s="140"/>
      <c r="C12" s="126"/>
      <c r="D12" s="126"/>
      <c r="E12" s="126"/>
      <c r="F12" s="19" t="s">
        <v>290</v>
      </c>
      <c r="G12" s="126"/>
      <c r="H12" s="26">
        <v>2</v>
      </c>
      <c r="I12" s="27">
        <v>1</v>
      </c>
      <c r="J12" s="26">
        <v>2</v>
      </c>
      <c r="K12" s="27">
        <v>1</v>
      </c>
      <c r="L12" s="26">
        <v>0</v>
      </c>
      <c r="M12" s="27">
        <v>0</v>
      </c>
      <c r="N12" s="28" t="s">
        <v>662</v>
      </c>
      <c r="O12" s="28" t="s">
        <v>663</v>
      </c>
      <c r="P12" s="28" t="s">
        <v>664</v>
      </c>
      <c r="Q12" s="28" t="s">
        <v>665</v>
      </c>
      <c r="R12" s="36"/>
      <c r="S12" s="36"/>
      <c r="T12" s="36"/>
      <c r="U12" s="36"/>
      <c r="V12" s="36"/>
      <c r="W12" s="36"/>
      <c r="X12" s="36"/>
      <c r="Y12" s="36"/>
      <c r="Z12" s="36"/>
      <c r="AA12" s="36"/>
      <c r="AB12" s="36"/>
      <c r="AC12" s="36"/>
      <c r="AD12" s="36"/>
      <c r="AE12" s="36"/>
    </row>
    <row r="13" spans="1:31" s="2" customFormat="1" ht="79.5" customHeight="1" thickBot="1" x14ac:dyDescent="0.3">
      <c r="A13" s="126"/>
      <c r="B13" s="140"/>
      <c r="C13" s="126"/>
      <c r="D13" s="126"/>
      <c r="E13" s="126"/>
      <c r="F13" s="21" t="s">
        <v>291</v>
      </c>
      <c r="G13" s="126"/>
      <c r="H13" s="26">
        <v>1</v>
      </c>
      <c r="I13" s="27">
        <v>1</v>
      </c>
      <c r="J13" s="26">
        <v>0</v>
      </c>
      <c r="K13" s="27">
        <v>0</v>
      </c>
      <c r="L13" s="26">
        <v>3</v>
      </c>
      <c r="M13" s="27">
        <v>1</v>
      </c>
      <c r="N13" s="29" t="s">
        <v>666</v>
      </c>
      <c r="O13" s="29" t="s">
        <v>656</v>
      </c>
      <c r="P13" s="29" t="s">
        <v>656</v>
      </c>
      <c r="Q13" s="29" t="s">
        <v>656</v>
      </c>
      <c r="R13" s="36"/>
      <c r="S13" s="36"/>
      <c r="T13" s="36"/>
      <c r="U13" s="36"/>
      <c r="V13" s="36"/>
      <c r="W13" s="36"/>
      <c r="X13" s="36"/>
      <c r="Y13" s="36"/>
      <c r="Z13" s="36"/>
      <c r="AA13" s="36"/>
      <c r="AB13" s="36"/>
      <c r="AC13" s="36"/>
      <c r="AD13" s="36"/>
      <c r="AE13" s="36"/>
    </row>
    <row r="14" spans="1:31" s="2" customFormat="1" ht="60.75" customHeight="1" thickBot="1" x14ac:dyDescent="0.3">
      <c r="A14" s="126"/>
      <c r="B14" s="140"/>
      <c r="C14" s="126"/>
      <c r="D14" s="127"/>
      <c r="E14" s="127"/>
      <c r="F14" s="21" t="s">
        <v>310</v>
      </c>
      <c r="G14" s="127"/>
      <c r="H14" s="26">
        <v>1</v>
      </c>
      <c r="I14" s="27">
        <v>1</v>
      </c>
      <c r="J14" s="26">
        <v>1</v>
      </c>
      <c r="K14" s="27">
        <v>1</v>
      </c>
      <c r="L14" s="26">
        <v>0</v>
      </c>
      <c r="M14" s="27">
        <v>0</v>
      </c>
      <c r="N14" s="30" t="s">
        <v>667</v>
      </c>
      <c r="O14" s="29" t="s">
        <v>668</v>
      </c>
      <c r="P14" s="28" t="s">
        <v>664</v>
      </c>
      <c r="Q14" s="28" t="s">
        <v>665</v>
      </c>
      <c r="R14" s="36"/>
      <c r="S14" s="36"/>
      <c r="T14" s="36"/>
      <c r="U14" s="36"/>
      <c r="V14" s="36"/>
      <c r="W14" s="36"/>
      <c r="X14" s="36"/>
      <c r="Y14" s="36"/>
      <c r="Z14" s="36"/>
      <c r="AA14" s="36"/>
      <c r="AB14" s="36"/>
      <c r="AC14" s="36"/>
      <c r="AD14" s="36"/>
      <c r="AE14" s="36"/>
    </row>
    <row r="15" spans="1:31" s="2" customFormat="1" ht="109.5" customHeight="1" thickBot="1" x14ac:dyDescent="0.3">
      <c r="A15" s="127"/>
      <c r="B15" s="141"/>
      <c r="C15" s="127"/>
      <c r="D15" s="24" t="s">
        <v>55</v>
      </c>
      <c r="E15" s="16" t="s">
        <v>56</v>
      </c>
      <c r="F15" s="20" t="s">
        <v>292</v>
      </c>
      <c r="G15" s="84">
        <v>68</v>
      </c>
      <c r="H15" s="26">
        <v>0</v>
      </c>
      <c r="I15" s="27">
        <v>0</v>
      </c>
      <c r="J15" s="26">
        <v>0</v>
      </c>
      <c r="K15" s="27">
        <v>0</v>
      </c>
      <c r="L15" s="26">
        <v>0</v>
      </c>
      <c r="M15" s="27">
        <v>0</v>
      </c>
      <c r="N15" s="30" t="s">
        <v>669</v>
      </c>
      <c r="O15" s="29" t="s">
        <v>656</v>
      </c>
      <c r="P15" s="29" t="s">
        <v>656</v>
      </c>
      <c r="Q15" s="29" t="s">
        <v>670</v>
      </c>
      <c r="R15" s="36"/>
      <c r="S15" s="36"/>
      <c r="T15" s="36"/>
      <c r="U15" s="36"/>
      <c r="V15" s="36"/>
      <c r="W15" s="36"/>
      <c r="X15" s="36"/>
      <c r="Y15" s="36"/>
      <c r="Z15" s="36"/>
      <c r="AA15" s="36"/>
      <c r="AB15" s="36"/>
      <c r="AC15" s="36"/>
      <c r="AD15" s="36"/>
      <c r="AE15" s="36"/>
    </row>
    <row r="17" spans="1:13" ht="80.25" customHeight="1" x14ac:dyDescent="0.2">
      <c r="A17" s="121" t="s">
        <v>240</v>
      </c>
      <c r="B17" s="121"/>
      <c r="C17" s="121"/>
      <c r="D17" s="121"/>
      <c r="E17" s="121"/>
      <c r="F17" s="121"/>
      <c r="G17" s="121"/>
      <c r="H17" s="121"/>
      <c r="I17" s="121"/>
      <c r="J17" s="121"/>
      <c r="K17" s="121"/>
      <c r="L17" s="121"/>
      <c r="M17" s="121"/>
    </row>
  </sheetData>
  <sheetProtection algorithmName="SHA-512" hashValue="i8TcI2NX29Yjj/Y/Kbwfsnwi5lHBf8BmVVhY+OI7vOU3gHrFWNhRvdzt/AZvOGbG3vnRq//YBS4hzVfmYsdzoA==" saltValue="nst1WwHkenCczWiFhje13Q==" spinCount="100000" sheet="1" objects="1" scenarios="1" selectLockedCells="1" selectUnlockedCells="1"/>
  <mergeCells count="34">
    <mergeCell ref="A17:M17"/>
    <mergeCell ref="N7:N9"/>
    <mergeCell ref="O7:O9"/>
    <mergeCell ref="P7:P9"/>
    <mergeCell ref="Q7:Q9"/>
    <mergeCell ref="H8:I8"/>
    <mergeCell ref="J8:K8"/>
    <mergeCell ref="L8:M8"/>
    <mergeCell ref="E11:E14"/>
    <mergeCell ref="G11:G14"/>
    <mergeCell ref="G7:G9"/>
    <mergeCell ref="D11:D14"/>
    <mergeCell ref="H7:M7"/>
    <mergeCell ref="A10:A15"/>
    <mergeCell ref="B10:B15"/>
    <mergeCell ref="C10:C15"/>
    <mergeCell ref="A6:M6"/>
    <mergeCell ref="N1:Q1"/>
    <mergeCell ref="N2:Q2"/>
    <mergeCell ref="N3:Q3"/>
    <mergeCell ref="N4:Q4"/>
    <mergeCell ref="N5:Q5"/>
    <mergeCell ref="N6:Q6"/>
    <mergeCell ref="A1:M1"/>
    <mergeCell ref="A2:M2"/>
    <mergeCell ref="A3:M3"/>
    <mergeCell ref="A4:M4"/>
    <mergeCell ref="A5:M5"/>
    <mergeCell ref="F7:F9"/>
    <mergeCell ref="D7:D9"/>
    <mergeCell ref="E7:E9"/>
    <mergeCell ref="A7:A9"/>
    <mergeCell ref="B7:B9"/>
    <mergeCell ref="C7:C9"/>
  </mergeCells>
  <printOptions horizontalCentered="1"/>
  <pageMargins left="0.51181102362204722" right="0.31496062992125984" top="0.35433070866141736" bottom="0.35433070866141736" header="0.11811023622047245" footer="0.11811023622047245"/>
  <pageSetup scale="65" orientation="landscape" r:id="rId1"/>
  <headerFooter>
    <oddFooter>&amp;C&amp;A&amp;R&amp;P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J15"/>
  <sheetViews>
    <sheetView topLeftCell="A13" zoomScaleNormal="100" workbookViewId="0">
      <selection activeCell="O15" sqref="O15"/>
    </sheetView>
  </sheetViews>
  <sheetFormatPr baseColWidth="10" defaultRowHeight="12.75" x14ac:dyDescent="0.25"/>
  <cols>
    <col min="1" max="3" width="14.7109375" style="6" customWidth="1"/>
    <col min="4" max="5" width="20.7109375" style="6" customWidth="1"/>
    <col min="6" max="6" width="19" style="6" customWidth="1"/>
    <col min="7" max="7" width="16.140625" style="6" customWidth="1"/>
    <col min="8" max="13" width="7.7109375" style="6" customWidth="1"/>
    <col min="14" max="14" width="53.140625" style="6" customWidth="1"/>
    <col min="15" max="15" width="43.42578125" style="6" customWidth="1"/>
    <col min="16" max="16" width="35.28515625" style="6" customWidth="1"/>
    <col min="17" max="17" width="30.42578125" style="6" customWidth="1"/>
    <col min="18" max="36" width="11.42578125" style="57"/>
    <col min="37" max="16384" width="11.42578125" style="6"/>
  </cols>
  <sheetData>
    <row r="1" spans="1:36" ht="13.5" customHeight="1" thickBot="1" x14ac:dyDescent="0.3">
      <c r="A1" s="307" t="s">
        <v>9</v>
      </c>
      <c r="B1" s="308"/>
      <c r="C1" s="308"/>
      <c r="D1" s="308"/>
      <c r="E1" s="308"/>
      <c r="F1" s="308"/>
      <c r="G1" s="308"/>
      <c r="H1" s="308"/>
      <c r="I1" s="308"/>
      <c r="J1" s="308"/>
      <c r="K1" s="308"/>
      <c r="L1" s="308"/>
      <c r="M1" s="309"/>
      <c r="N1" s="312"/>
      <c r="O1" s="313"/>
      <c r="P1" s="313"/>
      <c r="Q1" s="314"/>
    </row>
    <row r="2" spans="1:36" ht="13.5" customHeight="1" thickBot="1" x14ac:dyDescent="0.3">
      <c r="A2" s="307" t="s">
        <v>63</v>
      </c>
      <c r="B2" s="308"/>
      <c r="C2" s="308"/>
      <c r="D2" s="308"/>
      <c r="E2" s="308"/>
      <c r="F2" s="308"/>
      <c r="G2" s="308"/>
      <c r="H2" s="308"/>
      <c r="I2" s="308"/>
      <c r="J2" s="308"/>
      <c r="K2" s="308"/>
      <c r="L2" s="308"/>
      <c r="M2" s="309"/>
      <c r="N2" s="312"/>
      <c r="O2" s="313"/>
      <c r="P2" s="313"/>
      <c r="Q2" s="314"/>
    </row>
    <row r="3" spans="1:36" s="7" customFormat="1" ht="19.5" customHeight="1" thickBot="1" x14ac:dyDescent="0.3">
      <c r="A3" s="307" t="s">
        <v>355</v>
      </c>
      <c r="B3" s="308"/>
      <c r="C3" s="308"/>
      <c r="D3" s="308"/>
      <c r="E3" s="308"/>
      <c r="F3" s="308"/>
      <c r="G3" s="308"/>
      <c r="H3" s="308"/>
      <c r="I3" s="308"/>
      <c r="J3" s="308"/>
      <c r="K3" s="308"/>
      <c r="L3" s="308"/>
      <c r="M3" s="309"/>
      <c r="N3" s="315"/>
      <c r="O3" s="316"/>
      <c r="P3" s="316"/>
      <c r="Q3" s="317"/>
      <c r="R3" s="57"/>
      <c r="S3" s="57"/>
      <c r="T3" s="57"/>
      <c r="U3" s="57"/>
      <c r="V3" s="57"/>
      <c r="W3" s="57"/>
      <c r="X3" s="57"/>
      <c r="Y3" s="57"/>
      <c r="Z3" s="57"/>
      <c r="AA3" s="57"/>
      <c r="AB3" s="57"/>
      <c r="AC3" s="57"/>
      <c r="AD3" s="57"/>
      <c r="AE3" s="57"/>
      <c r="AF3" s="57"/>
      <c r="AG3" s="57"/>
      <c r="AH3" s="57"/>
      <c r="AI3" s="57"/>
      <c r="AJ3" s="57"/>
    </row>
    <row r="4" spans="1:36" ht="40.5" customHeight="1" thickBot="1" x14ac:dyDescent="0.3">
      <c r="A4" s="307" t="s">
        <v>147</v>
      </c>
      <c r="B4" s="308"/>
      <c r="C4" s="308"/>
      <c r="D4" s="308"/>
      <c r="E4" s="308"/>
      <c r="F4" s="308"/>
      <c r="G4" s="308"/>
      <c r="H4" s="308"/>
      <c r="I4" s="308"/>
      <c r="J4" s="308"/>
      <c r="K4" s="308"/>
      <c r="L4" s="308"/>
      <c r="M4" s="309"/>
      <c r="N4" s="312"/>
      <c r="O4" s="313"/>
      <c r="P4" s="313"/>
      <c r="Q4" s="314"/>
    </row>
    <row r="5" spans="1:36" ht="13.5" customHeight="1" thickBot="1" x14ac:dyDescent="0.3">
      <c r="A5" s="307" t="s">
        <v>148</v>
      </c>
      <c r="B5" s="308"/>
      <c r="C5" s="308"/>
      <c r="D5" s="308"/>
      <c r="E5" s="308"/>
      <c r="F5" s="308"/>
      <c r="G5" s="308"/>
      <c r="H5" s="308"/>
      <c r="I5" s="308"/>
      <c r="J5" s="308"/>
      <c r="K5" s="308"/>
      <c r="L5" s="308"/>
      <c r="M5" s="309"/>
      <c r="N5" s="312"/>
      <c r="O5" s="313"/>
      <c r="P5" s="313"/>
      <c r="Q5" s="314"/>
    </row>
    <row r="6" spans="1:36" ht="15.75" customHeight="1" thickBot="1" x14ac:dyDescent="0.3">
      <c r="A6" s="320" t="s">
        <v>2</v>
      </c>
      <c r="B6" s="320"/>
      <c r="C6" s="320"/>
      <c r="D6" s="320"/>
      <c r="E6" s="320"/>
      <c r="F6" s="320"/>
      <c r="G6" s="320"/>
      <c r="H6" s="318"/>
      <c r="I6" s="319"/>
      <c r="J6" s="319"/>
      <c r="K6" s="319"/>
      <c r="L6" s="319"/>
      <c r="M6" s="319"/>
    </row>
    <row r="7" spans="1:36" ht="13.5" customHeight="1" thickBot="1" x14ac:dyDescent="0.3">
      <c r="A7" s="310" t="s">
        <v>58</v>
      </c>
      <c r="B7" s="310" t="s">
        <v>65</v>
      </c>
      <c r="C7" s="310" t="s">
        <v>59</v>
      </c>
      <c r="D7" s="310" t="s">
        <v>60</v>
      </c>
      <c r="E7" s="310" t="s">
        <v>66</v>
      </c>
      <c r="F7" s="310" t="s">
        <v>67</v>
      </c>
      <c r="G7" s="310" t="s">
        <v>68</v>
      </c>
      <c r="H7" s="155" t="s">
        <v>354</v>
      </c>
      <c r="I7" s="156"/>
      <c r="J7" s="156"/>
      <c r="K7" s="156"/>
      <c r="L7" s="156"/>
      <c r="M7" s="157"/>
      <c r="N7" s="158" t="s">
        <v>231</v>
      </c>
      <c r="O7" s="158" t="s">
        <v>232</v>
      </c>
      <c r="P7" s="158" t="s">
        <v>233</v>
      </c>
      <c r="Q7" s="158" t="s">
        <v>234</v>
      </c>
    </row>
    <row r="8" spans="1:36" ht="25.5" customHeight="1" thickBot="1" x14ac:dyDescent="0.3">
      <c r="A8" s="310"/>
      <c r="B8" s="310"/>
      <c r="C8" s="310"/>
      <c r="D8" s="310"/>
      <c r="E8" s="310"/>
      <c r="F8" s="310"/>
      <c r="G8" s="310"/>
      <c r="H8" s="161" t="s">
        <v>235</v>
      </c>
      <c r="I8" s="157"/>
      <c r="J8" s="162" t="s">
        <v>236</v>
      </c>
      <c r="K8" s="163"/>
      <c r="L8" s="164" t="s">
        <v>237</v>
      </c>
      <c r="M8" s="165"/>
      <c r="N8" s="159"/>
      <c r="O8" s="159"/>
      <c r="P8" s="159"/>
      <c r="Q8" s="159"/>
    </row>
    <row r="9" spans="1:36" ht="36" customHeight="1" thickBot="1" x14ac:dyDescent="0.3">
      <c r="A9" s="310"/>
      <c r="B9" s="310"/>
      <c r="C9" s="310"/>
      <c r="D9" s="310"/>
      <c r="E9" s="310"/>
      <c r="F9" s="310"/>
      <c r="G9" s="310"/>
      <c r="H9" s="11" t="s">
        <v>238</v>
      </c>
      <c r="I9" s="12" t="s">
        <v>239</v>
      </c>
      <c r="J9" s="13" t="s">
        <v>238</v>
      </c>
      <c r="K9" s="12" t="s">
        <v>239</v>
      </c>
      <c r="L9" s="11" t="s">
        <v>238</v>
      </c>
      <c r="M9" s="12" t="s">
        <v>239</v>
      </c>
      <c r="N9" s="160"/>
      <c r="O9" s="160"/>
      <c r="P9" s="160"/>
      <c r="Q9" s="160"/>
    </row>
    <row r="10" spans="1:36" ht="105.75" customHeight="1" thickBot="1" x14ac:dyDescent="0.3">
      <c r="A10" s="311" t="s">
        <v>149</v>
      </c>
      <c r="B10" s="149" t="s">
        <v>150</v>
      </c>
      <c r="C10" s="311" t="s">
        <v>151</v>
      </c>
      <c r="D10" s="15" t="s">
        <v>152</v>
      </c>
      <c r="E10" s="15" t="s">
        <v>159</v>
      </c>
      <c r="F10" s="22" t="s">
        <v>160</v>
      </c>
      <c r="G10" s="84">
        <v>18</v>
      </c>
      <c r="H10" s="84">
        <v>9</v>
      </c>
      <c r="I10" s="39">
        <v>1</v>
      </c>
      <c r="J10" s="90">
        <v>2</v>
      </c>
      <c r="K10" s="39">
        <f>+J10/H10</f>
        <v>0.22222222222222221</v>
      </c>
      <c r="L10" s="84">
        <v>7</v>
      </c>
      <c r="M10" s="39">
        <f>+L10/H10</f>
        <v>0.77777777777777779</v>
      </c>
      <c r="N10" s="90" t="s">
        <v>640</v>
      </c>
      <c r="O10" s="90" t="s">
        <v>641</v>
      </c>
      <c r="P10" s="84" t="s">
        <v>642</v>
      </c>
      <c r="Q10" s="84" t="s">
        <v>643</v>
      </c>
    </row>
    <row r="11" spans="1:36" ht="123.75" customHeight="1" thickBot="1" x14ac:dyDescent="0.3">
      <c r="A11" s="311"/>
      <c r="B11" s="150"/>
      <c r="C11" s="311"/>
      <c r="D11" s="15" t="s">
        <v>153</v>
      </c>
      <c r="E11" s="15" t="s">
        <v>154</v>
      </c>
      <c r="F11" s="17" t="s">
        <v>293</v>
      </c>
      <c r="G11" s="84">
        <v>45</v>
      </c>
      <c r="H11" s="84">
        <v>2</v>
      </c>
      <c r="I11" s="39">
        <v>1</v>
      </c>
      <c r="J11" s="84">
        <v>1</v>
      </c>
      <c r="K11" s="39">
        <v>0.5</v>
      </c>
      <c r="L11" s="84">
        <v>1</v>
      </c>
      <c r="M11" s="39">
        <v>0.5</v>
      </c>
      <c r="N11" s="84" t="s">
        <v>644</v>
      </c>
      <c r="O11" s="84" t="s">
        <v>645</v>
      </c>
      <c r="P11" s="84" t="s">
        <v>646</v>
      </c>
      <c r="Q11" s="84" t="s">
        <v>647</v>
      </c>
    </row>
    <row r="12" spans="1:36" ht="84" customHeight="1" thickBot="1" x14ac:dyDescent="0.3">
      <c r="A12" s="311"/>
      <c r="B12" s="150"/>
      <c r="C12" s="311"/>
      <c r="D12" s="311" t="s">
        <v>155</v>
      </c>
      <c r="E12" s="311" t="s">
        <v>156</v>
      </c>
      <c r="F12" s="15" t="s">
        <v>157</v>
      </c>
      <c r="G12" s="185">
        <v>68</v>
      </c>
      <c r="H12" s="84">
        <v>68</v>
      </c>
      <c r="I12" s="39">
        <v>1</v>
      </c>
      <c r="J12" s="84">
        <v>67</v>
      </c>
      <c r="K12" s="39">
        <f>J12/G12</f>
        <v>0.98529411764705888</v>
      </c>
      <c r="L12" s="84">
        <v>1</v>
      </c>
      <c r="M12" s="39">
        <f>L12/G12</f>
        <v>1.4705882352941176E-2</v>
      </c>
      <c r="N12" s="236" t="s">
        <v>648</v>
      </c>
      <c r="O12" s="82" t="s">
        <v>649</v>
      </c>
      <c r="P12" s="84" t="s">
        <v>650</v>
      </c>
      <c r="Q12" s="84" t="s">
        <v>651</v>
      </c>
    </row>
    <row r="13" spans="1:36" ht="110.25" customHeight="1" thickBot="1" x14ac:dyDescent="0.3">
      <c r="A13" s="311"/>
      <c r="B13" s="151"/>
      <c r="C13" s="311"/>
      <c r="D13" s="311"/>
      <c r="E13" s="311"/>
      <c r="F13" s="15" t="s">
        <v>158</v>
      </c>
      <c r="G13" s="181"/>
      <c r="H13" s="84">
        <v>68</v>
      </c>
      <c r="I13" s="39">
        <v>1</v>
      </c>
      <c r="J13" s="84">
        <v>68</v>
      </c>
      <c r="K13" s="39">
        <f>J13/G12</f>
        <v>1</v>
      </c>
      <c r="L13" s="84">
        <v>0</v>
      </c>
      <c r="M13" s="39">
        <f>L13/G12</f>
        <v>0</v>
      </c>
      <c r="N13" s="236"/>
      <c r="O13" s="84" t="s">
        <v>652</v>
      </c>
      <c r="P13" s="84" t="s">
        <v>650</v>
      </c>
      <c r="Q13" s="84" t="s">
        <v>653</v>
      </c>
    </row>
    <row r="15" spans="1:36" ht="97.5" customHeight="1" x14ac:dyDescent="0.2">
      <c r="A15" s="121" t="s">
        <v>240</v>
      </c>
      <c r="B15" s="121"/>
      <c r="C15" s="121"/>
      <c r="D15" s="121"/>
      <c r="E15" s="121"/>
      <c r="F15" s="121"/>
      <c r="G15" s="121"/>
      <c r="H15" s="121"/>
      <c r="I15" s="121"/>
      <c r="J15" s="121"/>
      <c r="K15" s="121"/>
      <c r="L15" s="121"/>
      <c r="M15" s="121"/>
    </row>
  </sheetData>
  <sheetProtection algorithmName="SHA-512" hashValue="Klqw0tWs6emD+4J8B2J0JwK8k9r2fCUZQl9DRk7yLk2l943e4x6fRQ9mkFQAwopuhQQRik+aeMnKPoZsl8Vy2Q==" saltValue="4buZF/3l7Hza07dNOTmFHw==" spinCount="100000" sheet="1" objects="1" scenarios="1" selectLockedCells="1" selectUnlockedCells="1"/>
  <mergeCells count="35">
    <mergeCell ref="H6:M6"/>
    <mergeCell ref="N12:N13"/>
    <mergeCell ref="N5:Q5"/>
    <mergeCell ref="H7:M7"/>
    <mergeCell ref="N7:N9"/>
    <mergeCell ref="O7:O9"/>
    <mergeCell ref="P7:P9"/>
    <mergeCell ref="Q7:Q9"/>
    <mergeCell ref="H8:I8"/>
    <mergeCell ref="J8:K8"/>
    <mergeCell ref="L8:M8"/>
    <mergeCell ref="A5:M5"/>
    <mergeCell ref="A6:G6"/>
    <mergeCell ref="A7:A9"/>
    <mergeCell ref="B7:B9"/>
    <mergeCell ref="C7:C9"/>
    <mergeCell ref="N1:Q1"/>
    <mergeCell ref="N2:Q2"/>
    <mergeCell ref="N3:Q3"/>
    <mergeCell ref="N4:Q4"/>
    <mergeCell ref="A1:M1"/>
    <mergeCell ref="A2:M2"/>
    <mergeCell ref="A3:M3"/>
    <mergeCell ref="A4:M4"/>
    <mergeCell ref="A15:M15"/>
    <mergeCell ref="G12:G13"/>
    <mergeCell ref="D7:D9"/>
    <mergeCell ref="E7:E9"/>
    <mergeCell ref="F7:F9"/>
    <mergeCell ref="G7:G9"/>
    <mergeCell ref="A10:A13"/>
    <mergeCell ref="B10:B13"/>
    <mergeCell ref="C10:C13"/>
    <mergeCell ref="D12:D13"/>
    <mergeCell ref="E12:E13"/>
  </mergeCells>
  <printOptions horizontalCentered="1"/>
  <pageMargins left="0.51181102362204722" right="0.31496062992125984" top="0.35433070866141736" bottom="0.35433070866141736" header="0.11811023622047245" footer="0.11811023622047245"/>
  <pageSetup scale="75" orientation="landscape" horizontalDpi="200" verticalDpi="200" r:id="rId1"/>
  <headerFooter>
    <oddFooter>&amp;C&amp;A&amp;R&amp;P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1"/>
  <sheetViews>
    <sheetView tabSelected="1" workbookViewId="0">
      <selection activeCell="I54" sqref="I54"/>
    </sheetView>
  </sheetViews>
  <sheetFormatPr baseColWidth="10" defaultRowHeight="15" x14ac:dyDescent="0.25"/>
  <cols>
    <col min="5" max="5" width="19.42578125" customWidth="1"/>
    <col min="6" max="6" width="11.85546875" customWidth="1"/>
    <col min="12" max="27" width="11.42578125" style="58"/>
  </cols>
  <sheetData>
    <row r="1" spans="1:11" ht="15.75" thickBot="1" x14ac:dyDescent="0.3">
      <c r="A1" s="321" t="s">
        <v>316</v>
      </c>
      <c r="B1" s="322"/>
      <c r="C1" s="322"/>
      <c r="D1" s="322"/>
      <c r="E1" s="322"/>
      <c r="F1" s="322"/>
      <c r="G1" s="322"/>
      <c r="H1" s="322"/>
      <c r="I1" s="322"/>
      <c r="J1" s="322"/>
      <c r="K1" s="323"/>
    </row>
    <row r="2" spans="1:11" ht="15.75" thickBot="1" x14ac:dyDescent="0.3">
      <c r="A2" s="324" t="s">
        <v>353</v>
      </c>
      <c r="B2" s="325"/>
      <c r="C2" s="325"/>
      <c r="D2" s="325"/>
      <c r="E2" s="325"/>
      <c r="F2" s="325"/>
      <c r="G2" s="325"/>
      <c r="H2" s="325"/>
      <c r="I2" s="325"/>
      <c r="J2" s="325"/>
      <c r="K2" s="326"/>
    </row>
    <row r="3" spans="1:11" ht="15.75" thickBot="1" x14ac:dyDescent="0.3">
      <c r="A3" s="327" t="s">
        <v>317</v>
      </c>
      <c r="B3" s="328"/>
      <c r="C3" s="328"/>
      <c r="D3" s="328"/>
      <c r="E3" s="328"/>
      <c r="F3" s="328"/>
      <c r="G3" s="328"/>
      <c r="H3" s="328"/>
      <c r="I3" s="328"/>
      <c r="J3" s="328"/>
      <c r="K3" s="329"/>
    </row>
    <row r="4" spans="1:11" ht="30.75" customHeight="1" thickBot="1" x14ac:dyDescent="0.3">
      <c r="A4" s="330" t="s">
        <v>238</v>
      </c>
      <c r="B4" s="332" t="s">
        <v>318</v>
      </c>
      <c r="C4" s="333"/>
      <c r="D4" s="334" t="s">
        <v>319</v>
      </c>
      <c r="E4" s="332" t="s">
        <v>320</v>
      </c>
      <c r="F4" s="336"/>
      <c r="G4" s="336"/>
      <c r="H4" s="336"/>
      <c r="I4" s="336"/>
      <c r="J4" s="336"/>
      <c r="K4" s="333"/>
    </row>
    <row r="5" spans="1:11" ht="38.25" customHeight="1" thickBot="1" x14ac:dyDescent="0.3">
      <c r="A5" s="331"/>
      <c r="B5" s="32" t="s">
        <v>321</v>
      </c>
      <c r="C5" s="33" t="s">
        <v>322</v>
      </c>
      <c r="D5" s="335"/>
      <c r="E5" s="91" t="s">
        <v>323</v>
      </c>
      <c r="F5" s="34" t="s">
        <v>324</v>
      </c>
      <c r="G5" s="35" t="s">
        <v>325</v>
      </c>
      <c r="H5" s="35" t="s">
        <v>326</v>
      </c>
      <c r="I5" s="35" t="s">
        <v>327</v>
      </c>
      <c r="J5" s="34" t="s">
        <v>328</v>
      </c>
      <c r="K5" s="35" t="s">
        <v>329</v>
      </c>
    </row>
    <row r="6" spans="1:11" ht="15" customHeight="1" thickBot="1" x14ac:dyDescent="0.3">
      <c r="A6" s="94">
        <v>1</v>
      </c>
      <c r="B6" s="95" t="s">
        <v>359</v>
      </c>
      <c r="C6" s="96" t="s">
        <v>360</v>
      </c>
      <c r="D6" s="96" t="s">
        <v>361</v>
      </c>
      <c r="E6" s="96" t="s">
        <v>362</v>
      </c>
      <c r="F6" s="96" t="s">
        <v>363</v>
      </c>
      <c r="G6" s="96" t="s">
        <v>364</v>
      </c>
      <c r="H6" s="96" t="s">
        <v>365</v>
      </c>
      <c r="I6" s="96" t="s">
        <v>365</v>
      </c>
      <c r="J6" s="96" t="s">
        <v>366</v>
      </c>
      <c r="K6" s="96" t="s">
        <v>367</v>
      </c>
    </row>
    <row r="7" spans="1:11" ht="45.75" thickBot="1" x14ac:dyDescent="0.3">
      <c r="A7" s="94">
        <v>2</v>
      </c>
      <c r="B7" s="97" t="s">
        <v>368</v>
      </c>
      <c r="C7" s="97" t="s">
        <v>369</v>
      </c>
      <c r="D7" s="97" t="s">
        <v>370</v>
      </c>
      <c r="E7" s="97" t="s">
        <v>371</v>
      </c>
      <c r="F7" s="97" t="s">
        <v>372</v>
      </c>
      <c r="G7" s="97" t="s">
        <v>373</v>
      </c>
      <c r="H7" s="97" t="s">
        <v>374</v>
      </c>
      <c r="I7" s="97" t="s">
        <v>375</v>
      </c>
      <c r="J7" s="97" t="s">
        <v>374</v>
      </c>
      <c r="K7" s="97" t="s">
        <v>376</v>
      </c>
    </row>
    <row r="8" spans="1:11" ht="30.75" thickBot="1" x14ac:dyDescent="0.3">
      <c r="A8" s="94">
        <v>3</v>
      </c>
      <c r="B8" s="97" t="s">
        <v>377</v>
      </c>
      <c r="C8" s="97" t="s">
        <v>378</v>
      </c>
      <c r="D8" s="97" t="s">
        <v>379</v>
      </c>
      <c r="E8" s="97" t="s">
        <v>380</v>
      </c>
      <c r="F8" s="97" t="s">
        <v>381</v>
      </c>
      <c r="G8" s="97" t="s">
        <v>382</v>
      </c>
      <c r="H8" s="97" t="s">
        <v>383</v>
      </c>
      <c r="I8" s="97" t="s">
        <v>383</v>
      </c>
      <c r="J8" s="97" t="s">
        <v>384</v>
      </c>
      <c r="K8" s="97">
        <v>3162780478</v>
      </c>
    </row>
    <row r="9" spans="1:11" ht="45.75" thickBot="1" x14ac:dyDescent="0.3">
      <c r="A9" s="94">
        <v>4</v>
      </c>
      <c r="B9" s="97" t="s">
        <v>385</v>
      </c>
      <c r="C9" s="97" t="s">
        <v>386</v>
      </c>
      <c r="D9" s="97" t="s">
        <v>361</v>
      </c>
      <c r="E9" s="97" t="s">
        <v>387</v>
      </c>
      <c r="F9" s="97" t="s">
        <v>381</v>
      </c>
      <c r="G9" s="97" t="s">
        <v>388</v>
      </c>
      <c r="H9" s="97" t="s">
        <v>389</v>
      </c>
      <c r="I9" s="97" t="s">
        <v>389</v>
      </c>
      <c r="J9" s="97" t="s">
        <v>374</v>
      </c>
      <c r="K9" s="97">
        <v>2059276</v>
      </c>
    </row>
    <row r="10" spans="1:11" ht="75.75" thickBot="1" x14ac:dyDescent="0.3">
      <c r="A10" s="94">
        <v>5</v>
      </c>
      <c r="B10" s="97" t="s">
        <v>390</v>
      </c>
      <c r="C10" s="97" t="s">
        <v>391</v>
      </c>
      <c r="D10" s="97" t="s">
        <v>361</v>
      </c>
      <c r="E10" s="97" t="s">
        <v>392</v>
      </c>
      <c r="F10" s="97" t="s">
        <v>372</v>
      </c>
      <c r="G10" s="97" t="s">
        <v>393</v>
      </c>
      <c r="H10" s="97" t="s">
        <v>394</v>
      </c>
      <c r="I10" s="97" t="s">
        <v>395</v>
      </c>
      <c r="J10" s="97" t="s">
        <v>374</v>
      </c>
      <c r="K10" s="97" t="s">
        <v>396</v>
      </c>
    </row>
    <row r="11" spans="1:11" ht="75.75" thickBot="1" x14ac:dyDescent="0.3">
      <c r="A11" s="94">
        <v>6</v>
      </c>
      <c r="B11" s="97" t="s">
        <v>397</v>
      </c>
      <c r="C11" s="97" t="s">
        <v>398</v>
      </c>
      <c r="D11" s="97" t="s">
        <v>361</v>
      </c>
      <c r="E11" s="97" t="s">
        <v>399</v>
      </c>
      <c r="F11" s="97" t="s">
        <v>372</v>
      </c>
      <c r="G11" s="97" t="s">
        <v>382</v>
      </c>
      <c r="H11" s="97" t="s">
        <v>382</v>
      </c>
      <c r="I11" s="97" t="s">
        <v>382</v>
      </c>
      <c r="J11" s="97" t="s">
        <v>382</v>
      </c>
      <c r="K11" s="97" t="s">
        <v>400</v>
      </c>
    </row>
    <row r="12" spans="1:11" ht="75.75" thickBot="1" x14ac:dyDescent="0.3">
      <c r="A12" s="94">
        <v>7</v>
      </c>
      <c r="B12" s="97" t="s">
        <v>401</v>
      </c>
      <c r="C12" s="97" t="s">
        <v>402</v>
      </c>
      <c r="D12" s="97" t="s">
        <v>361</v>
      </c>
      <c r="E12" s="97" t="s">
        <v>403</v>
      </c>
      <c r="F12" s="97" t="s">
        <v>404</v>
      </c>
      <c r="G12" s="97" t="s">
        <v>405</v>
      </c>
      <c r="H12" s="97" t="s">
        <v>406</v>
      </c>
      <c r="I12" s="97" t="s">
        <v>406</v>
      </c>
      <c r="J12" s="97" t="s">
        <v>407</v>
      </c>
      <c r="K12" s="98" t="s">
        <v>408</v>
      </c>
    </row>
    <row r="13" spans="1:11" ht="45.75" thickBot="1" x14ac:dyDescent="0.3">
      <c r="A13" s="94">
        <v>8</v>
      </c>
      <c r="B13" s="97" t="s">
        <v>409</v>
      </c>
      <c r="C13" s="97" t="s">
        <v>410</v>
      </c>
      <c r="D13" s="97" t="s">
        <v>370</v>
      </c>
      <c r="E13" s="97" t="s">
        <v>411</v>
      </c>
      <c r="F13" s="97" t="s">
        <v>381</v>
      </c>
      <c r="G13" s="97" t="s">
        <v>412</v>
      </c>
      <c r="H13" s="97" t="s">
        <v>413</v>
      </c>
      <c r="I13" s="97" t="s">
        <v>413</v>
      </c>
      <c r="J13" s="97" t="s">
        <v>414</v>
      </c>
      <c r="K13" s="97">
        <v>3123131299</v>
      </c>
    </row>
    <row r="14" spans="1:11" ht="30.75" thickBot="1" x14ac:dyDescent="0.3">
      <c r="A14" s="94">
        <v>9</v>
      </c>
      <c r="B14" s="97" t="s">
        <v>415</v>
      </c>
      <c r="C14" s="97" t="s">
        <v>369</v>
      </c>
      <c r="D14" s="97" t="s">
        <v>370</v>
      </c>
      <c r="E14" s="97" t="s">
        <v>416</v>
      </c>
      <c r="F14" s="97" t="s">
        <v>381</v>
      </c>
      <c r="G14" s="97" t="s">
        <v>417</v>
      </c>
      <c r="H14" s="97" t="s">
        <v>418</v>
      </c>
      <c r="I14" s="97" t="s">
        <v>418</v>
      </c>
      <c r="J14" s="97" t="s">
        <v>419</v>
      </c>
      <c r="K14" s="97" t="s">
        <v>420</v>
      </c>
    </row>
    <row r="15" spans="1:11" ht="240.75" thickBot="1" x14ac:dyDescent="0.3">
      <c r="A15" s="94">
        <v>10</v>
      </c>
      <c r="B15" s="97" t="s">
        <v>421</v>
      </c>
      <c r="C15" s="97" t="s">
        <v>422</v>
      </c>
      <c r="D15" s="97" t="s">
        <v>370</v>
      </c>
      <c r="E15" s="97" t="s">
        <v>423</v>
      </c>
      <c r="F15" s="97" t="s">
        <v>381</v>
      </c>
      <c r="G15" s="97" t="s">
        <v>424</v>
      </c>
      <c r="H15" s="97" t="s">
        <v>425</v>
      </c>
      <c r="I15" s="97" t="s">
        <v>426</v>
      </c>
      <c r="J15" s="97" t="s">
        <v>427</v>
      </c>
      <c r="K15" s="97" t="s">
        <v>428</v>
      </c>
    </row>
    <row r="16" spans="1:11" ht="45.75" thickBot="1" x14ac:dyDescent="0.3">
      <c r="A16" s="94">
        <v>11</v>
      </c>
      <c r="B16" s="97" t="s">
        <v>429</v>
      </c>
      <c r="C16" s="97" t="s">
        <v>430</v>
      </c>
      <c r="D16" s="97" t="s">
        <v>370</v>
      </c>
      <c r="E16" s="97" t="s">
        <v>431</v>
      </c>
      <c r="F16" s="97" t="s">
        <v>432</v>
      </c>
      <c r="G16" s="97" t="s">
        <v>433</v>
      </c>
      <c r="H16" s="97" t="s">
        <v>434</v>
      </c>
      <c r="I16" s="97" t="s">
        <v>435</v>
      </c>
      <c r="J16" s="97" t="s">
        <v>374</v>
      </c>
      <c r="K16" s="97" t="s">
        <v>436</v>
      </c>
    </row>
    <row r="17" spans="1:11" ht="90.75" thickBot="1" x14ac:dyDescent="0.3">
      <c r="A17" s="94">
        <v>12</v>
      </c>
      <c r="B17" s="97" t="s">
        <v>437</v>
      </c>
      <c r="C17" s="97" t="s">
        <v>438</v>
      </c>
      <c r="D17" s="97" t="s">
        <v>361</v>
      </c>
      <c r="E17" s="97" t="s">
        <v>439</v>
      </c>
      <c r="F17" s="97" t="s">
        <v>381</v>
      </c>
      <c r="G17" s="97" t="s">
        <v>440</v>
      </c>
      <c r="H17" s="97" t="s">
        <v>441</v>
      </c>
      <c r="I17" s="97" t="s">
        <v>389</v>
      </c>
      <c r="J17" s="97" t="s">
        <v>374</v>
      </c>
      <c r="K17" s="97" t="s">
        <v>442</v>
      </c>
    </row>
    <row r="18" spans="1:11" ht="30.75" thickBot="1" x14ac:dyDescent="0.3">
      <c r="A18" s="94">
        <v>13</v>
      </c>
      <c r="B18" s="97" t="s">
        <v>443</v>
      </c>
      <c r="C18" s="97" t="s">
        <v>444</v>
      </c>
      <c r="D18" s="97" t="s">
        <v>370</v>
      </c>
      <c r="E18" s="97" t="s">
        <v>445</v>
      </c>
      <c r="F18" s="97" t="s">
        <v>372</v>
      </c>
      <c r="G18" s="97" t="s">
        <v>446</v>
      </c>
      <c r="H18" s="97" t="s">
        <v>447</v>
      </c>
      <c r="I18" s="97" t="s">
        <v>448</v>
      </c>
      <c r="J18" s="97" t="s">
        <v>374</v>
      </c>
      <c r="K18" s="97">
        <v>3124311750</v>
      </c>
    </row>
    <row r="19" spans="1:11" ht="60.75" thickBot="1" x14ac:dyDescent="0.3">
      <c r="A19" s="94">
        <v>14</v>
      </c>
      <c r="B19" s="97" t="s">
        <v>449</v>
      </c>
      <c r="C19" s="97" t="s">
        <v>450</v>
      </c>
      <c r="D19" s="97" t="s">
        <v>370</v>
      </c>
      <c r="E19" s="97" t="s">
        <v>451</v>
      </c>
      <c r="F19" s="97" t="s">
        <v>452</v>
      </c>
      <c r="G19" s="97" t="s">
        <v>453</v>
      </c>
      <c r="H19" s="97" t="s">
        <v>454</v>
      </c>
      <c r="I19" s="97" t="s">
        <v>455</v>
      </c>
      <c r="J19" s="97" t="s">
        <v>456</v>
      </c>
      <c r="K19" s="97" t="s">
        <v>457</v>
      </c>
    </row>
    <row r="20" spans="1:11" ht="60.75" thickBot="1" x14ac:dyDescent="0.3">
      <c r="A20" s="94">
        <v>15</v>
      </c>
      <c r="B20" s="97" t="s">
        <v>458</v>
      </c>
      <c r="C20" s="97" t="s">
        <v>459</v>
      </c>
      <c r="D20" s="97" t="s">
        <v>370</v>
      </c>
      <c r="E20" s="97" t="s">
        <v>460</v>
      </c>
      <c r="F20" s="97" t="s">
        <v>461</v>
      </c>
      <c r="G20" s="97" t="s">
        <v>462</v>
      </c>
      <c r="H20" s="97" t="s">
        <v>463</v>
      </c>
      <c r="I20" s="97" t="s">
        <v>463</v>
      </c>
      <c r="J20" s="97" t="s">
        <v>464</v>
      </c>
      <c r="K20" s="97" t="s">
        <v>465</v>
      </c>
    </row>
    <row r="21" spans="1:11" ht="45.75" thickBot="1" x14ac:dyDescent="0.3">
      <c r="A21" s="94">
        <v>16</v>
      </c>
      <c r="B21" s="97" t="s">
        <v>466</v>
      </c>
      <c r="C21" s="97" t="s">
        <v>467</v>
      </c>
      <c r="D21" s="97" t="s">
        <v>361</v>
      </c>
      <c r="E21" s="97" t="s">
        <v>468</v>
      </c>
      <c r="F21" s="97" t="s">
        <v>381</v>
      </c>
      <c r="G21" s="97" t="s">
        <v>469</v>
      </c>
      <c r="H21" s="97" t="s">
        <v>470</v>
      </c>
      <c r="I21" s="97" t="s">
        <v>471</v>
      </c>
      <c r="J21" s="97" t="s">
        <v>456</v>
      </c>
      <c r="K21" s="98" t="s">
        <v>472</v>
      </c>
    </row>
    <row r="22" spans="1:11" ht="15.75" thickBot="1" x14ac:dyDescent="0.3">
      <c r="A22" s="94">
        <v>17</v>
      </c>
      <c r="B22" s="97" t="s">
        <v>473</v>
      </c>
      <c r="C22" s="97" t="s">
        <v>474</v>
      </c>
      <c r="D22" s="97" t="s">
        <v>370</v>
      </c>
      <c r="E22" s="97"/>
      <c r="F22" s="97" t="s">
        <v>461</v>
      </c>
      <c r="G22" s="97" t="s">
        <v>382</v>
      </c>
      <c r="H22" s="97" t="s">
        <v>382</v>
      </c>
      <c r="I22" s="97" t="s">
        <v>382</v>
      </c>
      <c r="J22" s="97" t="s">
        <v>382</v>
      </c>
      <c r="K22" s="97"/>
    </row>
    <row r="23" spans="1:11" ht="75.75" thickBot="1" x14ac:dyDescent="0.3">
      <c r="A23" s="94">
        <v>18</v>
      </c>
      <c r="B23" s="97" t="s">
        <v>475</v>
      </c>
      <c r="C23" s="97" t="s">
        <v>476</v>
      </c>
      <c r="D23" s="97" t="s">
        <v>361</v>
      </c>
      <c r="E23" s="97" t="s">
        <v>477</v>
      </c>
      <c r="F23" s="97" t="s">
        <v>372</v>
      </c>
      <c r="G23" s="97" t="s">
        <v>478</v>
      </c>
      <c r="H23" s="97" t="s">
        <v>479</v>
      </c>
      <c r="I23" s="97" t="s">
        <v>479</v>
      </c>
      <c r="J23" s="97" t="s">
        <v>479</v>
      </c>
      <c r="K23" s="97" t="s">
        <v>480</v>
      </c>
    </row>
    <row r="24" spans="1:11" ht="30.75" thickBot="1" x14ac:dyDescent="0.3">
      <c r="A24" s="94">
        <v>19</v>
      </c>
      <c r="B24" s="97" t="s">
        <v>481</v>
      </c>
      <c r="C24" s="97" t="s">
        <v>482</v>
      </c>
      <c r="D24" s="97" t="s">
        <v>361</v>
      </c>
      <c r="E24" s="97" t="s">
        <v>483</v>
      </c>
      <c r="F24" s="97" t="s">
        <v>372</v>
      </c>
      <c r="G24" s="97" t="s">
        <v>484</v>
      </c>
      <c r="H24" s="97" t="s">
        <v>485</v>
      </c>
      <c r="I24" s="97" t="s">
        <v>485</v>
      </c>
      <c r="J24" s="97" t="s">
        <v>464</v>
      </c>
      <c r="K24" s="97" t="s">
        <v>486</v>
      </c>
    </row>
    <row r="25" spans="1:11" ht="60.75" thickBot="1" x14ac:dyDescent="0.3">
      <c r="A25" s="94">
        <v>20</v>
      </c>
      <c r="B25" s="97" t="s">
        <v>487</v>
      </c>
      <c r="C25" s="97" t="s">
        <v>488</v>
      </c>
      <c r="D25" s="97" t="s">
        <v>361</v>
      </c>
      <c r="E25" s="97" t="s">
        <v>489</v>
      </c>
      <c r="F25" s="97" t="s">
        <v>432</v>
      </c>
      <c r="G25" s="97" t="s">
        <v>490</v>
      </c>
      <c r="H25" s="97" t="s">
        <v>490</v>
      </c>
      <c r="I25" s="97" t="s">
        <v>490</v>
      </c>
      <c r="J25" s="97" t="s">
        <v>490</v>
      </c>
      <c r="K25" s="97"/>
    </row>
    <row r="26" spans="1:11" ht="45.75" thickBot="1" x14ac:dyDescent="0.3">
      <c r="A26" s="94">
        <v>21</v>
      </c>
      <c r="B26" s="97" t="s">
        <v>491</v>
      </c>
      <c r="C26" s="97" t="s">
        <v>492</v>
      </c>
      <c r="D26" s="97" t="s">
        <v>361</v>
      </c>
      <c r="E26" s="97" t="s">
        <v>493</v>
      </c>
      <c r="F26" s="97" t="s">
        <v>363</v>
      </c>
      <c r="G26" s="97" t="s">
        <v>494</v>
      </c>
      <c r="H26" s="97" t="s">
        <v>495</v>
      </c>
      <c r="I26" s="97" t="s">
        <v>495</v>
      </c>
      <c r="J26" s="97" t="s">
        <v>374</v>
      </c>
      <c r="K26" s="98" t="s">
        <v>496</v>
      </c>
    </row>
    <row r="27" spans="1:11" ht="75.75" thickBot="1" x14ac:dyDescent="0.3">
      <c r="A27" s="94">
        <v>22</v>
      </c>
      <c r="B27" s="97" t="s">
        <v>497</v>
      </c>
      <c r="C27" s="97" t="s">
        <v>498</v>
      </c>
      <c r="D27" s="97" t="s">
        <v>370</v>
      </c>
      <c r="E27" s="97" t="s">
        <v>499</v>
      </c>
      <c r="F27" s="97" t="s">
        <v>372</v>
      </c>
      <c r="G27" s="97" t="s">
        <v>500</v>
      </c>
      <c r="H27" s="97" t="s">
        <v>501</v>
      </c>
      <c r="I27" s="97" t="s">
        <v>501</v>
      </c>
      <c r="J27" s="97" t="s">
        <v>501</v>
      </c>
      <c r="K27" s="97" t="s">
        <v>502</v>
      </c>
    </row>
    <row r="28" spans="1:11" ht="30.75" thickBot="1" x14ac:dyDescent="0.3">
      <c r="A28" s="94">
        <v>23</v>
      </c>
      <c r="B28" s="96" t="s">
        <v>503</v>
      </c>
      <c r="C28" s="96" t="s">
        <v>504</v>
      </c>
      <c r="D28" s="96" t="s">
        <v>361</v>
      </c>
      <c r="E28" s="96" t="s">
        <v>505</v>
      </c>
      <c r="F28" s="97" t="s">
        <v>372</v>
      </c>
      <c r="G28" s="96" t="s">
        <v>506</v>
      </c>
      <c r="H28" s="96" t="s">
        <v>507</v>
      </c>
      <c r="I28" s="96" t="s">
        <v>507</v>
      </c>
      <c r="J28" s="96" t="s">
        <v>507</v>
      </c>
      <c r="K28" s="96" t="s">
        <v>508</v>
      </c>
    </row>
    <row r="29" spans="1:11" ht="60.75" thickBot="1" x14ac:dyDescent="0.3">
      <c r="A29" s="94">
        <v>24</v>
      </c>
      <c r="B29" s="97" t="s">
        <v>509</v>
      </c>
      <c r="C29" s="97" t="s">
        <v>510</v>
      </c>
      <c r="D29" s="97" t="s">
        <v>370</v>
      </c>
      <c r="E29" s="97" t="s">
        <v>511</v>
      </c>
      <c r="F29" s="97" t="s">
        <v>372</v>
      </c>
      <c r="G29" s="97" t="s">
        <v>512</v>
      </c>
      <c r="H29" s="97" t="s">
        <v>513</v>
      </c>
      <c r="I29" s="97" t="s">
        <v>513</v>
      </c>
      <c r="J29" s="97" t="s">
        <v>513</v>
      </c>
      <c r="K29" s="97" t="s">
        <v>514</v>
      </c>
    </row>
    <row r="30" spans="1:11" ht="75.75" thickBot="1" x14ac:dyDescent="0.3">
      <c r="A30" s="94">
        <v>25</v>
      </c>
      <c r="B30" s="97" t="s">
        <v>515</v>
      </c>
      <c r="C30" s="97" t="s">
        <v>516</v>
      </c>
      <c r="D30" s="97" t="s">
        <v>361</v>
      </c>
      <c r="E30" s="97" t="s">
        <v>517</v>
      </c>
      <c r="F30" s="97" t="s">
        <v>518</v>
      </c>
      <c r="G30" s="97" t="s">
        <v>519</v>
      </c>
      <c r="H30" s="97" t="s">
        <v>520</v>
      </c>
      <c r="I30" s="97" t="s">
        <v>520</v>
      </c>
      <c r="J30" s="97" t="s">
        <v>521</v>
      </c>
      <c r="K30" s="97" t="s">
        <v>522</v>
      </c>
    </row>
    <row r="31" spans="1:11" ht="30.75" thickBot="1" x14ac:dyDescent="0.3">
      <c r="A31" s="94">
        <v>26</v>
      </c>
      <c r="B31" s="97" t="s">
        <v>523</v>
      </c>
      <c r="C31" s="97" t="s">
        <v>524</v>
      </c>
      <c r="D31" s="97" t="s">
        <v>370</v>
      </c>
      <c r="E31" s="97" t="s">
        <v>525</v>
      </c>
      <c r="F31" s="97" t="s">
        <v>526</v>
      </c>
      <c r="G31" s="97" t="s">
        <v>382</v>
      </c>
      <c r="H31" s="97" t="s">
        <v>382</v>
      </c>
      <c r="I31" s="97" t="s">
        <v>382</v>
      </c>
      <c r="J31" s="97" t="s">
        <v>382</v>
      </c>
      <c r="K31" s="97"/>
    </row>
    <row r="32" spans="1:11" ht="30.75" thickBot="1" x14ac:dyDescent="0.3">
      <c r="A32" s="94">
        <v>27</v>
      </c>
      <c r="B32" s="97" t="s">
        <v>527</v>
      </c>
      <c r="C32" s="97" t="s">
        <v>528</v>
      </c>
      <c r="D32" s="97" t="s">
        <v>370</v>
      </c>
      <c r="E32" s="97" t="s">
        <v>529</v>
      </c>
      <c r="F32" s="97" t="s">
        <v>530</v>
      </c>
      <c r="G32" s="97" t="s">
        <v>531</v>
      </c>
      <c r="H32" s="97" t="s">
        <v>532</v>
      </c>
      <c r="I32" s="97" t="s">
        <v>532</v>
      </c>
      <c r="J32" s="97" t="s">
        <v>533</v>
      </c>
      <c r="K32" s="97" t="s">
        <v>534</v>
      </c>
    </row>
    <row r="33" spans="1:11" ht="45.75" thickBot="1" x14ac:dyDescent="0.3">
      <c r="A33" s="94">
        <v>28</v>
      </c>
      <c r="B33" s="97" t="s">
        <v>535</v>
      </c>
      <c r="C33" s="97" t="s">
        <v>536</v>
      </c>
      <c r="D33" s="97" t="s">
        <v>370</v>
      </c>
      <c r="E33" s="97" t="s">
        <v>537</v>
      </c>
      <c r="F33" s="97" t="s">
        <v>404</v>
      </c>
      <c r="G33" s="97" t="s">
        <v>382</v>
      </c>
      <c r="H33" s="97" t="s">
        <v>382</v>
      </c>
      <c r="I33" s="97" t="s">
        <v>382</v>
      </c>
      <c r="J33" s="97" t="s">
        <v>382</v>
      </c>
      <c r="K33" s="97" t="s">
        <v>538</v>
      </c>
    </row>
    <row r="34" spans="1:11" ht="120.75" thickBot="1" x14ac:dyDescent="0.3">
      <c r="A34" s="94">
        <v>29</v>
      </c>
      <c r="B34" s="97" t="s">
        <v>539</v>
      </c>
      <c r="C34" s="97" t="s">
        <v>540</v>
      </c>
      <c r="D34" s="97" t="s">
        <v>361</v>
      </c>
      <c r="E34" s="97" t="s">
        <v>541</v>
      </c>
      <c r="F34" s="97" t="s">
        <v>381</v>
      </c>
      <c r="G34" s="97" t="s">
        <v>542</v>
      </c>
      <c r="H34" s="97" t="s">
        <v>543</v>
      </c>
      <c r="I34" s="97" t="s">
        <v>544</v>
      </c>
      <c r="J34" s="97" t="s">
        <v>545</v>
      </c>
      <c r="K34" s="97" t="s">
        <v>546</v>
      </c>
    </row>
    <row r="35" spans="1:11" ht="60.75" thickBot="1" x14ac:dyDescent="0.3">
      <c r="A35" s="94">
        <v>30</v>
      </c>
      <c r="B35" s="97" t="s">
        <v>547</v>
      </c>
      <c r="C35" s="97" t="s">
        <v>548</v>
      </c>
      <c r="D35" s="97" t="s">
        <v>361</v>
      </c>
      <c r="E35" s="97" t="s">
        <v>549</v>
      </c>
      <c r="F35" s="97" t="s">
        <v>381</v>
      </c>
      <c r="G35" s="97" t="s">
        <v>550</v>
      </c>
      <c r="H35" s="97" t="s">
        <v>374</v>
      </c>
      <c r="I35" s="97" t="s">
        <v>374</v>
      </c>
      <c r="J35" s="97" t="s">
        <v>374</v>
      </c>
      <c r="K35" s="97">
        <v>2023293</v>
      </c>
    </row>
    <row r="36" spans="1:11" ht="60.75" thickBot="1" x14ac:dyDescent="0.3">
      <c r="A36" s="94">
        <v>31</v>
      </c>
      <c r="B36" s="97" t="s">
        <v>551</v>
      </c>
      <c r="C36" s="97" t="s">
        <v>552</v>
      </c>
      <c r="D36" s="97" t="s">
        <v>361</v>
      </c>
      <c r="E36" s="97" t="s">
        <v>553</v>
      </c>
      <c r="F36" s="97" t="s">
        <v>381</v>
      </c>
      <c r="G36" s="97" t="s">
        <v>554</v>
      </c>
      <c r="H36" s="97" t="s">
        <v>555</v>
      </c>
      <c r="I36" s="97" t="s">
        <v>464</v>
      </c>
      <c r="J36" s="97" t="s">
        <v>464</v>
      </c>
      <c r="K36" s="97">
        <v>7251025</v>
      </c>
    </row>
    <row r="37" spans="1:11" ht="60.75" thickBot="1" x14ac:dyDescent="0.3">
      <c r="A37" s="94">
        <v>32</v>
      </c>
      <c r="B37" s="97" t="s">
        <v>556</v>
      </c>
      <c r="C37" s="97" t="s">
        <v>557</v>
      </c>
      <c r="D37" s="97" t="s">
        <v>361</v>
      </c>
      <c r="E37" s="97" t="s">
        <v>558</v>
      </c>
      <c r="F37" s="97" t="s">
        <v>559</v>
      </c>
      <c r="G37" s="97" t="s">
        <v>560</v>
      </c>
      <c r="H37" s="97" t="s">
        <v>374</v>
      </c>
      <c r="I37" s="97" t="s">
        <v>374</v>
      </c>
      <c r="J37" s="97" t="s">
        <v>374</v>
      </c>
      <c r="K37" s="97" t="s">
        <v>561</v>
      </c>
    </row>
    <row r="38" spans="1:11" ht="120.75" thickBot="1" x14ac:dyDescent="0.3">
      <c r="A38" s="94">
        <v>33</v>
      </c>
      <c r="B38" s="97"/>
      <c r="C38" s="97" t="s">
        <v>562</v>
      </c>
      <c r="D38" s="97" t="s">
        <v>370</v>
      </c>
      <c r="E38" s="97" t="s">
        <v>563</v>
      </c>
      <c r="F38" s="97" t="s">
        <v>404</v>
      </c>
      <c r="G38" s="97" t="s">
        <v>382</v>
      </c>
      <c r="H38" s="97" t="s">
        <v>382</v>
      </c>
      <c r="I38" s="97" t="s">
        <v>382</v>
      </c>
      <c r="J38" s="97" t="s">
        <v>382</v>
      </c>
      <c r="K38" s="97" t="s">
        <v>564</v>
      </c>
    </row>
    <row r="39" spans="1:11" ht="75.75" thickBot="1" x14ac:dyDescent="0.3">
      <c r="A39" s="94">
        <v>34</v>
      </c>
      <c r="B39" s="97" t="s">
        <v>565</v>
      </c>
      <c r="C39" s="97" t="s">
        <v>566</v>
      </c>
      <c r="D39" s="97" t="s">
        <v>361</v>
      </c>
      <c r="E39" s="97" t="s">
        <v>567</v>
      </c>
      <c r="F39" s="97" t="s">
        <v>568</v>
      </c>
      <c r="G39" s="97" t="s">
        <v>569</v>
      </c>
      <c r="H39" s="97" t="s">
        <v>570</v>
      </c>
      <c r="I39" s="97" t="s">
        <v>464</v>
      </c>
      <c r="J39" s="97" t="s">
        <v>464</v>
      </c>
      <c r="K39" s="97" t="s">
        <v>571</v>
      </c>
    </row>
    <row r="40" spans="1:11" ht="45.75" thickBot="1" x14ac:dyDescent="0.3">
      <c r="A40" s="94">
        <v>35</v>
      </c>
      <c r="B40" s="97" t="s">
        <v>572</v>
      </c>
      <c r="C40" s="97" t="s">
        <v>573</v>
      </c>
      <c r="D40" s="97" t="s">
        <v>361</v>
      </c>
      <c r="E40" s="97" t="s">
        <v>574</v>
      </c>
      <c r="F40" s="97" t="s">
        <v>372</v>
      </c>
      <c r="G40" s="97" t="s">
        <v>575</v>
      </c>
      <c r="H40" s="97" t="s">
        <v>419</v>
      </c>
      <c r="I40" s="97" t="s">
        <v>419</v>
      </c>
      <c r="J40" s="97" t="s">
        <v>419</v>
      </c>
      <c r="K40" s="97" t="s">
        <v>576</v>
      </c>
    </row>
    <row r="41" spans="1:11" ht="120.75" thickBot="1" x14ac:dyDescent="0.3">
      <c r="A41" s="94">
        <v>36</v>
      </c>
      <c r="B41" s="97" t="s">
        <v>577</v>
      </c>
      <c r="C41" s="97" t="s">
        <v>578</v>
      </c>
      <c r="D41" s="97" t="s">
        <v>370</v>
      </c>
      <c r="E41" s="97" t="s">
        <v>579</v>
      </c>
      <c r="F41" s="97" t="s">
        <v>372</v>
      </c>
      <c r="G41" s="97" t="s">
        <v>580</v>
      </c>
      <c r="H41" s="97" t="s">
        <v>581</v>
      </c>
      <c r="I41" s="97" t="s">
        <v>582</v>
      </c>
      <c r="J41" s="97" t="s">
        <v>583</v>
      </c>
      <c r="K41" s="97" t="s">
        <v>584</v>
      </c>
    </row>
    <row r="42" spans="1:11" ht="30.75" thickBot="1" x14ac:dyDescent="0.3">
      <c r="A42" s="94">
        <v>37</v>
      </c>
      <c r="B42" s="97" t="s">
        <v>585</v>
      </c>
      <c r="C42" s="97" t="s">
        <v>586</v>
      </c>
      <c r="D42" s="97" t="s">
        <v>361</v>
      </c>
      <c r="E42" s="97" t="s">
        <v>587</v>
      </c>
      <c r="F42" s="97" t="s">
        <v>588</v>
      </c>
      <c r="G42" s="97" t="s">
        <v>382</v>
      </c>
      <c r="H42" s="97" t="s">
        <v>382</v>
      </c>
      <c r="I42" s="97" t="s">
        <v>382</v>
      </c>
      <c r="J42" s="97" t="s">
        <v>382</v>
      </c>
      <c r="K42" s="97" t="s">
        <v>589</v>
      </c>
    </row>
    <row r="43" spans="1:11" ht="45.75" thickBot="1" x14ac:dyDescent="0.3">
      <c r="A43" s="94">
        <v>38</v>
      </c>
      <c r="B43" s="97" t="s">
        <v>590</v>
      </c>
      <c r="C43" s="97" t="s">
        <v>591</v>
      </c>
      <c r="D43" s="97" t="s">
        <v>370</v>
      </c>
      <c r="E43" s="97" t="s">
        <v>592</v>
      </c>
      <c r="F43" s="97" t="s">
        <v>526</v>
      </c>
      <c r="G43" s="97" t="s">
        <v>593</v>
      </c>
      <c r="H43" s="97" t="s">
        <v>594</v>
      </c>
      <c r="I43" s="97" t="s">
        <v>435</v>
      </c>
      <c r="J43" s="97" t="s">
        <v>374</v>
      </c>
      <c r="K43" s="97">
        <v>3132007844</v>
      </c>
    </row>
    <row r="44" spans="1:11" ht="60.75" thickBot="1" x14ac:dyDescent="0.3">
      <c r="A44" s="94">
        <v>39</v>
      </c>
      <c r="B44" s="97" t="s">
        <v>590</v>
      </c>
      <c r="C44" s="97" t="s">
        <v>595</v>
      </c>
      <c r="D44" s="97" t="s">
        <v>361</v>
      </c>
      <c r="E44" s="97" t="s">
        <v>596</v>
      </c>
      <c r="F44" s="97" t="s">
        <v>381</v>
      </c>
      <c r="G44" s="97" t="s">
        <v>597</v>
      </c>
      <c r="H44" s="97" t="s">
        <v>598</v>
      </c>
      <c r="I44" s="97" t="s">
        <v>582</v>
      </c>
      <c r="J44" s="97" t="s">
        <v>582</v>
      </c>
      <c r="K44" s="97" t="s">
        <v>599</v>
      </c>
    </row>
    <row r="45" spans="1:11" ht="60.75" thickBot="1" x14ac:dyDescent="0.3">
      <c r="A45" s="94">
        <v>40</v>
      </c>
      <c r="B45" s="97" t="s">
        <v>600</v>
      </c>
      <c r="C45" s="97" t="s">
        <v>601</v>
      </c>
      <c r="D45" s="97" t="s">
        <v>361</v>
      </c>
      <c r="E45" s="97" t="s">
        <v>602</v>
      </c>
      <c r="F45" s="97" t="s">
        <v>372</v>
      </c>
      <c r="G45" s="97" t="s">
        <v>603</v>
      </c>
      <c r="H45" s="97" t="s">
        <v>604</v>
      </c>
      <c r="I45" s="97" t="s">
        <v>582</v>
      </c>
      <c r="J45" s="97" t="s">
        <v>598</v>
      </c>
      <c r="K45" s="97" t="s">
        <v>605</v>
      </c>
    </row>
    <row r="46" spans="1:11" ht="60.75" thickBot="1" x14ac:dyDescent="0.3">
      <c r="A46" s="94">
        <v>41</v>
      </c>
      <c r="B46" s="97" t="s">
        <v>606</v>
      </c>
      <c r="C46" s="97" t="s">
        <v>607</v>
      </c>
      <c r="D46" s="97" t="s">
        <v>361</v>
      </c>
      <c r="E46" s="97" t="s">
        <v>608</v>
      </c>
      <c r="F46" s="97" t="s">
        <v>432</v>
      </c>
      <c r="G46" s="97" t="s">
        <v>609</v>
      </c>
      <c r="H46" s="97" t="s">
        <v>610</v>
      </c>
      <c r="I46" s="97" t="s">
        <v>374</v>
      </c>
      <c r="J46" s="97" t="s">
        <v>611</v>
      </c>
      <c r="K46" s="97" t="s">
        <v>612</v>
      </c>
    </row>
    <row r="47" spans="1:11" ht="30.75" thickBot="1" x14ac:dyDescent="0.3">
      <c r="A47" s="94">
        <v>42</v>
      </c>
      <c r="B47" s="97" t="s">
        <v>613</v>
      </c>
      <c r="C47" s="97" t="s">
        <v>614</v>
      </c>
      <c r="D47" s="97" t="s">
        <v>361</v>
      </c>
      <c r="E47" s="97" t="s">
        <v>615</v>
      </c>
      <c r="F47" s="97" t="s">
        <v>616</v>
      </c>
      <c r="G47" s="97" t="s">
        <v>617</v>
      </c>
      <c r="H47" s="97" t="s">
        <v>618</v>
      </c>
      <c r="I47" s="97" t="s">
        <v>374</v>
      </c>
      <c r="J47" s="97" t="s">
        <v>619</v>
      </c>
      <c r="K47" s="97" t="s">
        <v>620</v>
      </c>
    </row>
    <row r="48" spans="1:11" ht="45.75" thickBot="1" x14ac:dyDescent="0.3">
      <c r="A48" s="94">
        <v>43</v>
      </c>
      <c r="B48" s="97" t="s">
        <v>621</v>
      </c>
      <c r="C48" s="97" t="s">
        <v>622</v>
      </c>
      <c r="D48" s="97" t="s">
        <v>370</v>
      </c>
      <c r="E48" s="97" t="s">
        <v>623</v>
      </c>
      <c r="F48" s="97" t="s">
        <v>381</v>
      </c>
      <c r="G48" s="97" t="s">
        <v>624</v>
      </c>
      <c r="H48" s="97" t="s">
        <v>625</v>
      </c>
      <c r="I48" s="97" t="s">
        <v>374</v>
      </c>
      <c r="J48" s="97" t="s">
        <v>626</v>
      </c>
      <c r="K48" s="97" t="s">
        <v>627</v>
      </c>
    </row>
    <row r="49" spans="1:13" ht="60.75" thickBot="1" x14ac:dyDescent="0.3">
      <c r="A49" s="94">
        <v>44</v>
      </c>
      <c r="B49" s="97" t="s">
        <v>628</v>
      </c>
      <c r="C49" s="97" t="s">
        <v>629</v>
      </c>
      <c r="D49" s="97" t="s">
        <v>361</v>
      </c>
      <c r="E49" s="97" t="s">
        <v>630</v>
      </c>
      <c r="F49" s="97" t="s">
        <v>381</v>
      </c>
      <c r="G49" s="97" t="s">
        <v>631</v>
      </c>
      <c r="H49" s="97" t="s">
        <v>632</v>
      </c>
      <c r="I49" s="97" t="s">
        <v>374</v>
      </c>
      <c r="J49" s="97" t="s">
        <v>374</v>
      </c>
      <c r="K49" s="97" t="s">
        <v>633</v>
      </c>
    </row>
    <row r="50" spans="1:13" ht="45.75" thickBot="1" x14ac:dyDescent="0.3">
      <c r="A50" s="94">
        <v>45</v>
      </c>
      <c r="B50" s="97" t="s">
        <v>634</v>
      </c>
      <c r="C50" s="97" t="s">
        <v>430</v>
      </c>
      <c r="D50" s="97" t="s">
        <v>361</v>
      </c>
      <c r="E50" s="97" t="s">
        <v>635</v>
      </c>
      <c r="F50" s="97" t="s">
        <v>432</v>
      </c>
      <c r="G50" s="97" t="s">
        <v>636</v>
      </c>
      <c r="H50" s="97" t="s">
        <v>637</v>
      </c>
      <c r="I50" s="97" t="s">
        <v>638</v>
      </c>
      <c r="J50" s="99" t="s">
        <v>374</v>
      </c>
      <c r="K50" s="97" t="s">
        <v>639</v>
      </c>
    </row>
    <row r="51" spans="1:13" ht="87.75" customHeight="1" x14ac:dyDescent="0.25">
      <c r="A51" s="121" t="s">
        <v>240</v>
      </c>
      <c r="B51" s="121"/>
      <c r="C51" s="121"/>
      <c r="D51" s="121"/>
      <c r="E51" s="121"/>
      <c r="F51" s="121"/>
      <c r="G51" s="121"/>
      <c r="H51" s="121"/>
      <c r="I51" s="121"/>
      <c r="J51" s="121"/>
      <c r="K51" s="121"/>
      <c r="L51" s="121"/>
      <c r="M51" s="121"/>
    </row>
  </sheetData>
  <sheetProtection algorithmName="SHA-512" hashValue="NQf93awsXz2JFluPe6UZu9ntw9MRHY/Qv3lQA4Jl9YRFnBhBD6TuGqXngwJmAF7L63yOkuQlNJ1QR5RfBbsomA==" saltValue="mlZu8uTRY3FfVlD8yvnBsw==" spinCount="100000" sheet="1" objects="1" scenarios="1" selectLockedCells="1" selectUnlockedCells="1"/>
  <mergeCells count="8">
    <mergeCell ref="A51:M51"/>
    <mergeCell ref="A1:K1"/>
    <mergeCell ref="A2:K2"/>
    <mergeCell ref="A3:K3"/>
    <mergeCell ref="A4:A5"/>
    <mergeCell ref="B4:C4"/>
    <mergeCell ref="D4:D5"/>
    <mergeCell ref="E4:K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EMOCIONALES</vt:lpstr>
      <vt:lpstr>ADAPTATIVAS</vt:lpstr>
      <vt:lpstr>OCUPACIONALES</vt:lpstr>
      <vt:lpstr>FAMILIAR</vt:lpstr>
      <vt:lpstr>COMUNITARIO</vt:lpstr>
      <vt:lpstr>ADMINISTRATIVO Y SOCIO - LEGAL</vt:lpstr>
      <vt:lpstr>FAMILIAS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2006-09-12T12:46:56Z</dcterms:created>
  <dcterms:modified xsi:type="dcterms:W3CDTF">2018-05-15T16:40:22Z</dcterms:modified>
</cp:coreProperties>
</file>