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490" windowHeight="7545" activeTab="3"/>
  </bookViews>
  <sheets>
    <sheet name="EMOCIONALES" sheetId="1" r:id="rId1"/>
    <sheet name="ADAPTATIVAS" sheetId="4" r:id="rId2"/>
    <sheet name="OCUPACIONALES" sheetId="6" r:id="rId3"/>
    <sheet name="FAMILIAR " sheetId="11" r:id="rId4"/>
    <sheet name="COMUNITARIO" sheetId="7" r:id="rId5"/>
    <sheet name="ADMINISTRATIVO Y SOCIO - LEGAL" sheetId="9" r:id="rId6"/>
    <sheet name="FAMILIAS" sheetId="10" r:id="rId7"/>
  </sheets>
  <definedNames>
    <definedName name="_xlnm._FilterDatabase" localSheetId="1" hidden="1">ADAPTATIVAS!$R$7:$R$106</definedName>
  </definedNames>
  <calcPr calcId="152511"/>
  <fileRecoveryPr autoRecover="0" repairLoad="1"/>
</workbook>
</file>

<file path=xl/calcChain.xml><?xml version="1.0" encoding="utf-8"?>
<calcChain xmlns="http://schemas.openxmlformats.org/spreadsheetml/2006/main">
  <c r="K27" i="11" l="1"/>
  <c r="K26" i="11"/>
  <c r="M25" i="11"/>
  <c r="L18" i="11"/>
  <c r="M17" i="11"/>
  <c r="K17" i="11"/>
  <c r="K16" i="11"/>
  <c r="K14" i="11"/>
  <c r="K12" i="11"/>
  <c r="M38" i="4" l="1"/>
  <c r="M37" i="4"/>
  <c r="M36" i="4"/>
  <c r="M35" i="4"/>
  <c r="M34" i="4"/>
  <c r="K34" i="4"/>
  <c r="I34" i="4"/>
  <c r="K21" i="4"/>
  <c r="M20" i="4"/>
  <c r="K20" i="4"/>
  <c r="I20" i="4"/>
  <c r="M19" i="4"/>
  <c r="M18" i="4"/>
  <c r="K15" i="4"/>
  <c r="K14" i="4"/>
  <c r="K13" i="4"/>
  <c r="K12" i="4"/>
  <c r="K10" i="4"/>
  <c r="K43" i="4" l="1"/>
  <c r="M51" i="4"/>
  <c r="K51" i="4"/>
  <c r="M48" i="4"/>
  <c r="K48" i="4"/>
  <c r="K22" i="4"/>
  <c r="L94" i="4" l="1"/>
  <c r="K94" i="4"/>
  <c r="M94" i="4" s="1"/>
  <c r="L92" i="4"/>
  <c r="K92" i="4"/>
  <c r="M92" i="4" s="1"/>
  <c r="K91" i="4"/>
  <c r="M91" i="4" s="1"/>
  <c r="M90" i="4"/>
  <c r="M89" i="4"/>
  <c r="L88" i="4"/>
  <c r="K88" i="4"/>
  <c r="M88" i="4" s="1"/>
  <c r="L103" i="4"/>
  <c r="K103" i="4"/>
  <c r="M103" i="4" s="1"/>
  <c r="L102" i="4"/>
  <c r="K102" i="4"/>
  <c r="M102" i="4" s="1"/>
  <c r="L101" i="4"/>
  <c r="K101" i="4"/>
  <c r="M101" i="4" s="1"/>
  <c r="L33" i="4"/>
  <c r="K33" i="4"/>
  <c r="M33" i="4" s="1"/>
  <c r="K32" i="4"/>
  <c r="M32" i="4" s="1"/>
  <c r="L31" i="4"/>
  <c r="K31" i="4"/>
  <c r="M31" i="4" s="1"/>
  <c r="L30" i="4"/>
  <c r="K30" i="4"/>
  <c r="M30" i="4" s="1"/>
  <c r="L29" i="4"/>
  <c r="K29" i="4"/>
  <c r="M29" i="4" s="1"/>
  <c r="L28" i="4"/>
  <c r="K28" i="4"/>
  <c r="M28" i="4" s="1"/>
  <c r="L27" i="4"/>
  <c r="K27" i="4"/>
  <c r="M27" i="4" s="1"/>
  <c r="L26" i="4"/>
  <c r="K26" i="4"/>
  <c r="M26" i="4" s="1"/>
  <c r="L25" i="4"/>
  <c r="K25" i="4"/>
  <c r="M25" i="4" s="1"/>
  <c r="L87" i="4"/>
  <c r="I87" i="4"/>
  <c r="K87" i="4" s="1"/>
  <c r="L86" i="4"/>
  <c r="M86" i="4" s="1"/>
  <c r="K86" i="4"/>
  <c r="L85" i="4"/>
  <c r="M85" i="4" s="1"/>
  <c r="K85" i="4"/>
  <c r="L84" i="4"/>
  <c r="M84" i="4" s="1"/>
  <c r="I84" i="4"/>
  <c r="K84" i="4" s="1"/>
  <c r="L83" i="4"/>
  <c r="I83" i="4"/>
  <c r="K83" i="4" s="1"/>
  <c r="L82" i="4"/>
  <c r="M82" i="4" s="1"/>
  <c r="K82" i="4"/>
  <c r="L81" i="4"/>
  <c r="M81" i="4" s="1"/>
  <c r="K81" i="4"/>
  <c r="L106" i="4"/>
  <c r="K106" i="4"/>
  <c r="M106" i="4" s="1"/>
  <c r="L105" i="4"/>
  <c r="K105" i="4"/>
  <c r="M105" i="4" s="1"/>
  <c r="K104" i="4"/>
  <c r="M104" i="4" s="1"/>
  <c r="L21" i="1"/>
  <c r="K21" i="1"/>
  <c r="M21" i="1" s="1"/>
  <c r="L20" i="1"/>
  <c r="K20" i="1"/>
  <c r="M20" i="1" s="1"/>
  <c r="L19" i="1"/>
  <c r="K19" i="1"/>
  <c r="M19" i="1" s="1"/>
  <c r="M18" i="1"/>
  <c r="L18" i="1"/>
  <c r="K18" i="1"/>
  <c r="M17" i="1"/>
  <c r="L17" i="1"/>
  <c r="K17" i="1"/>
  <c r="L16" i="1"/>
  <c r="K16" i="1"/>
  <c r="M16" i="1" s="1"/>
  <c r="L15" i="1"/>
  <c r="K15" i="1"/>
  <c r="M15" i="1" s="1"/>
  <c r="L14" i="1"/>
  <c r="K14" i="1"/>
  <c r="M14" i="1" s="1"/>
  <c r="L13" i="1"/>
  <c r="K13" i="1"/>
  <c r="M13" i="1" s="1"/>
  <c r="L12" i="1"/>
  <c r="K12" i="1"/>
  <c r="M12" i="1" s="1"/>
  <c r="L11" i="1"/>
  <c r="K11" i="1"/>
  <c r="M11" i="1" s="1"/>
  <c r="M10" i="1"/>
  <c r="L10" i="1"/>
  <c r="K10" i="1"/>
  <c r="K100" i="4"/>
  <c r="M100" i="4" s="1"/>
  <c r="K99" i="4"/>
  <c r="M99" i="4" s="1"/>
  <c r="K98" i="4"/>
  <c r="M98" i="4" s="1"/>
  <c r="K97" i="4"/>
  <c r="M97" i="4" s="1"/>
  <c r="K96" i="4"/>
  <c r="M96" i="4" s="1"/>
  <c r="K95" i="4"/>
  <c r="M95" i="4" s="1"/>
  <c r="K77" i="4"/>
  <c r="M77" i="4" s="1"/>
  <c r="K76" i="4"/>
  <c r="M76" i="4" s="1"/>
  <c r="L75" i="4"/>
  <c r="K75" i="4"/>
  <c r="M75" i="4" s="1"/>
  <c r="L74" i="4"/>
  <c r="K74" i="4"/>
  <c r="M74" i="4" s="1"/>
  <c r="M73" i="4"/>
  <c r="L73" i="4"/>
  <c r="L72" i="4"/>
  <c r="K72" i="4"/>
  <c r="M72" i="4" s="1"/>
  <c r="L71" i="4"/>
  <c r="K71" i="4"/>
  <c r="M71" i="4" s="1"/>
  <c r="L70" i="4"/>
  <c r="K70" i="4"/>
  <c r="M70" i="4" s="1"/>
  <c r="L68" i="4"/>
  <c r="K68" i="4"/>
  <c r="M68" i="4" s="1"/>
  <c r="L67" i="4"/>
  <c r="K67" i="4"/>
  <c r="M67" i="4" s="1"/>
  <c r="L66" i="4"/>
  <c r="K66" i="4"/>
  <c r="M66" i="4" s="1"/>
  <c r="L65" i="4"/>
  <c r="K65" i="4"/>
  <c r="M65" i="4" s="1"/>
  <c r="L64" i="4"/>
  <c r="K64" i="4"/>
  <c r="M64" i="4" s="1"/>
  <c r="L63" i="4"/>
  <c r="K63" i="4"/>
  <c r="M63" i="4" s="1"/>
  <c r="L62" i="4"/>
  <c r="K62" i="4"/>
  <c r="M62" i="4" s="1"/>
  <c r="L61" i="4"/>
  <c r="K61" i="4"/>
  <c r="M61" i="4" s="1"/>
  <c r="L60" i="4"/>
  <c r="K60" i="4"/>
  <c r="M60" i="4" s="1"/>
  <c r="L59" i="4"/>
  <c r="K59" i="4"/>
  <c r="M59" i="4" s="1"/>
  <c r="K58" i="4"/>
  <c r="M58" i="4" s="1"/>
  <c r="L56" i="4"/>
  <c r="K56" i="4"/>
  <c r="M56" i="4" s="1"/>
  <c r="L55" i="4"/>
  <c r="K55" i="4"/>
  <c r="M55" i="4" s="1"/>
  <c r="M54" i="4"/>
  <c r="M53" i="4"/>
  <c r="L53" i="4"/>
  <c r="L52" i="4"/>
  <c r="K52" i="4"/>
  <c r="M52" i="4" s="1"/>
  <c r="L24" i="6"/>
  <c r="K24" i="6"/>
  <c r="M24" i="6" s="1"/>
  <c r="K23" i="6"/>
  <c r="M23" i="6" s="1"/>
  <c r="K22" i="6"/>
  <c r="M22" i="6" s="1"/>
  <c r="K21" i="6"/>
  <c r="M21" i="6" s="1"/>
  <c r="K20" i="6"/>
  <c r="M20" i="6" s="1"/>
  <c r="K19" i="6"/>
  <c r="M19" i="6" s="1"/>
  <c r="L18" i="6"/>
  <c r="K18" i="6"/>
  <c r="M18" i="6" s="1"/>
  <c r="K17" i="6"/>
  <c r="M17" i="6" s="1"/>
  <c r="M16" i="6"/>
  <c r="M15" i="6"/>
  <c r="M14" i="6"/>
  <c r="M13" i="6"/>
  <c r="M12" i="6"/>
  <c r="M11" i="6"/>
  <c r="M10" i="6"/>
  <c r="M83" i="4" l="1"/>
  <c r="M87" i="4"/>
  <c r="M10" i="9"/>
  <c r="K10" i="9"/>
  <c r="M10" i="7"/>
  <c r="K10" i="7"/>
</calcChain>
</file>

<file path=xl/sharedStrings.xml><?xml version="1.0" encoding="utf-8"?>
<sst xmlns="http://schemas.openxmlformats.org/spreadsheetml/2006/main" count="1402" uniqueCount="942">
  <si>
    <t>SERVICIO DE ALIMENTOS</t>
  </si>
  <si>
    <t>FISIOTERAPIA INDIVIDUAL</t>
  </si>
  <si>
    <t>COMPETENCIAS: EMOCIONALES ___ ADAPTATIVAS ___ OCUPACIONALES ___</t>
  </si>
  <si>
    <t>COMPETENCIAS: EMOCIONALES ___ ADAPTATIVAS ___ OCUPACIONALES _X__</t>
  </si>
  <si>
    <t>COMPETENCIAS: EMOCIONALES ___ ADAPTATIVAS __X_ OCUPACIONALES ___</t>
  </si>
  <si>
    <t>COMPONENTE: PERSONAL _X__ FAMILIAR ___ COMUNITARIO ___ ADMINISTRATIVO LEGAL ___</t>
  </si>
  <si>
    <t>INTERVENCIÓN NUTRICIONAL</t>
  </si>
  <si>
    <t>COMPETENCIAS: EMOCIONALES __X_ ADAPTATIVAS ___ OCUPACIONALES ___</t>
  </si>
  <si>
    <t>COMPONENTE: PERSONAL ___ FAMILIAR _X__ COMUNITARIO ___ ADMINISTRATIVO LEGAL ___</t>
  </si>
  <si>
    <t>CENTRO FEMENINO ESPECIAL JOSÉ JOAQUÍN VARGAS</t>
  </si>
  <si>
    <t>INTERVENCION INDIVIDUAL</t>
  </si>
  <si>
    <t>HABILIDADES Y COGNICIÓN</t>
  </si>
  <si>
    <t>AFECTO, RELACIONES Y SEXUALIDAD</t>
  </si>
  <si>
    <t>PERSONAL</t>
  </si>
  <si>
    <t>ADAPTATIVA</t>
  </si>
  <si>
    <t xml:space="preserve">Mantener el estado nutricional de normalidad en el 100% de las personas mayores que se encuentran dentro de este rango, durante la ejecución del contrato.
</t>
  </si>
  <si>
    <t>Mantener y crear un estilo de vida saludable en las personas mayores disminuyendo el deterioro en el adulto mayor.</t>
  </si>
  <si>
    <t>TERAPIA RESPIRATORIA</t>
  </si>
  <si>
    <t>MOVILIDAD ARTICULAR(fragilidad alta)</t>
  </si>
  <si>
    <t>MANTENIMIENTO OSTEOMUSCULAR(fragilidad media)</t>
  </si>
  <si>
    <t>PROGRAMA CUIDO MI CUERPO Y ENTORNO</t>
  </si>
  <si>
    <t xml:space="preserve">Conservar patrones de movimiento en el 58% de las personas mayores con funcionalidad baja para la realización del patrón mano - boca en el manejo de utensilios, durante el tiempo de contratación.
</t>
  </si>
  <si>
    <t>No. personas mayores que participan/ No. de personas mayores programadas x 100</t>
  </si>
  <si>
    <t>No. sesiones realizadas / Sesiones programadas x 100</t>
  </si>
  <si>
    <t>Fortalecer el desempeño en actividades instrumentales de la vida diaria en las personas mayores a través de diversidad de actividades de este tipo, que les permita un comportamiento ocupacional más autónomo.</t>
  </si>
  <si>
    <t xml:space="preserve">Mantener en el 42% de personas mayores la ejecución de actividades instrumentales con apoyo intermitente durante el tiempo de contratación.
</t>
  </si>
  <si>
    <t>DISFRURTANDO MI ENTORNO</t>
  </si>
  <si>
    <t xml:space="preserve"> ESCUELA DE HABILIDADES</t>
  </si>
  <si>
    <t>Aumentar las habilidades en las personas mayores por medio de actividades semiestructuradas que favorezcan su auto cuidado y desempeño en actividades de cuidado del hogar, con el fin de lograr su máxima independencia.</t>
  </si>
  <si>
    <t>APRENDER JUGANDO</t>
  </si>
  <si>
    <t>Promover en el 100% de las personas mayores de funcionalidad alta y media, la utilización productiva del tiempo libre los fines de semana durante el periodo contratado, de acuerdo con gustos e intereses, haciendo uso del material que se entrega para tal fin, durante el periodo de contrato.</t>
  </si>
  <si>
    <t>Productivo</t>
  </si>
  <si>
    <t>Prevocacional</t>
  </si>
  <si>
    <t>Fortalecer hábitos y rutinas ocupacionales básicos en las personas mayores de funcionalidad baja y media a través de la participación en el taller pre vocacional manteniendo habilidades y destrezas residuales.</t>
  </si>
  <si>
    <t>AVOCACIONAL</t>
  </si>
  <si>
    <t>Mantener destrezas motoras y de praxis en las personas mayores de funcionalidad baja que no presentan un rol productivo, por medio de actividades a vocacionales.</t>
  </si>
  <si>
    <t>ESTIMULACIÓN COGNITIVA</t>
  </si>
  <si>
    <t>LUDICO-RECREATIVO Y CULTURAL</t>
  </si>
  <si>
    <t>Lograr que el 80% de las personas mayores participantes de las actividades, demuestren sus gustos e intereses a en las actividades donde se fortalecen aspectos personales y grupales</t>
  </si>
  <si>
    <t>FAMILIAR</t>
  </si>
  <si>
    <t>COMPETENCIAS DEL SISTEMA FAMILIAR</t>
  </si>
  <si>
    <t>ENVEJECIENDO EN FAMILIA</t>
  </si>
  <si>
    <t xml:space="preserve">Potenciar las habilidades y destrezas de las familias fortaleciendo el proyecto de vida familiar, elaborando compromisos, acciones de seguimiento y acompañamiento.
</t>
  </si>
  <si>
    <t xml:space="preserve">Actualizar los planes de compromisos y corresponsabilidad familiar, teniendo como finalidad la construcción de acuerdos, por medio de la atención personalizada.
</t>
  </si>
  <si>
    <t>Realizar dos encuentros familiares mediante la metodología de grupo focal, con la finalidad de desarrollar capacidades y competencias para la vida.</t>
  </si>
  <si>
    <t>Vincular el 55% de las familias a dos encuentros grupales institucionales, mediante intervenciones grupales con la técnica de grupo focal, durante el periodo de contratación.</t>
  </si>
  <si>
    <t>Fortalecer la participación de los sistemas familiares de características inactivas en los procesos llevados a cabo en el Programa Cundinamarca vejez, mediante estrategias de intervención individual.</t>
  </si>
  <si>
    <t>Realizar seguimiento al 100% de las familias con características inactivas en los procesos institucionales, mediante intervención telefónica durante el periodo de contratación.</t>
  </si>
  <si>
    <t>Incrementar la corresponsabilidad de los sistemas familiares identificados, mediante estrategias de intervención individual y grupal, sensibilizando sobre el rol como cuidadores.</t>
  </si>
  <si>
    <t>Garantizar la comunicación entre las personas mayores y los referentes familiares - sociales, mediante el uso de herramientas TIC.</t>
  </si>
  <si>
    <t>Incluir al 40% de las personas mayores en la utilización de las herramientas TIC. generando acercamientos con las redes familiares y sociales, durante el periodo de contratación.</t>
  </si>
  <si>
    <t xml:space="preserve">ESCENARIOS INCLUYENTES </t>
  </si>
  <si>
    <t>Identificar redes de apoyo o grupos de interés a nivel intersectorial, intra e interinstitucional. empleando herramientas de intervención comunitaria que permitan la interacción en diferentes escenarios y contextos sociales.</t>
  </si>
  <si>
    <t>Promover la inclusión social de las  personas mayores con discapacidad y su sistema familiar en los espacios comunitarios, mediante la ejecución de acciones cívicas incluyentes.</t>
  </si>
  <si>
    <t>Propiciar espacios de participación ciudadana que permitan en un 50% la inclusión de las personas mayores en espacios de construcción social, durante el tiempo de contratación.</t>
  </si>
  <si>
    <t>Promover la práctica de los derechos de las personas atendidas generando la autonomía en la toma de decisiones, mediante la conformación de un Gobierno Institucional.</t>
  </si>
  <si>
    <t>Conformación del gobierno institucional, garantizando un encuentro mensual durante el tiempo de contratación.</t>
  </si>
  <si>
    <t>COMUNIDAD</t>
  </si>
  <si>
    <t>COMPONENTE</t>
  </si>
  <si>
    <t>PROGRAMAS</t>
  </si>
  <si>
    <t>OBJETIVOS</t>
  </si>
  <si>
    <t>RESPONSABLE</t>
  </si>
  <si>
    <t>Efectuar visitas domiciliarias correspondientes a las etapas de: vinculación, ingreso, egreso y seguimiento. con el fin de dar cumplimiento a los objetivos terapéuticos propuestos.</t>
  </si>
  <si>
    <t>PROPONENTE: CONGREGACION HERMANAS DE LA CARIDAD DOMINICAS DE LA PRESENTACIÓN DE LA SANTISIMA VIRGEN - PROVINCIA DE BOGOTÁ</t>
  </si>
  <si>
    <t>COMPONENTE: PERSONAL ___ FAMILIAR ___ COMUNITARIO _X__ ADMINISTRATIVO LEGAL ___</t>
  </si>
  <si>
    <t>COMPETENCIA/LINEA</t>
  </si>
  <si>
    <t>METAS CUANTIFICABLES</t>
  </si>
  <si>
    <t>INDICADORES DE EFICACIA Y EFECTIVIDAD</t>
  </si>
  <si>
    <t>N. PERSONAS BENEFICIADAS</t>
  </si>
  <si>
    <t>EMOCIONAL</t>
  </si>
  <si>
    <t xml:space="preserve">Lograr que el 42% de las personas mayores vinculadas generen estrategias de auto direccionamiento, trabajo en equipo, autoestima, responsabilidad y seguimiento de reglas. 
</t>
  </si>
  <si>
    <t>Promover en el 100% de la población estrategias según nivel de funcionalidad que permita a las adultas convivir en espacios seguros.</t>
  </si>
  <si>
    <t>Terapeuta Ocupacional</t>
  </si>
  <si>
    <t>Educación Física</t>
  </si>
  <si>
    <t xml:space="preserve">ADAPTATIVA -FOTALECIMIENTO DE LOS APRENDIZAJES </t>
  </si>
  <si>
    <t>ADAPTATIVA -APRENDIZAJE COOPERATIVO</t>
  </si>
  <si>
    <t>ADAPATATIVA</t>
  </si>
  <si>
    <t xml:space="preserve">OCUPACIONAL - Talleres vida activa productiva y entorno </t>
  </si>
  <si>
    <t>COMUNITARIO</t>
  </si>
  <si>
    <t>Realizar acciones, conjuntamente con las personas mayores atendidas, por medio de valoración, diagnóstico, atención, evolución y seguimiento; de las necesidades, capacidades y aspiraciones que favorezcan a la sensación de bienestar durante el proceso de atención integral.</t>
  </si>
  <si>
    <t>Número de personas mayores que logran objetivos de las actividades /Número total de personas mayores vinculadas al programaX100</t>
  </si>
  <si>
    <t>Mejorar el estado nutricional de la población con malnutrición (ya sea por déficit o por exceso) en un  30% al finalizar el contrato.</t>
  </si>
  <si>
    <t xml:space="preserve">• Mantener condición fisiocinéticas (cambios de posición, auto masajes) en el 80% de las personas mayores en condición de fragilidad alta  a través de la aplicación de actividades terapéuticas individuales y grupales independientes o asistidas acorde a las necesidades de la población. </t>
  </si>
  <si>
    <t>Minimizar en el 80% el deterioro de patologías crónicas (HTA, EPOC, obesidad) a través de actividades terapéuticas con el fin evitar complicaciones y así favorecer el estado de salud integral de las personas mayores.</t>
  </si>
  <si>
    <t xml:space="preserve">Evocar conocimientos sobre culinaria y plantas medicinales de las personas mayores, por medio de talleres teórico prácticos, utilizando ingredientes o plantas cultivadas en la granja o traídas como muestra, para recordar experiencias vividas, rescatar saberes y culturas de cada una de ellas. </t>
  </si>
  <si>
    <t>MUSICA ARTES Y EMOCION  "DANZA POR LA VIDA"</t>
  </si>
  <si>
    <r>
      <t xml:space="preserve">OBJETIVO GENERAL: </t>
    </r>
    <r>
      <rPr>
        <sz val="10"/>
        <color indexed="8"/>
        <rFont val="Cambria"/>
        <family val="1"/>
      </rPr>
      <t>Identificar, caracterizar y potenciar en la comunidad los recursos y las redes de apoyo (públicas y privadas) que favorezcan la participación de las personas mayores, en los contextos sociales.</t>
    </r>
  </si>
  <si>
    <t>Atender el 100% de las personas mayores que requieran intervención, para disminuir factores que afecten en la estabilidad emocional, desempeño en actividades cotidianas, interacciones sociales y/o adaptación en los diferentes contextos.</t>
  </si>
  <si>
    <t>Promover el desarrollo y/o mantenimiento de habilidades en el aspecto físico, emocional, social y comunicativo, acorde a las capacidades de las personas mayores, para lograr la motivación y ejecución de ejercicios de interacción en el entorno.</t>
  </si>
  <si>
    <t>Establecer en las personas mayores, interacciones y relaciones adecuadas con ellas mismas, con otras personas y con su ambiente; favoreciendo la conducta de vínculo por medio de actividades según capacidades e intereses para el ejercicio de su derecho a la sexualidad.</t>
  </si>
  <si>
    <t>Contribuir al mantenimiento y/o mejoramiento de estado nutricional de las personas mayores del proyecto vejez Cundinamarca, a través del suministro de una alimentación que aporte la cantidad adecuada de calorías y nutrientes, garantizando la calidad de vida.</t>
  </si>
  <si>
    <t>Realizar acciones administrativas y asistenciales, acordes a la normatividad vigente, encaminadas a brindar una alimentación nutricionalmente adecuada y segura a las personas mayores, preservando la salud y la calidad de vida.</t>
  </si>
  <si>
    <t>Mantener las condiciones fisiocinéticas actuales en las personas mayores que requieran la utilización de ayudas técnicas para sus desplazamientos, por medio de la aplicación de técnicas fisioterapéuticas que fomenten movilidad funcional, bienestar y calidad de vida.</t>
  </si>
  <si>
    <t>Mantener el funcionamiento osteomuscular de las personas mayores en condición de fragilidad media, mediante actividades físicas controladas al aire libre, evitando así el deterioro progresivo secundario al envejecimiento patológico</t>
  </si>
  <si>
    <t xml:space="preserve">Promover la realización de actividad física específica y prescrita,  evitando complicaciones a causa de la patología cardiovascular presente en las personas mayores 
</t>
  </si>
  <si>
    <t>Mejorar sintomatología artromiocinemática de las personas mayores remitidas por medicina general, favoreciendo la calidad de vida por medio de atención directa e individualizada</t>
  </si>
  <si>
    <t>Mejorar los signos y síntomas de las patologías respiratorias de las personas mayores remitidas por medicina general, favoreciendo su calidad de vida por medio de atención directa e individual</t>
  </si>
  <si>
    <t xml:space="preserve">• Mejorar en el 80% de laspersonas mayores remitidas por medicina general la sintomatología artromiocinemática por medio de atención directa, individual y con eficacia.  
• Brindar atención oportuna al 100% de las adultas remitidas por medicina general.
</t>
  </si>
  <si>
    <t xml:space="preserve">• Mejorar signos y síntomas respiratorios en un 80% de laspersonas mayores remitidas por medicina general, con el fin de favorecer la capacidad pulmonar y evitar complicaciones. 
</t>
  </si>
  <si>
    <t xml:space="preserve">Valorar destrezas ocupacionales, gustos e intereses y sistema de apoyos de las personas mayores, por medio de la aplicación de instrumentos, con el fin de generar estrategias y planes de intervención </t>
  </si>
  <si>
    <t>VIVE BIEN - SE FELIZ</t>
  </si>
  <si>
    <t xml:space="preserve">Incrementar en el 53% de las personas mayores las habilidades de: toma de decisiones, manejo autónomo, elaboración de presupuestos sencillos, uso del dinero dentro y fuera de la institución durante el tiempo de contratación.
</t>
  </si>
  <si>
    <t>Analizar diferentes espacios institucionales, que permitan determinar necesidad de cuidado y modificaciones, con el fin de garantizar condiciones básicas de seguridad y relaciones armónicas de las personas mayores</t>
  </si>
  <si>
    <t xml:space="preserve">Mantener la capacidad intelectual de las personas mayores vinculadas al programa, por medio de estrategias lúdicas a partir de la hidroponía que fortalezcan sus habilidades académicas y que permitan enlentecer el deterioro cognitivo </t>
  </si>
  <si>
    <t xml:space="preserve">Mantener en las personas mayores, las capacidades motrices, la disminución de peso y el sedentarismo, mediante la inclusión de la actividad física regular, con el propósito de mejorar la calidad vida y el desarrollo de hábitos para su bienestar.
 </t>
  </si>
  <si>
    <t>Fomentar la expresión corporal y artística de las personas mayores, mediante alternativas como forma de expresión, participando en coreografías y puestas en escena, ya sea de manera constante o esporádicamente.</t>
  </si>
  <si>
    <t>Promover la participación de las adultas mayores, mediante actividades lúdicas recreativas y de esparcimiento óptimo para el aprovechamiento del tiempo libre, dependiendo de sus capacidades, gustos e intereses, dentro y fuera de los servicios.</t>
  </si>
  <si>
    <t xml:space="preserve">Promover en las personas mayores del Centro las habilidades y destrezas a nivel físico, cognitivo y social, mediante actividades lúdico-recreativas-culturales teniendo en cuenta sus gustos e intereses, en la participación tanto individual como colectiva de las personas, accediendo a espacios para el ejercicio de los derechos
</t>
  </si>
  <si>
    <t xml:space="preserve"> Número total de sesiones realizadas en la intervención individual por el área de psicología en el mes /Número total de sesiones programadas para intervención individual del área de psicología en el mes X100</t>
  </si>
  <si>
    <t xml:space="preserve"> Número de personas mayores atendidas individualmente por el área de psicología en el mes/Número total de personas mayores que requieren la intervención individual de psicología en el mes X100</t>
  </si>
  <si>
    <t xml:space="preserve"> Número de personas mayores atendidas que modifican conductas objetivo, luego de la intervención individua en el mes /Número total de personas mayores atendidas individualmente por el área de psicología en el mes X100
</t>
  </si>
  <si>
    <t>Número de sesiones ejecutadas en el programa de estimulación multisensorial en el mes /Número total de sesiones programadas de estimulación multisensorial en el mes X100.</t>
  </si>
  <si>
    <t>Número de personas mayores que participan en las actividades del programa de estimulación multisensorial en el mes /Número total de personas mayores vinculadas al programa de estimulación multisensorial en el mes X100.</t>
  </si>
  <si>
    <t>Número de personas mayores que logran objetivos de las actividades del programa de estimulación multisensorial en el mes /Número total de personas mayores vinculadas al programa de estimulación multisensorial X100</t>
  </si>
  <si>
    <t>Número de sesiones ejecutadas en mantenimiento cognitivo en el mes /Número total de sesiones programadas de mantenimiento cognitivo en el mes X100.</t>
  </si>
  <si>
    <t>Número de personas mayores que logran objetivos de las actividades de mantenimiento cognitivo en el mes /Número total de personas mayores vinculadas al programa de mantenimiento cognitivo en el mes X100.</t>
  </si>
  <si>
    <t xml:space="preserve"> Lograr que el 70% de las personas presenten conductas de relación con el entorno y conductas de vínculo en el tiempo de contratación.</t>
  </si>
  <si>
    <t>Número de sesiones ejecutadas del programa de afecto, relaciones y sexualidad en el mes /Número total de sesiones programadas de afecto, relaciones y sexualidad en el mes X100.</t>
  </si>
  <si>
    <t>Número de personas mayores que participan en las actividades de afecto, relaciones y sexualidad en el mes /Número total de personas mayores vinculadas al programa de afecto, relaciones y sexualidad en el mes X100</t>
  </si>
  <si>
    <t xml:space="preserve">Fortalecer desempeño en actividades ocupacionales a través de talleres productivos que permitan mantener habilidades, destrezas, nivel de funcionalidad y un rol ocupacional procurando una participación permanente. </t>
  </si>
  <si>
    <t xml:space="preserve"> Promover en el 90% de las personas de funcionalidad alta, que participen en los diferentes puestos de práctica al interior del centro hábitos de cumplimiento de jornada laboral, resolución de problemas, manejo de herramientas e insumos y trabajo en equipo.</t>
  </si>
  <si>
    <t>No. de sesiones ejecutadas del taller productivo en el mes/No. de sesiones programadas del taller productivo en el mes x 100.</t>
  </si>
  <si>
    <t>No. personas mayores que conservan por lo menos dos competencias socio ocupacionales en el mes /No. de personas mayores participantes en el programa de taller productivo x 100.</t>
  </si>
  <si>
    <t xml:space="preserve"> Promover en el 90% de las personas mayores de funcionalidad alta, que participen en los diferentes puestos de práctica al interior del centro hábitos de cumplimiento de jornada laboral, resolución de problemas, manejo de herramientas e insumos y trabajo en equipo.</t>
  </si>
  <si>
    <t xml:space="preserve">Fortalecer en el 50% de las personas mayores hábitos y rutinas ocupacionales de asistencia, seguimiento de instrucciones, manejo de herramientas por medio de la asistencia y participación en taller pre vocacional.
</t>
  </si>
  <si>
    <t>Proporcionar al 100 % de las personas mayores con funcionalidad baja actividades que impliquen destrezas motoras fina, gruesa, praxis, coordinación, estimulación sensorial y cognitiva.</t>
  </si>
  <si>
    <r>
      <t xml:space="preserve">OBJETIVO GENERAL: </t>
    </r>
    <r>
      <rPr>
        <sz val="10"/>
        <color indexed="8"/>
        <rFont val="Calibri"/>
        <family val="2"/>
      </rPr>
      <t>Brindar espacios por medio de talleres prevocacional, productivo y a vocacional, que permitan a las personas mayores desarrollar habilidades y competencias a nivel ocupacional, con el fin de mantener un rol activo.</t>
    </r>
  </si>
  <si>
    <t>  No. de personas mayores que asisten a las actividades de taller productivo en el mes/ No. de personas mayores programadas por mes x 100.</t>
  </si>
  <si>
    <t>-          No. De personas mayores que fortalecen al menos 4 hábitos/No. de personas mayores participantes en el programa de taller productivo x 100</t>
  </si>
  <si>
    <t>-          No. de sesiones ejecutadas del taller productivo/No. de sesiones programadas x 100</t>
  </si>
  <si>
    <t>-          N° de personas mayores que mantienen participación en práctica laboral en el mes/ No. de personas mayores participantes en el programa x 100.</t>
  </si>
  <si>
    <t>-          No. De personas mayores que fortalecen al menos 4 hábitos en el mes/No. de personas mayores participantes en el programa de taller productivo x 100</t>
  </si>
  <si>
    <t>-          No. de personas mayores que asisten a las actividades de taller prevocacional en el mes/ No. de personas mayores programadas por mes del taller prevocacional x 100.</t>
  </si>
  <si>
    <t>-          No. Sesiones realizadas de taller prevocacional en el mes /No. De sesiones programadas del taller prevocacional en el mes x 100</t>
  </si>
  <si>
    <t>-          No. De personas mayores que mantienen hábitos y rutinas ocupacionales en el mes/No. Total de personas mayores de participantes en el proyecto de taller prevocacional x 100.</t>
  </si>
  <si>
    <t>-          No. de personas mayores caminantes que mantienen hábitos y rutinas ocupacionales en el mes /No personas mayores programadas en el taller prevocacional x 100.</t>
  </si>
  <si>
    <t>-          No. de personas mayores en sillas de ruedas que mantienen hábitos y rutinas ocupacionales en el mes /No personas mayores programadas del taller prevocacional x 100.</t>
  </si>
  <si>
    <t>-          No. de sesiones ejecutadas en el programa avocacional en el mes/No. de sesiones programadas a vocacionales en el mes x 100.</t>
  </si>
  <si>
    <t>-          No. de personas mayores que participan en el programa avocacional en el mes/ No. de personas mayores programadas en las actividades a vocacionales en el mes x 100.</t>
  </si>
  <si>
    <t>-          No. de personas mayores que mantienen habilidades y destrezas residuales en el mes/ No. total de personas mayores de funcionalidad baja participantes x 100.</t>
  </si>
  <si>
    <r>
      <t xml:space="preserve">OBJETIVO GENERAL: </t>
    </r>
    <r>
      <rPr>
        <sz val="10"/>
        <color indexed="8"/>
        <rFont val="Calibri"/>
        <family val="2"/>
      </rPr>
      <t xml:space="preserve">Brindar atención integral a personas mayores en el Centro de protección, a través de la implementación de acciones interdisciplinarias para el desarrollo o mantenimiento de habilidades interpersonales que propicien interacciones positivas tanto a nivel físico, psicológico, emocional y social; como la disminución de riesgos por la presencia de patologías. </t>
    </r>
  </si>
  <si>
    <r>
      <t xml:space="preserve">OBJETIVO GENERAL: </t>
    </r>
    <r>
      <rPr>
        <sz val="10"/>
        <color indexed="8"/>
        <rFont val="Calibri"/>
        <family val="2"/>
      </rPr>
      <t>Desarrollar competencias familiares donde se promueva la participación y corresponsabilidad, mediante intervención individual y grupal con las familias identificadas del proyecto Cundinamarca vejez en el Centro Femenino Especial José Joaquín Vargas</t>
    </r>
  </si>
  <si>
    <t>No. de personas mayores que hacen uso de las herramientas TIC en el mes/ No. de personas mayores proyectadas x 100.</t>
  </si>
  <si>
    <t>N. º de video llamadas realizadas en el mes / Total de video llamadas programadas en el mes por 100</t>
  </si>
  <si>
    <t>No. de visitas domiciliarias del equipo psicosocial realizadas en el mes de seguimiento a salida a medio familiar que superen los 15 días / No. de personas mayores con salida a medio familiar que superan los 15 días en el mes x 100.</t>
  </si>
  <si>
    <t>Activar 14 redes de apoyo social identificadas a nivel institucional, durante el tiempo de contratación.</t>
  </si>
  <si>
    <t>No. de redes de apoyo activadas en el mes/ No. de redes de apoyo programadas en el mes x 100</t>
  </si>
  <si>
    <r>
      <t xml:space="preserve">OBJETIVO GENERAL SOCIO-LEGAL:  </t>
    </r>
    <r>
      <rPr>
        <sz val="10"/>
        <color indexed="8"/>
        <rFont val="Cambria"/>
        <family val="1"/>
      </rPr>
      <t>Gestionar diferentes acciones encaminadas al manejo legal de cada caso, con el fin de garantizar el restablecimiento de  derechos constitucionales que le  asisten  a  las  personas  con discapacidad mental en el  marco  de  la ley.</t>
    </r>
  </si>
  <si>
    <t>COMPONENTE: PERSONAL ___ FAMILIAR ___ COMUNITARIO ___ ADMINISTRATIVO LEGAL _x__</t>
  </si>
  <si>
    <t>SOCIO-LEGAL</t>
  </si>
  <si>
    <t>CIUDADANAS</t>
  </si>
  <si>
    <t>ACCIONANDO TUS DERECHOS</t>
  </si>
  <si>
    <t>Generar espacios de comunicación y participación permanentes con Comisarios de Familia, Defensores de Familia, Personeros Municipales del lugar de procedencia de la adulta, con el propósito de evitar el abandono y procurar la reinserción social y familiar</t>
  </si>
  <si>
    <t>Ubicar sistemas familiares de las adultas con red familiar inexistente, mediante gestión inter-sectorial.</t>
  </si>
  <si>
    <t>Ubicar el 3% de sistemas familiares no identificados a la fecha, durante la vigencia contractual.</t>
  </si>
  <si>
    <t xml:space="preserve">Garantizar la inclusión de las adultas al SGSSS y a la cedulación para que ejerzan sus derechos civiles y políticos,.
</t>
  </si>
  <si>
    <t>Garantizar  y mantener que el 100% de las personas mayores cuenten con su cédula de ciudadanía y su afiliación al SGSSS, durante el tiempo de contratación.</t>
  </si>
  <si>
    <t>N. º De adultas con cédula de ciudadanía / N. º adultas que pertenecen al programa x 100.</t>
  </si>
  <si>
    <t>N. º De adultas con afiliación al SGSSS en el mes/ N. º total de adultas que pertenecen al programa en el mes x 100.</t>
  </si>
  <si>
    <t xml:space="preserve">Realizar contacto con el 20% de  las comisarias de familias identificadas según el lugar de procedencia de la adulta, mediante uso de las tics </t>
  </si>
  <si>
    <t>N. º de comisarias contactadas en el mes / N. º de comisarias proyectadas en el mes x 100.</t>
  </si>
  <si>
    <t xml:space="preserve">
Fisioterapia</t>
  </si>
  <si>
    <t>Mantener las capacidades motrices en el (50%) de las personas mayores con fragilidad baja, mediante actividad física regular, durante el periodo de contratación</t>
  </si>
  <si>
    <t xml:space="preserve"> Contribuir a disminuir el peso corporal en el 60% de las personas mayores con sobrepeso y obesidad vinculadas al programa, mediante la práctica de actividad física diaria, durante el periodo de contratación.</t>
  </si>
  <si>
    <t xml:space="preserve">Reducir los niveles de sedentarismo en el 50% de las adultas mayores del total de la población de Cundinamarca, mediante la práctica de actividad física durante el periodo de contratación.
</t>
  </si>
  <si>
    <t>Número de personas mayores que disminuyen sedentarismo /total de personas mayores vinculadas al programa x 100</t>
  </si>
  <si>
    <t xml:space="preserve">MUEVE U CUERPO 
EDU.FISICA
</t>
  </si>
  <si>
    <t xml:space="preserve">Que el 100% de las usuarias nuevas del proyecto vejez que ingresan a la institución presenten su valoración nutricional completa de ingreso con valoración antropométrica, examen físico, evaluación de aspectos alimentarios, seguimiento a los datos bioquímicos y prescripción dietaría.
</t>
  </si>
  <si>
    <t xml:space="preserve"> Que el 38% (48) personas mayores en etapa de permanencia del proyecto se actualice la valoración por el área de nutrición equivalente a 6 personas mayores por mes en el tiempo de contratación.
</t>
  </si>
  <si>
    <t xml:space="preserve">No de personas mayores del proyecto de Cundinamarca valoradas con estado nutricional adecuado/ Total de personas mayores proyecto vejez Cundinamarca X 100 </t>
  </si>
  <si>
    <t>N. º de personas mayores en etapa de permanencia valoradas nutricionalmente en el mes/ N. º total de personas mayores del proyecto de Cundinamarca programadas para valoración en el mes X100</t>
  </si>
  <si>
    <t>N° de seguimientos nutricionales realizados a las personas mayores con periodicidad (cuatrimestral) con diagnostico nutricional normal en el mes / N° total de personas mayores con diagnostico nutricional de normalidad del proyecto de Cundinamarca x100.</t>
  </si>
  <si>
    <t xml:space="preserve"> N° de seguimientos nutricionales realizados a las personas mayores con periodicidad (mensual) con diagnostico nutricional de obesidad o malnutrición por déficit en el mes / N° total de personas mayores con diagnostico nutricional de obesidad y mal nutrición por déficit en el proyecto de Cundinamarca x100.</t>
  </si>
  <si>
    <t>MANTENGO SALUDABLE
FISIOTERAPIA</t>
  </si>
  <si>
    <t xml:space="preserve"> Suministrar a la población una alimentación que cumpla con el 100% de las preparaciones principales, según lo establecido en el ciclo de menús.</t>
  </si>
  <si>
    <t xml:space="preserve"> Cumplir al 100% con las actividades administrativas de carácter obligatorio contenidas en la Normatividad y los Anexos Técnicos, durante el tiempo de contratación</t>
  </si>
  <si>
    <t>Realizar prescripción dietoterapéutica al 100% de las personas mayores de acuerdo a necesidad nutricional y tratamientos médicos, durante el periodo contractual.</t>
  </si>
  <si>
    <t xml:space="preserve"> Capacitar al 100% del personal manipulador de alimentos, en BPM durante el periodo contractual. </t>
  </si>
  <si>
    <t>No. de talleres realizados en el mes /No. de talleres programados x 100</t>
  </si>
  <si>
    <t xml:space="preserve">No. De personas mayores en condición de fragilidad alta que mantienen condiciones fisiocinéticas (cambios de posición, auto masajes) en el mes / No. de personas mayores vinculadas al programa x 100. </t>
  </si>
  <si>
    <t>-  No de personas mayores vinculadas al programa de movilidad articular / No de personas mayores que asisten a programa x100.</t>
  </si>
  <si>
    <t>-  No de sesiones ejecutadas al programa de movilidad articular en el mes / No de sesiones programadas para la movilidad articular x 100.</t>
  </si>
  <si>
    <t>Mantener el funcionamiento osteomuscular de las personas mayores en condición de fragilidad media, en un 80% mediante actividades físicas controladas al aire libre, evitando así el deterioro progresivo secundario al envejecimiento patológico</t>
  </si>
  <si>
    <t>-   No de personas que asisten a las sesiones de mantenimiento osteomuscular en el mes/ No de personas mayores vinculadas al programa de mantenimiento osteomuscular x100.</t>
  </si>
  <si>
    <t>-  No de sesiones ejecutadas al programa de mantenimiento osteomuscular en el mes/ No de sesiones programadas de mantenimiento osteomuscular x 100.</t>
  </si>
  <si>
    <t>No de las personas mayores que mejoraron sintomatología luego de la intervención individual por el área de fisioterapia en el mes / No de personas mayores remitidas por medicina general en el mes x100.</t>
  </si>
  <si>
    <t>- No de personas mayores remitidas por medicina general al área de Terapia Física en el mes / No de personas mayores atendidas por el área de fisioterapia en el mes x 100.</t>
  </si>
  <si>
    <t>- No. de sesiones realizadas de intervención individual en el mes /No. de sesiones prescritas para la intervención individual en el mes x 100.</t>
  </si>
  <si>
    <t>-  No de personas mayores remitidas por medicina general en el mes / No de personas mayores atendidas por el área de terapia respiratoria en el mes x 100.</t>
  </si>
  <si>
    <t>- No. de sesiones realizadas en la intervención individual por el área de Terapia Respiratoria en el mes/No. de sesiones prescritas para intervención individual del área de Terapia respiratoria en el mes x 100</t>
  </si>
  <si>
    <t>No de sesiones realizadas en el programa de mantengo saludable en el mes/No sesiones programadas de mantengo saludable en el mes x100.</t>
  </si>
  <si>
    <t xml:space="preserve">Valorar el 38% (48) personas mayores en etapa de permanencia por el área de Terapia Ocupacional equivalente a 6 personas mayores por mes en el tiempo de contratación.
</t>
  </si>
  <si>
    <t xml:space="preserve">Promover espacios grupales de entrenamiento de Habilidades Sociales, de comunicación e interacción, a través de actividades educativas y pedagógicas dentro y fuera de la institución, favoreciendo interacción social, responsabilidad, autoestima y seguimiento de reglas. </t>
  </si>
  <si>
    <t>Mantener capacidad de desempeño en actividades de la vida diaria y actividades instrumentales de la vida diaria en las personas mayores programadas por medio de actividades semi estructuradas, seguimiento y orientación favoreciendo autonomía e independencia en las diferentes áreas</t>
  </si>
  <si>
    <t>Supervisar al 100% de las personas mayores programadas con independencia y semindependencia en las actividades de la vida diaria de baño, uso de elementos de aseo y vestido y mantener en las 83 personas mayores su independencia</t>
  </si>
  <si>
    <t>No. De personas mayores que ejecutan por lo menos unas actividades instrumentales en el mes /No. total de personas mayores del programa de cuido mi cuerpo y mi entorno x 100.</t>
  </si>
  <si>
    <t>No. De personas mayores que ejecutan dos o más actividades instrumentales/No. total de personas mayores del programa x 100</t>
  </si>
  <si>
    <t>No. de salidas realizadas por este concepto en el mes /No. de salidas programadas en el mes x 100.</t>
  </si>
  <si>
    <t>No. de personas mayores que planifican y deciden el gasto del dinero dentro o fuera del Centro en el mes /No. de personas que reciben incentivo en el mes x 100.</t>
  </si>
  <si>
    <t>No. de personas mayores que manejan el dinero de forma autónoma en el mes / No. de personas que reciben incentivo en el mes x 100.</t>
  </si>
  <si>
    <t>No. de personas en silla de ruedas que salen a compras en el mes/No. de personas mayores en sillas de ruedas que reciben incentivo en el mes x 100.</t>
  </si>
  <si>
    <t>No. de personas mayores caminantes que salen a compras en el mes /No. de personas que reciben incentivo en el mes x 100.</t>
  </si>
  <si>
    <t>N° de sesiones realizadas del programa disfrutando mi entorno en el mes / De sesiones programadas de disfrutando mi entorno en el mes x 100.</t>
  </si>
  <si>
    <t>- No de personas mayores que participan en el programa/No. De personas mayores vinculadas al programa x 100</t>
  </si>
  <si>
    <t>- N° de personas mayores que identifican riesgos en su entorno en el mes /No. de personas mayores vinculadas al programa x 100´.</t>
  </si>
  <si>
    <t>Fomentar 80% de las personas mayores (55 de 69) la ejecución de actividades de la vida diaria e instrumentales con apoyo intermitente durante el tiempo de contratación</t>
  </si>
  <si>
    <t>Mantener en el 50% de las personas mayores procesos de atención y memoria mediante tardes de tertulias, salidas dirigidas donde se interactué con plantas medicinales y talleres de cocina prácticos, estableciendo así diálogos permanentes que permitan registrar en un recetario tipo cartilla los conocimientos evocados, esto se realizará durante el periodo de contratación</t>
  </si>
  <si>
    <t>No. de sesiones realizadas en el programa de reconstruyendo saberes en el mes / No. de sesiones programadas de reconstruyendo saberes x 100.</t>
  </si>
  <si>
    <t>No. de personas mayores que asisten a las intervenciones del programa reconstruyendo saberes /No. total de personas mayores vinculadas al programa de reconstruyendo saberes x 100,</t>
  </si>
  <si>
    <t xml:space="preserve"> No. de personas mayores vinculadas al programa que evocan conocimientos sobre plantas medicinales y culinarias en el mes /No. De personas mayores del programa de reconstruyendo saberes x 100.</t>
  </si>
  <si>
    <t xml:space="preserve">RECONSTRUYENDO SABERES- RECETAS DE LAS PERSONAS MAYORES PARA CADA DÍA
</t>
  </si>
  <si>
    <t>Fortalecer en un 45% procesos de memoria mediante actividades lúdico pedagógicas grupales como concéntrese, lotería, emparejamiento, parques y asociaciones en un lapso de contratación.</t>
  </si>
  <si>
    <t>Mantener en el 40% de las personas mayores vinculadas al programa, procesos académicos de lecto-escritura por medio de actividades grupales como redacción de textos, cartas, invitaciones, lectura de textos cortos, cuentos y artículos según gusto e intereses para evitar el deterioro de sus habilidades académicas en un lapso de contratación,</t>
  </si>
  <si>
    <t>No. de sesiones realizadas en el programa de estimulación cognitiva en el mes /No. de sesiones programadas de estimulación cognitiva x 100</t>
  </si>
  <si>
    <t>No. de personas mayores que asisten a las intervenciones de estimulación cognitiva en el mes/No. total de personas mayores vinculadas al programa de estimulación cognitiva x 100</t>
  </si>
  <si>
    <t>No. de personas mayores vinculadas al programa de estimulación cognitiva que fortalecen proceso de memoria en el mes / No. De personas mayores del programa de estimulación cognitiva x 100</t>
  </si>
  <si>
    <t>No. de personas mayores vinculadas al programa de estimulación cognitiva que mantienen la capacidad intelectual de lecto-escritura en el mes /No. De personas mayores del programa de estimulación cognitiva x 100.</t>
  </si>
  <si>
    <t xml:space="preserve"> Aumentar las formas de expresión del 80% de las personas mayores vinculadas al programa, por medio del fortalecimiento de sus habilidades artísticas, en especial la danza y el teatro mediante técnicas de imitación, ubicación temporo espacial, durante el periodo de contratación. </t>
  </si>
  <si>
    <t>Número de personas mayores que realizan actividades artísticas en el mes / total de personas mayores vinculadas al programa de música, arte y emoción x 100.</t>
  </si>
  <si>
    <t>Vincular al 70% de las adultas mayores de Cundinamarca a las diferentes actividades de tipo cultural y artístico, como desfiles, festivales, durante los 226 días del periodo de contratación</t>
  </si>
  <si>
    <t>Número de adultas mayores que se vinculan a las diferentes actividades de tipo cultural y artístico al menos 1 vez durante el contrato / total población persona mayor de Cundinamarca x 100</t>
  </si>
  <si>
    <t>mentar el disfrute del tiempo libre a través de actividades de interés manual e intelectual a desarrollar por las personas mayores durante los fines de semana, de acuerdo con gustos e intereses.</t>
  </si>
  <si>
    <t>MANTENIENDO PROCESOS</t>
  </si>
  <si>
    <t xml:space="preserve"> Lograr que el 42 % de las personas mayores de fragilidad alta puedan: Discriminar dependiendo de su limitación estímulos auditivos, visuales, gustativos, olfativos y/o táctiles, Fortalezcan su comunicación con el entorno por medio de los diferentes estímulos sensoriales recibidos y presenten respuestas positivas antes lo estímulos presentados ya sean a nivel exteroceptivo, perceptual o motor. </t>
  </si>
  <si>
    <t>Realizar actividades de estimulación sensorial a las Personas Mayores con discapacidad por medio del trabajo de las sensaciones, la percepción y lo sensorial para contribuir a una mejor asimilación de la información</t>
  </si>
  <si>
    <t xml:space="preserve">No de personas mayores que discriminan estímulos sensoriales de las actividades en el mes / No. De personas vinculadas al programa de manteniendo procesos 100. </t>
  </si>
  <si>
    <t xml:space="preserve"> No. De personas mayores que fortalecieron su nivel de comunicación con el entorno en la actividad del mes / No. De personas del programa al programa de manteniendo procesos x100.  </t>
  </si>
  <si>
    <t xml:space="preserve">No. de personas mayores que presentaron una respuesta positiva ante los diferentes estímulos y a cualquier nivel en el mes / No. de adultas del programa al programa de manteniendo procesos X 100. </t>
  </si>
  <si>
    <t>Fortalecer la participación del 70% de las adultas mayores de Cundinamarca en actividades lúdicas y recreativas; activa o pasivamente, como estrategia para el aprovechamiento del tiempo libre, durante los 183 días del periodo de contratación</t>
  </si>
  <si>
    <t>Número de personas mayores participan en actividades lúdico recreativas pasiva o activamente como medio para aprovechar su tiempo libre en el mes/total de la población de Vejez de Cundinamarca x 100.</t>
  </si>
  <si>
    <t>Número de personas mayores que logran objetivos de las actividades de lúdico. Recreativo y cultural /Número total de personas mayores vinculadas al programa de lúdico. Recreativo y cultural X100.</t>
  </si>
  <si>
    <t xml:space="preserve">ANÁLISIS DEL RESULTADO TERAPÉUTICO </t>
  </si>
  <si>
    <t xml:space="preserve">LOGROS </t>
  </si>
  <si>
    <t xml:space="preserve">DIFICULTADES ENCONTRADAS </t>
  </si>
  <si>
    <t xml:space="preserve">ACCIONES DE MEJORA </t>
  </si>
  <si>
    <t>Programado</t>
  </si>
  <si>
    <t>Ejecutado</t>
  </si>
  <si>
    <t>Por Ejecutar</t>
  </si>
  <si>
    <t>No.</t>
  </si>
  <si>
    <t>%</t>
  </si>
  <si>
    <t xml:space="preserve">                                                                    Directora                                                                                                                         Coordinadora</t>
  </si>
  <si>
    <t xml:space="preserve">Educación Especial
</t>
  </si>
  <si>
    <t>psicología</t>
  </si>
  <si>
    <r>
      <rPr>
        <u/>
        <sz val="10"/>
        <color indexed="8"/>
        <rFont val="Calibri"/>
        <family val="2"/>
      </rPr>
      <t xml:space="preserve">INTERVENCIÓN INDIVIDUAL: 
</t>
    </r>
    <r>
      <rPr>
        <sz val="10"/>
        <color indexed="8"/>
        <rFont val="Calibri"/>
        <family val="2"/>
      </rPr>
      <t>DESTREZAS, GUSTOS E INTERESES</t>
    </r>
  </si>
  <si>
    <r>
      <rPr>
        <sz val="10"/>
        <color indexed="8"/>
        <rFont val="Calibri"/>
        <family val="2"/>
      </rPr>
      <t>RECREACION OCIO Y ESPARCIMIENTO "DIVIRTIENDONOS"</t>
    </r>
  </si>
  <si>
    <r>
      <t>-</t>
    </r>
    <r>
      <rPr>
        <sz val="10"/>
        <color indexed="8"/>
        <rFont val="Calibri"/>
        <family val="2"/>
      </rPr>
      <t>          No. de personas mayores que minimizan complicaciones en sus patologías crónicas a través de la actividad física en el mes / No de personas que participan en las actividades programadas en mantengo saludable en el mes x100.</t>
    </r>
  </si>
  <si>
    <r>
      <t>-</t>
    </r>
    <r>
      <rPr>
        <sz val="10"/>
        <color indexed="8"/>
        <rFont val="Calibri"/>
        <family val="2"/>
      </rPr>
      <t xml:space="preserve">          No. de personas mayores   vinculadas que presentan riesgo cardiovascular (HTA y EPOC asintomático y obesidad) sin exacerbación de síntomas en el mes /No total de personas mayores   vinculadas al programa de mantengo saludable x100.    </t>
    </r>
  </si>
  <si>
    <r>
      <t>-</t>
    </r>
    <r>
      <rPr>
        <sz val="10"/>
        <color indexed="8"/>
        <rFont val="Calibri"/>
        <family val="2"/>
      </rPr>
      <t>          Número de personas mayores que participan en el programa de mantengo saludable en el mes / total de personas mayores de Cundinamarca vinculadas al programa X 100.</t>
    </r>
  </si>
  <si>
    <r>
      <t>-</t>
    </r>
    <r>
      <rPr>
        <sz val="10"/>
        <color indexed="8"/>
        <rFont val="Calibri"/>
        <family val="2"/>
      </rPr>
      <t>          Número de sesiones realizadas mantengo saludable en el mes / número de sesiones programadas mantengo saludable X 100</t>
    </r>
  </si>
  <si>
    <r>
      <t>-</t>
    </r>
    <r>
      <rPr>
        <sz val="10"/>
        <color indexed="8"/>
        <rFont val="Calibri"/>
        <family val="2"/>
      </rPr>
      <t>          Número de personas mayores que realizan actividad física regular en el mes / total de personas mayores vinculadas al programa mantengo saludable x 100</t>
    </r>
  </si>
  <si>
    <r>
      <t>-</t>
    </r>
    <r>
      <rPr>
        <sz val="10"/>
        <color indexed="8"/>
        <rFont val="Calibri"/>
        <family val="2"/>
      </rPr>
      <t>          Número de personas mayores que participan en el programa de mantengo saludable con sobrepeso y obesidad / total de población de persona mayor de Cundinamarca vinculadas al programa de mantengo saludable con sobrepeso y obesidad X 100.</t>
    </r>
  </si>
  <si>
    <r>
      <t>-</t>
    </r>
    <r>
      <rPr>
        <sz val="10"/>
        <color indexed="8"/>
        <rFont val="Calibri"/>
        <family val="2"/>
      </rPr>
      <t>          Número de sesiones realizadas del programa de mantengo saludable en el mes/ número de sesiones programadas de mantengo saludables en el mes X 100.</t>
    </r>
  </si>
  <si>
    <r>
      <t>-</t>
    </r>
    <r>
      <rPr>
        <sz val="10"/>
        <color indexed="8"/>
        <rFont val="Calibri"/>
        <family val="2"/>
      </rPr>
      <t>          Número de personas mayores que disminuyen sobrepeso y obesidad mediante el programa diseñado con la práctica diaria de actividad física (3 veces a la semana) en el mes /total de personas mayores con sobrepeso y obesidad vinculadas al programa x 100.</t>
    </r>
  </si>
  <si>
    <r>
      <t>-</t>
    </r>
    <r>
      <rPr>
        <sz val="10"/>
        <color indexed="8"/>
        <rFont val="Calibri"/>
        <family val="2"/>
      </rPr>
      <t>          No. de personas mayores con alteraciones cinéticas (fragilidad media) que mantienen sus condiciones osteomusculares en el mes / No. total de personas mayores vinculadas al programa x 100.</t>
    </r>
  </si>
  <si>
    <r>
      <t>-</t>
    </r>
    <r>
      <rPr>
        <sz val="10"/>
        <color indexed="8"/>
        <rFont val="Calibri"/>
        <family val="2"/>
      </rPr>
      <t>          No. de personas con caídas por alteración en la cinética en el mes No. de personas mayores vinculadas al programa x 100.</t>
    </r>
  </si>
  <si>
    <r>
      <t>-</t>
    </r>
    <r>
      <rPr>
        <sz val="10"/>
        <color indexed="8"/>
        <rFont val="Calibri"/>
        <family val="2"/>
      </rPr>
      <t>          No de las personas mayores que mejoraron sintomatología pulmonar (sobre agregados) en el mes / No de personas mayores remitidas por medicina general en el mes x100.</t>
    </r>
  </si>
  <si>
    <r>
      <t>-</t>
    </r>
    <r>
      <rPr>
        <sz val="10"/>
        <color indexed="8"/>
        <rFont val="Calibri"/>
        <family val="2"/>
      </rPr>
      <t>          No. Sesiones realizadas para la valoración por el área de Terapia Ocupacional en el mes / Sesiones programadas para valoración del área de Terapia Ocupacional en el mes x 100.</t>
    </r>
  </si>
  <si>
    <r>
      <t>-</t>
    </r>
    <r>
      <rPr>
        <sz val="10"/>
        <color indexed="8"/>
        <rFont val="Calibri"/>
        <family val="2"/>
      </rPr>
      <t>          N° de valoraciones de destrezas ocupacionales aplicadas en el mes/No de personas mayores programadas para valoración de destrezas ocupacionales x100.</t>
    </r>
  </si>
  <si>
    <r>
      <t>-</t>
    </r>
    <r>
      <rPr>
        <sz val="10"/>
        <color indexed="8"/>
        <rFont val="Calibri"/>
        <family val="2"/>
      </rPr>
      <t>          No. Sesiones realizadas del programa vive bien se feliz en el mes / Sesiones programadas de vive bien se feliz en el mes x 100.</t>
    </r>
  </si>
  <si>
    <r>
      <t>-</t>
    </r>
    <r>
      <rPr>
        <sz val="10"/>
        <color indexed="8"/>
        <rFont val="Calibri"/>
        <family val="2"/>
      </rPr>
      <t>          No. personas mayores de funcionalidad alta que participan en el programa de vive bien se feliz en el mes/ No. de personas mayores programadas en vive bien se feliz en el mes x 100.</t>
    </r>
  </si>
  <si>
    <r>
      <t>-</t>
    </r>
    <r>
      <rPr>
        <sz val="10"/>
        <color indexed="8"/>
        <rFont val="Calibri"/>
        <family val="2"/>
      </rPr>
      <t>          No. de personas mayores que mejoran habilidades sociales en el programa de vive bien se feliz / personas mayores programadas en vive bien se feliz en el mes x 100.</t>
    </r>
  </si>
  <si>
    <r>
      <t>-</t>
    </r>
    <r>
      <rPr>
        <sz val="10"/>
        <color indexed="8"/>
        <rFont val="Calibri"/>
        <family val="2"/>
      </rPr>
      <t>          No. personas mayores que participan en el programa de cuido mi cuerpo y mi entorno en el mes / No. de personas mayores programadas en las actividades de cuido mi cuerpo y mi entorno en el mes x 100</t>
    </r>
  </si>
  <si>
    <r>
      <t>-</t>
    </r>
    <r>
      <rPr>
        <sz val="10"/>
        <color indexed="8"/>
        <rFont val="Calibri"/>
        <family val="2"/>
      </rPr>
      <t>          No. Sesiones realizadas el programa de cuido mi cuerpo y mi entorno en el mes / Sesiones programadas de cuido mi cuerpo y mi entorno en el mes x 100.</t>
    </r>
  </si>
  <si>
    <r>
      <t>-</t>
    </r>
    <r>
      <rPr>
        <sz val="10"/>
        <color indexed="8"/>
        <rFont val="Calibri"/>
        <family val="2"/>
      </rPr>
      <t>          No. de personas mayores independientes en desempeño en actividades de la vida diaria en el mes/No. personas mayores del programa de cuido mi cuerpo y mi entorno x 100</t>
    </r>
  </si>
  <si>
    <r>
      <t>-</t>
    </r>
    <r>
      <rPr>
        <sz val="10"/>
        <color indexed="8"/>
        <rFont val="Calibri"/>
        <family val="2"/>
      </rPr>
      <t>          No. de personas mayores semiindependientes en desempeño en actividades de la vida diaria /No. personas mayores programadas x 100.</t>
    </r>
  </si>
  <si>
    <r>
      <t>-</t>
    </r>
    <r>
      <rPr>
        <sz val="10"/>
        <color indexed="8"/>
        <rFont val="Calibri"/>
        <family val="2"/>
      </rPr>
      <t>          No. de personas mayores de funcionalidad baja que mantienen sus patrones funcionales e integrales en el proceso de alimentación en el mes / No. de personas mayores participantes en el programa de cuido mi cuerpo y mi entorno x 100</t>
    </r>
  </si>
  <si>
    <r>
      <t>-</t>
    </r>
    <r>
      <rPr>
        <sz val="10"/>
        <color indexed="8"/>
        <rFont val="Calibri"/>
        <family val="2"/>
      </rPr>
      <t>          No de personas mayores que participan en el programa Escuela de Habilidades en el mes/No. De personas mayores vinculadas al programa x 100.</t>
    </r>
  </si>
  <si>
    <r>
      <t>-</t>
    </r>
    <r>
      <rPr>
        <sz val="10"/>
        <color indexed="8"/>
        <rFont val="Calibri"/>
        <family val="2"/>
      </rPr>
      <t>          N° de personas mayores que aumentan habilidades a favor de las actividades de la vida diaria en el mes/No. de personas mayores vinculadas al programa x 100.</t>
    </r>
  </si>
  <si>
    <r>
      <rPr>
        <sz val="10"/>
        <color indexed="8"/>
        <rFont val="Calibri"/>
        <family val="2"/>
      </rPr>
      <t xml:space="preserve"> Número de personas mayores que participan en el programa música, arte y emoción en el mes / Número de personas mayores de Cundinamarca vinculadas al programa de música, arte y emoción X 100.</t>
    </r>
  </si>
  <si>
    <r>
      <t>-</t>
    </r>
    <r>
      <rPr>
        <sz val="10"/>
        <color indexed="8"/>
        <rFont val="Calibri"/>
        <family val="2"/>
      </rPr>
      <t>          Número de sesiones realizadas del programa de música, arte y emoción en el mes/ número de sesiones programadas música, arte y emoción en el mes X 100.</t>
    </r>
  </si>
  <si>
    <r>
      <t>-</t>
    </r>
    <r>
      <rPr>
        <sz val="10"/>
        <color indexed="8"/>
        <rFont val="Calibri"/>
        <family val="2"/>
      </rPr>
      <t>          Número de personas mayores que participan en el programa en el mes / Total de la población de persona mayor de Cundinamarca X 100.</t>
    </r>
  </si>
  <si>
    <r>
      <t>-</t>
    </r>
    <r>
      <rPr>
        <sz val="10"/>
        <color indexed="8"/>
        <rFont val="Calibri"/>
        <family val="2"/>
      </rPr>
      <t>          Número de actividades realizadas en el mes / número de actividades programadas en el mes X 100</t>
    </r>
  </si>
  <si>
    <r>
      <t>-</t>
    </r>
    <r>
      <rPr>
        <sz val="10"/>
        <color indexed="8"/>
        <rFont val="Calibri"/>
        <family val="2"/>
      </rPr>
      <t>          No de personas mayores que participan en el programa de aprender jugando en el mes /No. de personas mayores vinculadas al programa de aprender jugando x 100</t>
    </r>
  </si>
  <si>
    <r>
      <t>-</t>
    </r>
    <r>
      <rPr>
        <sz val="10"/>
        <color indexed="8"/>
        <rFont val="Calibri"/>
        <family val="2"/>
      </rPr>
      <t>          N° de sesiones realizadas del programa de aprender jugando en el mes / De sesiones programadas de aprender jugando en el mes x 100</t>
    </r>
  </si>
  <si>
    <r>
      <t>-</t>
    </r>
    <r>
      <rPr>
        <sz val="10"/>
        <color indexed="8"/>
        <rFont val="Calibri"/>
        <family val="2"/>
      </rPr>
      <t>          No. de personas mayores que hacen uso productivo de su tiempo libre en el mes / No. total de personas mayores vinculadas al programa de aprender jugando en el mes x 100.</t>
    </r>
  </si>
  <si>
    <r>
      <t>-</t>
    </r>
    <r>
      <rPr>
        <sz val="10"/>
        <color indexed="8"/>
        <rFont val="Calibri"/>
        <family val="2"/>
      </rPr>
      <t>          Número de personas mayores que participan en el programa de aprovechando mi tiempo en el mes / total de población de persona mayor de Cundinamarca X 100</t>
    </r>
  </si>
  <si>
    <r>
      <t>-</t>
    </r>
    <r>
      <rPr>
        <sz val="10"/>
        <color indexed="8"/>
        <rFont val="Calibri"/>
        <family val="2"/>
      </rPr>
      <t>          Número de actividades realizadas en el programa de aprovechando mi tiempo en el mes / número de actividades programadas de aprovechando mi tiempo en el mes 100.</t>
    </r>
  </si>
  <si>
    <r>
      <t>-</t>
    </r>
    <r>
      <rPr>
        <sz val="10"/>
        <color indexed="8"/>
        <rFont val="Calibri"/>
        <family val="2"/>
      </rPr>
      <t>          Número de sesiones ejecutadas en el programa de lúdico. Recreativo y cultural en el mes/Número total de sesiones programadas de lúdico. Recreativo y cultural X100</t>
    </r>
  </si>
  <si>
    <r>
      <t>-</t>
    </r>
    <r>
      <rPr>
        <sz val="10"/>
        <color indexed="8"/>
        <rFont val="Calibri"/>
        <family val="2"/>
      </rPr>
      <t>          Número de personas mayores que participan en las actividades del programa lúdico. Recreativo y cultural en el mes /Número total de personas mayores vinculadas al programa de lúdico. Recreativo y cultural X100.</t>
    </r>
  </si>
  <si>
    <r>
      <rPr>
        <sz val="10"/>
        <color indexed="10"/>
        <rFont val="Calibri"/>
        <family val="2"/>
      </rPr>
      <t xml:space="preserve"> </t>
    </r>
    <r>
      <rPr>
        <sz val="10"/>
        <color indexed="8"/>
        <rFont val="Calibri"/>
        <family val="2"/>
      </rPr>
      <t>Atender peticiones, quejas, reclamos solicitudes, felicitaciones, opiniones e inquietudes. de los sistemas familiares por medio de la atención directa. con el fin de dar respuesta oportuna a las situaciones de demanda.</t>
    </r>
  </si>
  <si>
    <r>
      <t>-</t>
    </r>
    <r>
      <rPr>
        <sz val="10"/>
        <color indexed="8"/>
        <rFont val="Calibri"/>
        <family val="2"/>
      </rPr>
      <t>          N.º Actividades institucionales realizadas en el mes / N.º Actividades institucionales proyectadas en el mes x100.</t>
    </r>
  </si>
  <si>
    <r>
      <t>-</t>
    </r>
    <r>
      <rPr>
        <sz val="10"/>
        <color indexed="8"/>
        <rFont val="Calibri"/>
        <family val="2"/>
      </rPr>
      <t>          Cartografía social proyectada en el mes / Cartografía social realizada en el mes x100.</t>
    </r>
  </si>
  <si>
    <r>
      <t>-</t>
    </r>
    <r>
      <rPr>
        <sz val="10"/>
        <color indexed="8"/>
        <rFont val="Calibri"/>
        <family val="2"/>
      </rPr>
      <t>          No. de reuniones del gobierno institucional realizadas en el mes /No. de reuniones del gobierno institucional programadas en el mes x 100.</t>
    </r>
  </si>
  <si>
    <r>
      <t>-</t>
    </r>
    <r>
      <rPr>
        <sz val="10"/>
        <color indexed="8"/>
        <rFont val="Calibri"/>
        <family val="2"/>
      </rPr>
      <t>          N. º de sistemas familiares contactados en el mes/N. º de sistemas familiares proyectados en el mes x 100.</t>
    </r>
  </si>
  <si>
    <t>Ejercitar en el 70% de las personas mayores beneficiadas habilidades de expresividad promoviendo las interacciones con el entorno en el tiempo de contratación.</t>
  </si>
  <si>
    <r>
      <t>-</t>
    </r>
    <r>
      <rPr>
        <sz val="10"/>
        <color indexed="8"/>
        <rFont val="Calibri"/>
        <family val="2"/>
      </rPr>
      <t>          N.º de personas mayores formadas en participación ciudanía en el mes / N.º de personas mayores proyectadas en participación ciudadana en el mes x 100.</t>
    </r>
  </si>
  <si>
    <r>
      <t>-</t>
    </r>
    <r>
      <rPr>
        <sz val="10"/>
        <color indexed="8"/>
        <rFont val="Calibri"/>
        <family val="2"/>
      </rPr>
      <t>          N.º Espacios de inclusión extra-institucionales activados en el mes/ N.º Espacios de inclusión extra-institucionales proyectados en el mes x100.</t>
    </r>
  </si>
  <si>
    <t>-          N° de sesiones realizadas en el programa de Escuela de Habilidades en el mes / N°. Total, de sesiones programadas de Escuela de Habilidades en el mes x 100.</t>
  </si>
  <si>
    <t>-          N° de valoraciones de Barthel aplicadas en el mes /N° de personas mayores programadas para valoración en el mes X 100.</t>
  </si>
  <si>
    <t>-          N° de valoraciones de gustos e intereses aplicadas en el mes /N° de personas mayores programadas para valoración en el mes X 100.</t>
  </si>
  <si>
    <r>
      <t xml:space="preserve">OBJETIVO GENERAL: </t>
    </r>
    <r>
      <rPr>
        <sz val="10"/>
        <color indexed="8"/>
        <rFont val="Calibri"/>
        <family val="2"/>
      </rPr>
      <t>Brindar a las personas mayores alternativas y posibilidades por medio de diferentes actividades semiestructuradas y estructuradas con fin terapéutico para alcanzar el máximo nivel de desempeño y disfrute de actividades de la vida diaria instrumentales, ocio, tiempo libre, juego y destrezas sociales.</t>
    </r>
  </si>
  <si>
    <t>CENTRO FEMENINO ESPECIAL JOSÈ JOAQUÌN VARGAS</t>
  </si>
  <si>
    <t>BASE DE FAMILIAS</t>
  </si>
  <si>
    <t>NOMBRE DEL ADULTO</t>
  </si>
  <si>
    <t>PARTICIPACION DE LA FAMILIA EN EL PROCESO</t>
  </si>
  <si>
    <t>REFERENTE FAMILIAR</t>
  </si>
  <si>
    <t>APELLIDOS</t>
  </si>
  <si>
    <t>NOMBRES</t>
  </si>
  <si>
    <t>NOMBRE COMPLETO</t>
  </si>
  <si>
    <t>PARENTESCO</t>
  </si>
  <si>
    <t>DIRECCION</t>
  </si>
  <si>
    <t>BARRIO</t>
  </si>
  <si>
    <t>LOCALIDAD</t>
  </si>
  <si>
    <t>MUNICIPIO</t>
  </si>
  <si>
    <t>TELEFONO</t>
  </si>
  <si>
    <r>
      <rPr>
        <sz val="10"/>
        <color indexed="8"/>
        <rFont val="Calibri"/>
        <family val="2"/>
      </rPr>
      <t xml:space="preserve"> Identificar la situación nutricional actual de las personas mayores pertenecientes al Centro de Protección.</t>
    </r>
  </si>
  <si>
    <t>No. De personas mayores con diagnóstico de malnutrición por déficit que mejoran su estado nutricional en el mes/ total de personas mayores del proyecto con diagnóstico de malnutrición por déficit x 100.</t>
  </si>
  <si>
    <t>No. de personas mayores con diagnóstico de malnutrición por exceso que mejoran su estado nutricional en el mes/total de personas mayores con diagnóstico de malnutrición por exceso x 100.</t>
  </si>
  <si>
    <t xml:space="preserve">Número de danzas u obras de teatro presentadas / número de danzas u obras de teatro programadas X 100. 
</t>
  </si>
  <si>
    <r>
      <t>-</t>
    </r>
    <r>
      <rPr>
        <sz val="7"/>
        <color indexed="8"/>
        <rFont val="Times New Roman"/>
        <family val="1"/>
      </rPr>
      <t xml:space="preserve">          </t>
    </r>
    <r>
      <rPr>
        <sz val="10"/>
        <color indexed="8"/>
        <rFont val="Calibri"/>
        <family val="2"/>
      </rPr>
      <t>Número de cambios realizados a las preparaciones principales establecidas en el ciclo de menús en el mes / total de las preparaciones principales establecidas en el ciclo de menús X 100</t>
    </r>
  </si>
  <si>
    <r>
      <t>-</t>
    </r>
    <r>
      <rPr>
        <sz val="7"/>
        <color indexed="8"/>
        <rFont val="Times New Roman"/>
        <family val="1"/>
      </rPr>
      <t xml:space="preserve">          </t>
    </r>
    <r>
      <rPr>
        <sz val="10"/>
        <color indexed="8"/>
        <rFont val="Calibri"/>
        <family val="2"/>
      </rPr>
      <t>Número de actividades realizadas en el servicio de alimentos en el mes /Número de actividades programadas x100</t>
    </r>
  </si>
  <si>
    <r>
      <t>-</t>
    </r>
    <r>
      <rPr>
        <sz val="7"/>
        <color indexed="8"/>
        <rFont val="Times New Roman"/>
        <family val="1"/>
      </rPr>
      <t xml:space="preserve">          </t>
    </r>
    <r>
      <rPr>
        <sz val="10"/>
        <color indexed="8"/>
        <rFont val="Calibri"/>
        <family val="2"/>
      </rPr>
      <t>Número de personas mayores del proyecto de Cundinamarca con prescripción dieto terapéutica / total de personas mayores proyecto de Cundinamarca x 100</t>
    </r>
  </si>
  <si>
    <t>MANTENGO SALUDABLE
NUTRICIÓN</t>
  </si>
  <si>
    <t>Fomentar estilos de vida saludable a las usuarias del proyecto vejez Cundinamarca, a sus referentes familiares y a los colaboradores del Centro, contribuyendo a la adopción de buenos hábitos y mejoramiento de la calidad de vida.</t>
  </si>
  <si>
    <t>Lograr que el 100% de las personas mayores con funcionalidad media y alta participen en las capacitaciones programadas y fortalezcan conocimientos en estilos de vida saludable.</t>
  </si>
  <si>
    <t>Número de personas mayores con independencia alta y media participantes en las sesiones educativas en el mes / No. total de personas mayores con independencia alta y media x100</t>
  </si>
  <si>
    <t>No. de talleres realizados/No. de talleres programados x 100</t>
  </si>
  <si>
    <t>Lograr la participación  del 50% del total de cuidadores (auxiliares, profesionales y familiares) participen en las capacitaciones programadas fortalezcan conocimientos en estilos de vida saludable.</t>
  </si>
  <si>
    <t>Número de auxiliares de protección, profesionales y familiares participantes en las sesiones educativas en el mes/No. total de cuidadores (auxiliares, profesionales y familiares) x 100</t>
  </si>
  <si>
    <t>Conseguir que el 100% de las auxiliares de alimentación participen en las sesiones educativas y además adquieran y fortalezcan sus conocimientos en estilo de vida saludables y temas relacionados a la prestación del servicio.</t>
  </si>
  <si>
    <t>Número de auxiliares del servicio de alimentos que asisten a las sesiones educativas programadas en el mes/No. total de auxiliares de alimentos x100</t>
  </si>
  <si>
    <t>nutricion</t>
  </si>
  <si>
    <t xml:space="preserve">Número de personas mayores que participan en el programa / total de personas mayores de Cundinamarca vinculadas al programa X 100
</t>
  </si>
  <si>
    <t xml:space="preserve">Número de sesiones realizadas / número de sesiones programadas X 100.
</t>
  </si>
  <si>
    <t>PROPUESTA DE INTERVENCION: MENSUAL _X__ CUATRIMESTRAL ___ FINAL ___ FECHA: 1 AL 31 DE MAYO DE 2018</t>
  </si>
  <si>
    <t>MAYO DE 2018</t>
  </si>
  <si>
    <t>PROPUESTA DE INTERVENCION: MENSUAL _X__ CUATRIMESTRAL ___ FINAL ___ FECHA: 1 AL 31 DE MAYO DE 2018.</t>
  </si>
  <si>
    <t>PROPUESTA DE INTERVENCION: MENSUAL _X__ CUATRIMESTRAL ___ FINAL ___ FECHA: 1 AL 31 DE MAYO DE  2018</t>
  </si>
  <si>
    <t>PROPUESTA DE INTERVENCION: MENSUAL _X__ CUATRIMESTRAL ___ FINAL ___ FECHA: 1 AL 31 DE MAYO  DE 2018</t>
  </si>
  <si>
    <t>En el mes de mayo en el ámbito comunitario de inclusión el área de Trabajo Social dio continuidad al contacto con un grupo de estudiantes de trabajo social quienes tienen proyectado realizar proyecto de grado desde intervención comunitaria trabajo con la población atendida.
Estableciendo una red de apoyo para la población atendida en el centro de protección.</t>
  </si>
  <si>
    <t>Se logro la activación una red de apoyo, proyectando ejecutar un proyecto de intervención a nivel de comunidad</t>
  </si>
  <si>
    <t>No aplica en el periodo evaluado</t>
  </si>
  <si>
    <t>Dar continuidad a la acción con las redes de apoyo.
Búsqueda de redes para los meses siguientes.</t>
  </si>
  <si>
    <t>En el mes de mayo se realizaron 6 salidas extra-institucionales a actividad física /en 3 momentos);  olimpiadas deportivas en la colonia y cine. Actividades que propiciaron practicas ciudadanas en las personas mayores.</t>
  </si>
  <si>
    <t>Se lograron  6 actividades de inclusión extra- institucional, desde la parte instrumental lo que favorece el desarrollo de habilidades sociales en la población</t>
  </si>
  <si>
    <t>En la salida no se presentaron dificultades</t>
  </si>
  <si>
    <t>Dar continuidad a las salidas extra-institucionales</t>
  </si>
  <si>
    <t>En el mes de Mayo se realizó la celebración de los cumpleaños a las personas del proyecto. Espacio donde compartieron una torta con gaseosa, bailaron y disfrutaron de espacio de esparcimiento entre ellas. Además de esto reunión de familia a cargo de Trabajo Social, donde interactuaron usuarias, referentes familiares y profesionales por medio de un baile cultural organizado desde el área de trabajo social y educación física.</t>
  </si>
  <si>
    <t>Se llevo a cabo 2 actividades de esparcimiento e inclusión a nivel institucional en pro del bienestar de las adultas y promoción de sus destrezas</t>
  </si>
  <si>
    <t>En el desarrollo de las actividades no se presentaron dificultades</t>
  </si>
  <si>
    <t>Dar continuidad a las actividades intra-institucionales.
Planeación de las actividades propuestas para el mes de junio.</t>
  </si>
  <si>
    <t xml:space="preserve"> se ha trabajado elaboración de cartografía social, junto con las familias residentes en municipios de Soacha y Sibaté</t>
  </si>
  <si>
    <t>Inicio de la elaboración de la cartografía social</t>
  </si>
  <si>
    <t>En el inicio de la elaboración de la cartografía social no se presentaron dificultades</t>
  </si>
  <si>
    <t>Dar continuidad a la realización de la cartografía social</t>
  </si>
  <si>
    <t xml:space="preserve">Se realizo encuentro grupal con la casa de la cultura quienes desarrollaron temática de habilidades sociales básicas, con la herramienta de aprendizaje significativo mediante la música </t>
  </si>
  <si>
    <t>se logra identificar en las personas mayores habilidades básicas sociales y de participación, generando así espacios para reforzar buenos valores y mejorar la convivencia en el centro femenino especial.</t>
  </si>
  <si>
    <t>Se debe consolidar el grupo base de gobierno institucional</t>
  </si>
  <si>
    <t xml:space="preserve">Se activo red de apoyo con la casa de la cultura para formación </t>
  </si>
  <si>
    <t xml:space="preserve">Se realizaron dos encuentros grupales con la casa de la cultura quienes desarrollaron temática de habilidades sociales básicas, con la herramienta de aprendizaje significativo mediante la música </t>
  </si>
  <si>
    <t>Garantizar un encuentro mensual, en la próxima reunión se trabajaran normas del grupo y plan de trabajo para ejecución de las propuestas</t>
  </si>
  <si>
    <r>
      <t xml:space="preserve">En el mes de mayo  se efectúa comunicación con las siguientes comisarias:  </t>
    </r>
    <r>
      <rPr>
        <u/>
        <sz val="10"/>
        <rFont val="Calibri"/>
        <family val="2"/>
        <scheme val="minor"/>
      </rPr>
      <t>choconta:</t>
    </r>
    <r>
      <rPr>
        <sz val="10"/>
        <rFont val="Calibri"/>
        <family val="2"/>
        <scheme val="minor"/>
      </rPr>
      <t xml:space="preserve"> con motivo de los ingresos de las personas mayores Carmen Rodríguez De Quintero, Blanca Lilia Castro, </t>
    </r>
    <r>
      <rPr>
        <u/>
        <sz val="10"/>
        <rFont val="Calibri"/>
        <family val="2"/>
        <scheme val="minor"/>
      </rPr>
      <t>Ubaque</t>
    </r>
    <r>
      <rPr>
        <sz val="10"/>
        <rFont val="Calibri"/>
        <family val="2"/>
        <scheme val="minor"/>
      </rPr>
      <t xml:space="preserve"> con motivo de fallecimiento y entierro de la señora Mercedes aguas en calidad de hija de la persona mayor Graciela Aguas, Comisaria la </t>
    </r>
    <r>
      <rPr>
        <u/>
        <sz val="10"/>
        <rFont val="Calibri"/>
        <family val="2"/>
        <scheme val="minor"/>
      </rPr>
      <t>mesa</t>
    </r>
    <r>
      <rPr>
        <sz val="10"/>
        <rFont val="Calibri"/>
        <family val="2"/>
        <scheme val="minor"/>
      </rPr>
      <t xml:space="preserve">: con motivo de informar retardo en medio familiar de la persona mayor Excelinda Álvarez, comisaria de </t>
    </r>
    <r>
      <rPr>
        <u/>
        <sz val="10"/>
        <rFont val="Calibri"/>
        <family val="2"/>
        <scheme val="minor"/>
      </rPr>
      <t>Macheta:</t>
    </r>
    <r>
      <rPr>
        <sz val="10"/>
        <rFont val="Calibri"/>
        <family val="2"/>
        <scheme val="minor"/>
      </rPr>
      <t xml:space="preserve"> motivo proceso de interdicción de Anatilde Hernández, Comisaria de Facatativá: con motivo de ingreso de la persona mayor María Oliva Castro.
</t>
    </r>
    <r>
      <rPr>
        <u/>
        <sz val="10"/>
        <rFont val="Calibri"/>
        <family val="2"/>
      </rPr>
      <t/>
    </r>
  </si>
  <si>
    <t xml:space="preserve">se logra incrementar  la comunicación entre el centro Femenino José Joaquín Vargas y las comisarias a partir de la búsqueda de familiares, corresponsabilidad familiar y apoyo en las etapas de  ingreso y egreso de las personas mayores institucionalizadas. </t>
  </si>
  <si>
    <t>No se presentan dificultades para este indicador.</t>
  </si>
  <si>
    <t>Continuar fortaleciendo la comunicación con las comisarias de familia de los diferentes convenios con CEFJJV. Así mismo aumentar las redes de apoyo desde comisarias generando trabajo entre equipos psicosociales de ambas partes.</t>
  </si>
  <si>
    <t>En el mes de mayo se logra activar una red familiar con la sobrina de la persona mayor maría flor palacios quien la visitaba la hermana, que también es  persona mayor con dificultades de salud, con fin de no perder la red familiar se realiza intervención para involucrar a mas personas de la familia en el proceso terapéutico, iniciando el contacto y el objetivo propuesta.</t>
  </si>
  <si>
    <t xml:space="preserve">Se logra establecer comunicación, con red familiar de una familia no identificada del proyecto, contribuyendo al proceso terapéutico de la población del centro de protección. </t>
  </si>
  <si>
    <t>La carga administrativa limita el tiempo de investigación a familias inexistentes.</t>
  </si>
  <si>
    <t>Verificar constantemente las Historias Clínicas de Personas Mayores que informan que tiene familia fuera del contexto social Sibaté - Cundinamarca.  Y continuar con los procesos ya existentes. Además de ello seguir motivando a la familia por medio de llamadas continuas.</t>
  </si>
  <si>
    <t xml:space="preserve"> En el mes de mayo, se garantiza la inclusión de las Personas Mayores al SGSSS y a la cedulación para que ejerzan sus derechos civiles y políticos. Esta en proceso de solicitud de  cedula de ciudadanía de la persona mayor María Luisa Bohórquez Cruz por caso de doble cedulación. Esta pendiente reconocimiento de plena identidad con la Registradora Nacional. 
Se ha realizado todas las actividades pertinentes con el apoyo de la auxiliar de trabajo social y soportado desde el área de Trabajo Social.</t>
  </si>
  <si>
    <t xml:space="preserve">Se logra mantener a las personas mayores con Cedula de Ciudadanía logrando realizar lista de chequeo de cada una de las personas mayores. </t>
  </si>
  <si>
    <t>se presentan dificultades con la cedula de Ciudadanía de la persona mayor  María Bohórquez</t>
  </si>
  <si>
    <t>Se programa para el próximo mes dejar bajo llave las Cedulas de Ciudadanía. A cargo de la Auxiliar de Trabajo Social.</t>
  </si>
  <si>
    <t xml:space="preserve">Se diligencia el los procesos de afiliación a eps y documentación con el fin de garantizar sus derechos fundamentales. </t>
  </si>
  <si>
    <t>Continuar manteniendo toda la población afiliada al SGSSS- Convida.</t>
  </si>
  <si>
    <t>Las 70 Personas mayores del proyecto.      14 son 20%</t>
  </si>
  <si>
    <t>47 familias</t>
  </si>
  <si>
    <t>70 personas mayores</t>
  </si>
  <si>
    <t xml:space="preserve">AGUAS HERNANDEZ </t>
  </si>
  <si>
    <t>ANA GRACIELA</t>
  </si>
  <si>
    <t>ACTIVA</t>
  </si>
  <si>
    <t>GRISELDA AGUAS-ANA MERCEDES AGUAS</t>
  </si>
  <si>
    <t>HIJAS</t>
  </si>
  <si>
    <t>VEREDA GRAMAL</t>
  </si>
  <si>
    <t>FOMEQUE</t>
  </si>
  <si>
    <t>UBAQUE</t>
  </si>
  <si>
    <t>3133999065-3192858564</t>
  </si>
  <si>
    <t>ALVARADO BUITRAGO</t>
  </si>
  <si>
    <t>GLORIA</t>
  </si>
  <si>
    <t>INACTIVA</t>
  </si>
  <si>
    <t>ERNESTO ALVARADO / MARIA DE CUBILLOS</t>
  </si>
  <si>
    <t>HERMANOS</t>
  </si>
  <si>
    <t xml:space="preserve">KR 89 No. 56B-11 sur </t>
  </si>
  <si>
    <t>BOGOTA</t>
  </si>
  <si>
    <t>Bosa</t>
  </si>
  <si>
    <t>7232249 / 6686689 - 3125369994</t>
  </si>
  <si>
    <t xml:space="preserve">ALVAREZ ALVAREZ </t>
  </si>
  <si>
    <t>ANA EXELINDA</t>
  </si>
  <si>
    <t xml:space="preserve">INACTIVA </t>
  </si>
  <si>
    <t>ANA FLOR ALVAREZ</t>
  </si>
  <si>
    <t>HERMANAS</t>
  </si>
  <si>
    <t>SIN DATO</t>
  </si>
  <si>
    <t>vereda carbonera</t>
  </si>
  <si>
    <t>Guaduas</t>
  </si>
  <si>
    <t>ANTIVAR CASTAÑEDA</t>
  </si>
  <si>
    <t>BLANCA FLOR</t>
  </si>
  <si>
    <t>LUCY ANTIVAR</t>
  </si>
  <si>
    <t xml:space="preserve">KR 13 NO. 58A - 64 </t>
  </si>
  <si>
    <t>TUNJUELITO</t>
  </si>
  <si>
    <t>BAHOS HURTADO</t>
  </si>
  <si>
    <t>MARIELA</t>
  </si>
  <si>
    <t>LUIS ALBERTO BAHOZ</t>
  </si>
  <si>
    <t>CL 53 N0. 28A -18 APTO 401 / TV 15 B NO. 32-37 SUR</t>
  </si>
  <si>
    <t>galerias</t>
  </si>
  <si>
    <t>CHAPINERO</t>
  </si>
  <si>
    <t>3668808- 3152735243</t>
  </si>
  <si>
    <t xml:space="preserve"> BARBOSA GUTIERREZ </t>
  </si>
  <si>
    <t>GUILLERMINA</t>
  </si>
  <si>
    <t>ELI BARBOSA / ALBA BARBOSA</t>
  </si>
  <si>
    <t>3125764083(maria eunice), 3103007808 (alba)</t>
  </si>
  <si>
    <t>BERNAL COTRINO</t>
  </si>
  <si>
    <t xml:space="preserve">ROSA MARIA </t>
  </si>
  <si>
    <t>ODILMA BERNAL ( HERMANA) EDWIN BERNAL (HIJO)</t>
  </si>
  <si>
    <t>HERMANA</t>
  </si>
  <si>
    <t>KR 7 No. 1-21F</t>
  </si>
  <si>
    <t>CAJA AGRARIA</t>
  </si>
  <si>
    <t>GUAYABAL DE SIQUIMA / CUNDINAMARCA</t>
  </si>
  <si>
    <t>3134945946 - 3214935176</t>
  </si>
  <si>
    <t>BETANCOURT RAMIREZ</t>
  </si>
  <si>
    <t>ANA TULIA</t>
  </si>
  <si>
    <t>BLANCA BETANCOURT DE MORENO</t>
  </si>
  <si>
    <t xml:space="preserve">FINCA EL TUNO </t>
  </si>
  <si>
    <t>VEREDA SAN JOSE</t>
  </si>
  <si>
    <t>ARBELAEZ</t>
  </si>
  <si>
    <t>BUSTOS ALVAREZ</t>
  </si>
  <si>
    <t>MARIA EDA BUSTOS, GERMAN MARTINEZ</t>
  </si>
  <si>
    <t>KR 20A N. 1B-18</t>
  </si>
  <si>
    <t>CIUDAD LATINA</t>
  </si>
  <si>
    <t>SOACHA</t>
  </si>
  <si>
    <t>3102853074/7215610</t>
  </si>
  <si>
    <t>CARDENAS SILVA</t>
  </si>
  <si>
    <t>MARIA CONCEPCION</t>
  </si>
  <si>
    <t xml:space="preserve">JOSE HUMBERTO CORREA (AMIGO) ISABEL SILVA- ANGEL CARDENAS- MERCEDES CARDENAS </t>
  </si>
  <si>
    <t>TABIO VEREDA RIO FRIO</t>
  </si>
  <si>
    <t>TABIO</t>
  </si>
  <si>
    <t xml:space="preserve">CUNDINAMARCA </t>
  </si>
  <si>
    <t>Vereda Rio Frio</t>
  </si>
  <si>
    <t>(JOSE)310 271 82 87 (ISABEL)3144131216 (ANGEL) 3104607084 (MERCEDES) 3112885644 ISIDRO CARDENAS 3102924264 OSCAR EDUARDO HIJO 3114572532</t>
  </si>
  <si>
    <t xml:space="preserve">CASTRO DE RUIZ </t>
  </si>
  <si>
    <t>MARIA OLIVA</t>
  </si>
  <si>
    <t>MIRIAM RUIZ</t>
  </si>
  <si>
    <t>HIJA</t>
  </si>
  <si>
    <t>FACATATIVA</t>
  </si>
  <si>
    <t>CALLE 9 # 2 B 40 SUR FACATATIVÁ.</t>
  </si>
  <si>
    <t>COCA SIERRA</t>
  </si>
  <si>
    <t>ANA ISABEL</t>
  </si>
  <si>
    <t>JOSÉ ANTONIO COCA</t>
  </si>
  <si>
    <t>HIJOS</t>
  </si>
  <si>
    <t>CL 63 I -114-04</t>
  </si>
  <si>
    <t>SABANAS DEL DORADO</t>
  </si>
  <si>
    <t>ENGATIVA</t>
  </si>
  <si>
    <t>442 4281 - 313 3901806</t>
  </si>
  <si>
    <t>FAJARDO PINEDA</t>
  </si>
  <si>
    <t>LUZ MARINA</t>
  </si>
  <si>
    <t>NOHORA FAJARDO</t>
  </si>
  <si>
    <t>Cl 50 no. 37-30 sur</t>
  </si>
  <si>
    <t>fatima</t>
  </si>
  <si>
    <t xml:space="preserve">3115363572, 2301044 / 4535247 / 8483216 / 7822978 / 7761993 / </t>
  </si>
  <si>
    <t>FORERO BELLO</t>
  </si>
  <si>
    <t>FLOR MARIA</t>
  </si>
  <si>
    <t>JUAN MANUEL / AUGUSTO FORERO</t>
  </si>
  <si>
    <t xml:space="preserve">KR 48 A # 174B-67 </t>
  </si>
  <si>
    <t>NUEVA ZELANDA</t>
  </si>
  <si>
    <t>USAQUEN</t>
  </si>
  <si>
    <t>FUENTES PANQUEVA</t>
  </si>
  <si>
    <t>ANA REYES</t>
  </si>
  <si>
    <t>BRIGIDA CORREA / JAIME FUENTES / MARIA GLORIA PEREZ</t>
  </si>
  <si>
    <t>HERMANOS / CUÑADA</t>
  </si>
  <si>
    <t>KR. 3 No. 36- 46 Sur B</t>
  </si>
  <si>
    <t>La Victoria</t>
  </si>
  <si>
    <t>Rafael Uribe</t>
  </si>
  <si>
    <t>BOGOTÁ</t>
  </si>
  <si>
    <t>363 1568 - 3884549 - 3114880258 - 3138111207</t>
  </si>
  <si>
    <t>FUENTES POBLADOR</t>
  </si>
  <si>
    <t>MARIA ESCOLASTICA</t>
  </si>
  <si>
    <t>JOSE FUENTES - LUIS ALEJANDRO FUENTES- LUZ ADRIANA FUENTES.</t>
  </si>
  <si>
    <t>HERMANO</t>
  </si>
  <si>
    <t xml:space="preserve"> Cl 3 ESTE No. 2-62 </t>
  </si>
  <si>
    <t xml:space="preserve">SANTA TERESA </t>
  </si>
  <si>
    <t>SIBATE</t>
  </si>
  <si>
    <t>5299297 - 3105554226- 3133621135</t>
  </si>
  <si>
    <t>GARCIA MAYORGA</t>
  </si>
  <si>
    <t>ROSALBINA</t>
  </si>
  <si>
    <t>GEORGINA SOTO/ROMELIA GARCIA</t>
  </si>
  <si>
    <t xml:space="preserve">KR 96 N. 146D-27 CASA 2 </t>
  </si>
  <si>
    <t>COMPARTIR</t>
  </si>
  <si>
    <t>SUBA</t>
  </si>
  <si>
    <t>3132109422/5353551/8572626</t>
  </si>
  <si>
    <t>GONZALEZ</t>
  </si>
  <si>
    <t>BENITA</t>
  </si>
  <si>
    <t>GUAVITA TORRES</t>
  </si>
  <si>
    <t>CECILIA</t>
  </si>
  <si>
    <t>CLEODOMINO GUAVITA, RITA GUAVITA, OMAIRA GUAVITA E ISLENA GUAVITA</t>
  </si>
  <si>
    <t xml:space="preserve">vereda los cerezos CHIPAQUE, </t>
  </si>
  <si>
    <t>CHIPAQUE</t>
  </si>
  <si>
    <t>3133572355, 7824182</t>
  </si>
  <si>
    <t>HERNANDEZ CAMPOS</t>
  </si>
  <si>
    <t>LIGIA ESTELLA</t>
  </si>
  <si>
    <t>MISAEL HERNANDEZ</t>
  </si>
  <si>
    <t xml:space="preserve">KR 9A No. 8A-42 </t>
  </si>
  <si>
    <t xml:space="preserve">El Progreso </t>
  </si>
  <si>
    <t>5297758 - 3112133034</t>
  </si>
  <si>
    <t>HERNANDEZ DE HERNANDEZ</t>
  </si>
  <si>
    <t xml:space="preserve">ANATILDE </t>
  </si>
  <si>
    <t>PABLO ESPINOSA /ROSMERI/FERNANDO/</t>
  </si>
  <si>
    <t>MACHETA</t>
  </si>
  <si>
    <t>HERRERA HERNANDEZ</t>
  </si>
  <si>
    <t>FLOR MARINA</t>
  </si>
  <si>
    <t>MIRIAM HERRERA/LUZ MARINA HERRERA</t>
  </si>
  <si>
    <t>KR 73A BIS N. 2A-31 SUR</t>
  </si>
  <si>
    <t>AMERICAS OCCIDENTAL</t>
  </si>
  <si>
    <t>3103222035 - 8019392-3132256484</t>
  </si>
  <si>
    <t>HUERTAS GUZMAN</t>
  </si>
  <si>
    <t xml:space="preserve">BEATRIZ </t>
  </si>
  <si>
    <t>LEONOR ROJAS (PRIMA) - OLIVERIO HUERTAS (HERMANO)</t>
  </si>
  <si>
    <t>SAN ANTONIO DEL TEQUENDAMA</t>
  </si>
  <si>
    <t>LA MESA</t>
  </si>
  <si>
    <t>7110215 - 3125642763 HERMANO: 3104087430</t>
  </si>
  <si>
    <t>MARTINEZ FAJARDO</t>
  </si>
  <si>
    <t xml:space="preserve">MARIA ESTRELLA </t>
  </si>
  <si>
    <t>MARIA LULU MARTINEZ GUZMAN</t>
  </si>
  <si>
    <t xml:space="preserve">CRA 8 No. 2 - 09 </t>
  </si>
  <si>
    <t>SAN CAYENANO</t>
  </si>
  <si>
    <t>3138929047 - 3115300931</t>
  </si>
  <si>
    <t>MENDEZ VALENZUELA</t>
  </si>
  <si>
    <t>STELLA</t>
  </si>
  <si>
    <t>YURI MENDEZ / JORGE HERNANDEZ / ARLY CRUZ</t>
  </si>
  <si>
    <t xml:space="preserve">KR 4 N0. 5 -17 UTICA - CLE 118-102 -58 </t>
  </si>
  <si>
    <t>UTICA</t>
  </si>
  <si>
    <t>3133056583 - 5372269 - 3208977443</t>
  </si>
  <si>
    <t>MENDOZA RIOS</t>
  </si>
  <si>
    <t>JAZMIN</t>
  </si>
  <si>
    <t>DIANA TRIANA (HIJA)</t>
  </si>
  <si>
    <t>DIAGONAL 8 # 3 -60</t>
  </si>
  <si>
    <t>EL MIRADOR</t>
  </si>
  <si>
    <t>MESA</t>
  </si>
  <si>
    <t xml:space="preserve">3123503848 (DIANA) 3124275672 (DIANA NIETA) </t>
  </si>
  <si>
    <t>MORA</t>
  </si>
  <si>
    <t>BLANCA VIRGINIA</t>
  </si>
  <si>
    <t xml:space="preserve">MIGUEL MORA MORA </t>
  </si>
  <si>
    <t>HIJO</t>
  </si>
  <si>
    <t>MUÑOZ TORRES</t>
  </si>
  <si>
    <t>MERCEDES</t>
  </si>
  <si>
    <t>CAMILA MUÑOZ</t>
  </si>
  <si>
    <t>SOBRINA</t>
  </si>
  <si>
    <t>CL 10- 8-66</t>
  </si>
  <si>
    <t>KENNEDY</t>
  </si>
  <si>
    <t>SILVANIA</t>
  </si>
  <si>
    <t>3108754508 -8684357</t>
  </si>
  <si>
    <t>MURCIA USAQUEN</t>
  </si>
  <si>
    <t>CUSTODIA</t>
  </si>
  <si>
    <t>WILLIAM MURCIA - BLANCA MURICA</t>
  </si>
  <si>
    <t>3142043290 - 8666637 - 3142777141</t>
  </si>
  <si>
    <t>NOVOA</t>
  </si>
  <si>
    <t>ROSA BEATRIZ</t>
  </si>
  <si>
    <t xml:space="preserve">BLANCA NOVOA ( HERMANA)  CARMENZA NOVOA (PRIMA) </t>
  </si>
  <si>
    <t>santa maria/ CLL 7C N 9-73</t>
  </si>
  <si>
    <t>DUCALES</t>
  </si>
  <si>
    <t>Huila</t>
  </si>
  <si>
    <t xml:space="preserve">Huila </t>
  </si>
  <si>
    <t>Hermana (Blanca Novoa) 3213385861 / Carmenza Novoa ( Prima) 7785713</t>
  </si>
  <si>
    <t>PALACIOS</t>
  </si>
  <si>
    <t>MARIA FLOR</t>
  </si>
  <si>
    <t>ANGELINA PALACIOS</t>
  </si>
  <si>
    <t>CL 33 SUR NO. 29-11 MURILLO TORO</t>
  </si>
  <si>
    <t xml:space="preserve">PULIDO BUITRAGO </t>
  </si>
  <si>
    <t>ANA ROSA</t>
  </si>
  <si>
    <t>LAURA MARIA PULIDO / MARIA ENCARNACION PULIDO</t>
  </si>
  <si>
    <t>KR 6 n. 6b-44</t>
  </si>
  <si>
    <t>SAN JORGE</t>
  </si>
  <si>
    <t>QUITIAN TRIANA</t>
  </si>
  <si>
    <t>TERESA DE JESUS</t>
  </si>
  <si>
    <t>URBANA QUITIAN - ELISA QUITIAN- SOFIA QUITIAN</t>
  </si>
  <si>
    <t>HERMANAS - SOBRINA</t>
  </si>
  <si>
    <t>CL 57 NO 22 - 05 / CRA 9 No.  74-35</t>
  </si>
  <si>
    <t>3102182408 -  3132828087 - 3125169213 - 4280258</t>
  </si>
  <si>
    <t>RENDON</t>
  </si>
  <si>
    <t>LUZ MARIA</t>
  </si>
  <si>
    <t>RAUL GÓMEZ / GLORIA AMPARO GUZMAN/ DORA NIETO ( MADRINA - ACTIVA COMO RED SECUNDARIA)</t>
  </si>
  <si>
    <t>CEL. 315770895  - 3107760210 (teléfono de Dora Nieto- Madrina: 5617102)</t>
  </si>
  <si>
    <t>REYES GARNICA</t>
  </si>
  <si>
    <t>AURORA</t>
  </si>
  <si>
    <t>LUZ MARINA REYES - JUAN CARLOS REYES GARNICA-SANDRA OLAVE</t>
  </si>
  <si>
    <t>HERMANA - HIJO</t>
  </si>
  <si>
    <t>KR 15 n. 5-11 HNO / KR 13 a n. 2c-70 soacha</t>
  </si>
  <si>
    <t>PABLO NERUDA</t>
  </si>
  <si>
    <t>3142358357 - 7114632 -  3228454996 - 3219027906- 3125692276</t>
  </si>
  <si>
    <t>RIOS TORRES</t>
  </si>
  <si>
    <t>ERCILIA</t>
  </si>
  <si>
    <t>ENRIQUETA RIOS / FLORENTINO RIOS / ANIBAL RIOS</t>
  </si>
  <si>
    <t>KR 18N. 15-04 soacha</t>
  </si>
  <si>
    <t xml:space="preserve">7220991 - 3158621025 </t>
  </si>
  <si>
    <t>RODRIGUEZ</t>
  </si>
  <si>
    <t>MARIA MARCOLFA</t>
  </si>
  <si>
    <t>EBERTO RETAVISCA . EBERARDO RETAVIZACA - ALBEIRO RETAVIZACA -PAULA ROSA RODRIGUEZ Y LEVI RETAVIZCA</t>
  </si>
  <si>
    <t>TRV 68H 38C-37 SUR -  -  CRA 32 SUR  No. 40-06 - BOYACA  Y VILLAGOMEZ CENTRO</t>
  </si>
  <si>
    <t>B/ LAS TORRES - KENNEDY</t>
  </si>
  <si>
    <t xml:space="preserve">CUNDINAMARCA  </t>
  </si>
  <si>
    <t>1. BOGOTA              2. VILLAGOMEZ</t>
  </si>
  <si>
    <t>3187932641 - 3124844041 - 3217496468 -  3134157916 - 3114962041</t>
  </si>
  <si>
    <t>RODRIGUEZ HURTADO</t>
  </si>
  <si>
    <t>MARIA CECILIA</t>
  </si>
  <si>
    <t>MARTIN CASTAÑEDA</t>
  </si>
  <si>
    <t>HEMANA</t>
  </si>
  <si>
    <t>314 3707625.</t>
  </si>
  <si>
    <t xml:space="preserve">RODRIGUEZ RODRIGUEZ </t>
  </si>
  <si>
    <t>GREGORIA</t>
  </si>
  <si>
    <t>MARIO EDUARDO RODRIGUEZ</t>
  </si>
  <si>
    <t xml:space="preserve">CALLE 78 BIS No. 69a - 13 </t>
  </si>
  <si>
    <t>LAS FERIAS</t>
  </si>
  <si>
    <t>IGNACIA</t>
  </si>
  <si>
    <t>MARIA CLAUDIA RODRIGUEZ/ROSA HERNANDEZ/PEDRO HERNANDEZ</t>
  </si>
  <si>
    <t>CL 1B ESTE 7 - 81</t>
  </si>
  <si>
    <t>3014304203/3122008444/3123764484</t>
  </si>
  <si>
    <t xml:space="preserve">RODRIGUEZ DE QUINTERO </t>
  </si>
  <si>
    <t>CARMEN</t>
  </si>
  <si>
    <t>JOSE QUINTERO</t>
  </si>
  <si>
    <t>CARRERA 8 # 42 A- 25 LOS ROSALES TUNJA- BOYACA.</t>
  </si>
  <si>
    <t>TUNJA</t>
  </si>
  <si>
    <t>BOYACA</t>
  </si>
  <si>
    <t>SANCHEZ</t>
  </si>
  <si>
    <t>ANA BEATRIZ</t>
  </si>
  <si>
    <t>LUIS ALBERTO SANCHEZ</t>
  </si>
  <si>
    <t>KR 2 A N. 19-28</t>
  </si>
  <si>
    <t>LAS QUINTAS</t>
  </si>
  <si>
    <t>3103428541- 3133242756 salvador sanchez</t>
  </si>
  <si>
    <t>SÁNCHEZ</t>
  </si>
  <si>
    <t>ISAURA</t>
  </si>
  <si>
    <t>JOSÉ ANTONIO SÁNCHEZ, MARTHA LOZANO SANCHEZ</t>
  </si>
  <si>
    <t>KR 11-3-43. Kr 77 h- 69 B 76</t>
  </si>
  <si>
    <t>BARRIO SAN JOSE, Bosa Nueva Granada</t>
  </si>
  <si>
    <t>GUADUAS</t>
  </si>
  <si>
    <t>313 4120177- 3134169878</t>
  </si>
  <si>
    <t>SIERRA CASAS</t>
  </si>
  <si>
    <t>MARIA LICINIA</t>
  </si>
  <si>
    <t>ANGELITA SANCHEZ</t>
  </si>
  <si>
    <t>CUÑADA</t>
  </si>
  <si>
    <t>CALLE 58 No. 88F-42</t>
  </si>
  <si>
    <t xml:space="preserve"> B/ LA LIBERTAD </t>
  </si>
  <si>
    <t>BOSA</t>
  </si>
  <si>
    <t>7832682-3167201456</t>
  </si>
  <si>
    <t>VARGAS ZUÑIGA</t>
  </si>
  <si>
    <t>MAGNOLIA</t>
  </si>
  <si>
    <t>EDY ZUÑIGA, ELIZABETH DIAZ / PATRICIA ZUÑIGA</t>
  </si>
  <si>
    <t xml:space="preserve">KR 11 N0. 10 37 sur </t>
  </si>
  <si>
    <t>SANTA ANA INT 3 MAZ C</t>
  </si>
  <si>
    <t xml:space="preserve"> SOACHA</t>
  </si>
  <si>
    <t>7222091-3003917870</t>
  </si>
  <si>
    <t>VASQUEZ TRIVIÑO</t>
  </si>
  <si>
    <t>EDELMIRA</t>
  </si>
  <si>
    <t>LIGIA VASQUEZ, MERY VASQUEZ, NELSY VASQUEZ, RUBI VASQUEZ</t>
  </si>
  <si>
    <t xml:space="preserve">Calle 29 sur N 15 21 </t>
  </si>
  <si>
    <t xml:space="preserve">GUSTAVO RESTREPO </t>
  </si>
  <si>
    <t>3913266 - 3229442191-4940807-3106890763</t>
  </si>
  <si>
    <t>VILLAMIL RUIZ</t>
  </si>
  <si>
    <t>LUIS FERNANDO VILLAMIL</t>
  </si>
  <si>
    <t>Cl 44 No 45 - 31 sur Int 2</t>
  </si>
  <si>
    <t>santa lucia</t>
  </si>
  <si>
    <t>Tunjuelo</t>
  </si>
  <si>
    <t xml:space="preserve">2112486  3103362282 312 6900282 </t>
  </si>
  <si>
    <t>En el mes de mayo no se ejecutaron actividades del programa productivo por las siguientes rezones:
1, Cunado se realizaron los traslados de las 51 personas mayores al CBA de Arbeláez en el mes de Abril , las personas vinculadas a este programa se encontraba en el grupo trasladado.
2, El programa debe ser restructurado porque no se cuenta actualmente con población que cumpla con los requisitos de vinculación y se ejecutaron los ajustes para la siguiente propuesta.
3, Las 70 personas mayores con que se cuenta actualmente en el CPS se encuentran vinculadas a los talleres prevocacionles y avocacionales.</t>
  </si>
  <si>
    <t>No aplica para el periodo evaluado</t>
  </si>
  <si>
    <t xml:space="preserve">En el   programa  de  Vejez  Cundinamarca  se  realizaron  traslados  de  51 personas    mayores   a  otros  centros  de  protección. frente a lo que se observan  cambios  relevantes  en la  participación   de  personas mayores  que  quedan  en  la  institución  y  participan en  los   talleres   pre vocacionales.  En el  mes  de  mayo  se  vincularon  a  los  talleres  pre-vocacionales  29  personas  mayores:   en  artesanías   6 personas  mayores ,  ayudantía  2 , pecuario 2 , huerta 4, elementos  de   aseo 2, manualidades I 7, manualidades II: 6 personas   mayores,   llevándose   a  cabo 15  sesiones  durante  el  mes  de  mayo   de  lunes  a  jueves  en  horario de  9.00 A 11.45 a.m.  y de  2:00 a 3:30 p.m.   con  el  grupo  de  participantes  se  logro   mantener  el  nivel  de  desempeño de  las   personas   mayores.    </t>
  </si>
  <si>
    <t xml:space="preserve">Se logro organizar  los   listados   para   clarificar  la  ubicación  ocupacional  de  las 129   participantes  en  los  talleres  pre-vocacionales. 
Se logra que  el 100%  de  la  población  mayor  haya  tenido    continuidad   en  el  proceso  terapéutico,    independiente   del  quehacer  diario  se sienten  útiles  dentro  del  medio  institucional.   
Se  logro cumplir  con algunos   hábitos  socio ocupacionales  básicos  de  asistencia  diaria,  tolerancia. 
Se  realizo  pago  del  incentivo  mensual  a  cada   participante  en   proyecto  pre-vocacional  tanto  caminantes   como  de  silla  de  ruedas. 
</t>
  </si>
  <si>
    <t xml:space="preserve">El grupo  de  personas   mayores  que   quedo  en  la institución  tienen  mayores  limitaciones  a  nivel  cognitivo , motriz   y  socialización lo que  impide   mayor  participación y  ejecución  de  actividades   mas   estructuradas   en  los  proyectos . 
 La  avanzada  edad   con frecuencia influye para  que  la  participación sea  limitada presentando  mayores problemas de salud </t>
  </si>
  <si>
    <t xml:space="preserve">Se realiza con frecuencia supervisión y acompañamiento a las personas mayores que presentan  dificultades  con  el  fin  de  que   no  abandonen  el  objetivo </t>
  </si>
  <si>
    <t xml:space="preserve">Durante  el mes  de  mayo se  realizaron  cinco  actividades    a-vocacionales  con  las  41  personas  mayores  de funcionalidad  baja.  Siendo  estas  actividades  de  destreza  motora  gruesa y estimulación  sensorial  a nivel  táctil     logrando  la activación de canales sensoriales expresado a través de respuestas gestuales de agrado, rechazo, risa, admiración entre otras. 
Estas  actividades  se   realizan  con  grupos  pequeños  por  periodos  de  tiempo  corto  a  pesar   de   conformar   grupos  se   interviene   en  forma   individual.   
</t>
  </si>
  <si>
    <t xml:space="preserve">Se logra que  las personas mayores que  participaron  en  las  actividades mantengan respuestas  adaptativas.   
Se  logra   que  las   participantes   mayores  fortalezcan  la  entrada  de  estímulos   por  los   canales   sensoriales 
Se  logro   mantener  una  comunicación   verbal  o  gestual  de  las  personas  mayores  a  través   del  acechamiento  y  el  contacto  físico  con  cada   persona  mayor 
Se  logro  realizar 
Se logro  realizar  al  100% der  la población  estimulación  táctil  con  aceite  y  vibrador   en  miembros  inferiores  y  superiores </t>
  </si>
  <si>
    <t xml:space="preserve">Durante  el  periodo  se  se   presentaron  dificultades  en  la  salud   somática   de  las  personas  mayores  también  influyo  el  clima   ya  que  las  bajas  temperaturas   influyen  en sus  estados  de  animo   negándose  a  la  intervención </t>
  </si>
  <si>
    <t xml:space="preserve">implementación de actividades sencillas y de baja complejidad por periodos cortos de tiempo. </t>
  </si>
  <si>
    <r>
      <t xml:space="preserve">Durante  el  periodo  del  mes de   mayo  se realizaron  diez  valoraciones   a personas  mayores  y  adultas  del  proyecto  de  Cundinamarca: cinco valoraciones  de  Destrezas  Ocupacionales  y cinco  Escalas  Barthel     en etapa  de permanencia 
En el mes  de  mayo  se  logro  realizar  diez  valoraciones  de  los  instrumentos  de  valoración  requeridos  por  el  área  logrando  cumplir  con el cronograma ,
 No  se  realizo  valoración  de  gustos  e  intereses  a  las  personas  mayores  y  adultas  por  ser  este un   instrumento  complejo   para   ellas, por  dificultades  en  la  comprensión  y  entendimiento  del  mismo. </t>
    </r>
    <r>
      <rPr>
        <sz val="10"/>
        <color indexed="8"/>
        <rFont val="Calibri"/>
        <family val="2"/>
      </rPr>
      <t xml:space="preserve">
                                                                                                                                                                                                                                                                                                    </t>
    </r>
  </si>
  <si>
    <t>Clasificación de la población por funcionalidad para incluirlas en los diferentes programas que ofrece al área y contribuir en el programa terapéutico de las personas mayores.</t>
  </si>
  <si>
    <t xml:space="preserve"> No  se  realizo  valoración  de  gustos  e  intereses  a  las  personas  mayores  y  adultas  por  ser  este un   instrumento  complejo   para   ellas, por  dificultades  en  la  comprensión  y  entendimiento  del  mismo. </t>
  </si>
  <si>
    <t xml:space="preserve">Revaluar  los  instrumentos  de  valoración  con  el  fin  de  obtener   datos   precisos  relacionados   con  el  nivel  de  funcionalidad e independencia y  gustos  e  intereses.  </t>
  </si>
  <si>
    <r>
      <t xml:space="preserve">En el  mes  de  mayo  se  realizaron actividades  donde   se  promovieron  las  habilidades  sociales  a  las  personas   mayores  vinculadas  al  taller  prevocacional   se generaron  espacios de inclusión social, autodierccionamiento   y seguimiento de instrucciones   con  actividades:
</t>
    </r>
    <r>
      <rPr>
        <sz val="10"/>
        <rFont val="Calibri"/>
        <family val="2"/>
      </rPr>
      <t xml:space="preserve">1. Salida  Instrumental  al Municipio de Sibaté con  7 personas  mayores    logrando interactuar con el medio externo creando estrategias de autodierccionamiento en espacios públicos y sociales de  las personas mayores 
2. Las   llamadas se promueve  destrezas sociales  y de comunicación con sus familias o amigos.
3.Celebracion  día  del  trabajo  participantes 29 personas   mayores  y día  de  la  madre.  
</t>
    </r>
  </si>
  <si>
    <r>
      <t xml:space="preserve">Se logra  promover espacios grupales de  de Habilidades Sociales, de comunicación e interacción a través de actividades vivenciales  dentro  y  fuera  de  la  institución .
Se logro  favorecer  reglas  y  normas  sociales  de  tolerancia responsabilidad, autoestima y seguimiento de regla al 100% de  las  participantes.
Se logran espacios   de interacción  social entre  pares y personas externas  a la institución favoreciendo destrezas sociales y de comunican en las personas mayores. 
</t>
    </r>
    <r>
      <rPr>
        <sz val="10"/>
        <rFont val="Calibri"/>
        <family val="2"/>
        <scheme val="minor"/>
      </rPr>
      <t xml:space="preserve">
</t>
    </r>
  </si>
  <si>
    <t xml:space="preserve">Limitantes   para   la  realización de  actividades   sociales  dentro  y  fuera  de  la  institución </t>
  </si>
  <si>
    <t xml:space="preserve">Se requiere realizar   actividades   extramurales   con  mas  frecuencia  con  el  fin  de  reforzar reglas  y  normas   fuera  de  la  institución </t>
  </si>
  <si>
    <t xml:space="preserve">Durante  el  periodo del mes de Mayo   se   han  realizado  ajustes  al  interior  del  servicio  san  Luis  sitio  donde  se   encuentra ubicada   la  población  mayor  del  proyecto  de  Cundinamarca.  se  reorganizo  la  ropería,  kit de  aseo, se   realizaron  cambio  de  colchonetas ,  almohadas  esto  con  el   fin  de   mejorar  las   condiciones   generales   de  salud  y vida. 
 un  objetivo  primordial  con  la  población  mayor  semi-independiente  es  mantener la capacidad de desempeño en actividades de la vida diaria y actividades instrumentales proceso  que  se  realiza   diariamente   de  lunes  a  viernes  en  horario  de  6:00 a 8:45 a.m.  y  12  a  1 p.m.  con  apoyo  del personal  de  protección , tallerista  y  terapeuta  ocupacional </t>
  </si>
  <si>
    <t>Se logra una organización dentro del servicio en horas de autocuidado en pro del bienestar de las personas mayores  se   continuo  la  supervisión  y   seguimientos  en  los   diferentes   horarios  para  lograr   mejorar  los  procesos   en    la  ejecución  de  las  actividades  de  autocuidado  con  el  fin de  mejorar   la  presentación  personal  de  la  población  mayor  en  general 
Se   garantizan  los  insumos   para  la  realización  de  las   Actividades  de  la  vida diaria   a  la  población  en  mayor .
  Se    realizo  seguimiento  y  apoyo  en  las  horas   de la   alimentación  con  el  fin  de  realizar   correctivos   en  pro  de  las  personas   mayores</t>
  </si>
  <si>
    <t xml:space="preserve">Desestructuración en el subsistema  habitacional o conductas des adaptativas   que influyen en la ejecución de las actividades.
</t>
  </si>
  <si>
    <t>Terminar  la  reorganización  de  algunas  actividades  relacionadas   con  el  autocuidado   dentro  del  servicio  con  el  fin  de  ofrecer  mejores   condiciones   de  vida   a la  población  mayor  independiente  y  semi-independiente  
Con  el  área  de   Notición  organizar  las   dietas   y  ubicación  de  personas  mayores   y  adultas   en   comedor con  el  fin   de  mantener   buen  nivel  nutricional  en  las  personas   mayores   dependientes</t>
  </si>
  <si>
    <t xml:space="preserve">*Durante  el  periodo del mes de mayo  se   han  realizado  ajustes  al  interior  del  servicio  san  Luis  sitio  donde  se   encuentra ubicada   la  población  mayor  del  proyecto  de  Cundinamarca.  se  reorganizo  la  ropería,  kit de  aseo, se   realizaron  cambio  de  colchonetas ,  almohadas  esto  con  el   fin  de   mejorar  las   condiciones   generales   de  salud  y vida.
Durante  el  periodo  de  mayo   se     realizo    acompañamientos en  horas  de  alimentación  en  el comedor  con  el  fin de     mantener   patrón  mano -boca  </t>
  </si>
  <si>
    <t xml:space="preserve">* Se  logra  realizar refuerzos  y  correctivos  necesarios mediante señalamientos  verbales para mantener adecuado desempeño en momentos de alimentación. la  dinámica  continua conjuntamente  con el apoyo de los auxiliares de terapia ocupacional, quienes bajo la orientación de la profesional apoyan estos  procesos en los diferentes servicios.
* Se  logra  Supervisión a la  ingesta correcta de la dieta ( ya que se evidencia que algunas personas mayores son selectivas al  consumir algunos alimentos).
</t>
  </si>
  <si>
    <t xml:space="preserve"> El  deterioro   funcional  de  las  personas   mayores   es   cada  día  mas  evidente   esto  debido  a  las   condiciones   generales  de  vida </t>
  </si>
  <si>
    <t>Con  el  área  de   Notición  organizar  las   dietas   y  ubicación  de  personas  mayores   y  adultas   en   comedor con  el  fin   de  mantener   buen  nivel  nutricional  en  las  personas   mayores   dependientes</t>
  </si>
  <si>
    <t>15personas mayores de funcionalidad alta y media</t>
  </si>
  <si>
    <t xml:space="preserve"> Con  las  personas   mayores se   realizan   actividades  de  tipo  instrumental logrando   mantener  habilidades  motoras   para   realizar   tendido  de  cama   para  que  se  realice  en  forma  independiente  necesitando de mínimos señalamientos. 
El lavado  de  medias  de  las  personas   mayores  lo  realiza  1  compañera  persona  mayor  que   tiene   la   capacidad   para   realizar  la  actividad  
</t>
  </si>
  <si>
    <t xml:space="preserve">Se da cumplimento a la meta establecida y a  las actividades programadas  se logra  mantener desempeño en las actividades de cuidado del entorno  con  15  personas  mayores  
</t>
  </si>
  <si>
    <t xml:space="preserve">Debido al proceso propio de envejecimiento la ejecución de las diferentes actividades se puede ver limitada
En  el  mes  de  abril  se   dificultaron  las   actividades  en  general  por  los   traslados   y  reorganización de los  proyectos  de  Cundinamarca </t>
  </si>
  <si>
    <t xml:space="preserve">Continuar motivando a las personas mayores teniendo en cuenta habilidades residuales y nivel de motivación de la persona mayor. </t>
  </si>
  <si>
    <t>14 personas mayores de funcionalidad alta y media.</t>
  </si>
  <si>
    <t xml:space="preserve">En el  mes  de    se realizaron   diversas actividades de tipo instrumental  como :
Salida al municipio de Sibaté  con   7 personas   mayores   que  participan  en  proyecto   prevocacional   quienes hacen gasto de su incentivo monetario según sus intereses en  espacios como restaurantes, cafeterías, supermercados,  favoreciendo  habilidades   sociales   y  comportamientos   en  comunidad  externa  a  la  institución,   las   personas  mayores que  no   salieron  de  la  institución    decidieron  encargar   insumos  según  sus  gustos  o el  gasto  en  la  cafetería  institucional  . </t>
  </si>
  <si>
    <t xml:space="preserve">Se logra mantener hábitos y rutinas socio ocupacionales donde la persona mayor logra adquirir su incentivo.
Se logra una iniciativa y entusiasmo por parte de las personas mayores al momento de hacer gasto de su incentivo. 
</t>
  </si>
  <si>
    <t xml:space="preserve"> La  mayoría   de  las  participantes   prefieren  gastar  el  incentivo  en  la  cafetería  institucional  debido  a   sus  condiciones  de  salud  se   dificulta    interactuar   con el  medio  externo 
 </t>
  </si>
  <si>
    <t xml:space="preserve">Estos  procesos   se  realizan   constantemente   con  el  fin  de   evitar    accidentes de     en  el  medio  interno  o  externo durante   el  periodo  se  informa y previene  a las personas mayores que   tienen  la  capacidad  de  entender   los  riesgos  de  peligro  dentro  y  fuera   de  la  institución r implementando correctivos inmediatos. </t>
  </si>
  <si>
    <t xml:space="preserve">Se logra que las personas mayores que participaron de salidas identifiquen  los posibles riesgos fuera como  señales  de  transito,   peligro  del  transporte  publico  y dentro de la institución . 
Se logra realizar correctivos a riesgos con apoyo  del área de mantenimiento. </t>
  </si>
  <si>
    <t xml:space="preserve">  •   Accesibilidad y barreras arquitectónicas para personas mayores 
</t>
  </si>
  <si>
    <t xml:space="preserve">Tener precaución en la movilidad de las personas mayores </t>
  </si>
  <si>
    <t>12 personas mayores de funcionalidad alta y media.</t>
  </si>
  <si>
    <t>En el mes de mayo no se ejecutaron actividades del programa productivo por las siguientes rezones:
1, Cunado se realizaron los traslados de las 51 personas mayores al CBA de Arbeláez en el mes de Abril , las personas vinculadas a este programa se encontraba en el grupo trasladado.
2, El programa debe ser restructurado porque no se cuenta actualmente con población que cumpla con los requisitos de vinculación y se ejecutaron los ajustes para la siguiente propuesta.
3, Las 70 personas mayores con que se cuenta actualmente en el CPS se encuentran vinculadas</t>
  </si>
  <si>
    <t>No aplica para periodo evaluado.</t>
  </si>
  <si>
    <t xml:space="preserve">En el mes de mayo  se realizaron 4 actividades de:                                                                                      2 jornadas belleza y 1 proyección de película y  celebración del  día  de  la  madre.
Se logra brindar alternativas de participación en las que las personas mayores tiene  la capacidad de decidir que quieren hacer en esos espacios.
  por medio de estas actividades las personas mayores disfrutaron de espacios distintos pasar un rato diferente a la rutina ocupacional. </t>
  </si>
  <si>
    <t xml:space="preserve">Se logra por medio de estas actividades salir de la rutina cotidiana y espacios de disfrute del ocio y tiempo libre según los gustos e intereses de cada persona mayor. 
Se logra brindar alternativas de participación en las que las personas mayores tiene  la capacidad de decidir que quieren hacer en esos espacios.
  por medio de estas actividades las personas mayores disfrutaron de espacios distintos pasar un rato diferente a la rutina ocupacional. </t>
  </si>
  <si>
    <t xml:space="preserve">Por condiciones del deterioro físico por el proceso de envejecimiento en conjunto con cambios comportamentales, se dificulta la participación de total de la población en este tipo de actividades.  
</t>
  </si>
  <si>
    <t xml:space="preserve">Realizar   actividades  segmentadas   con  grupos pequeños para   que   el  100% de  la  población  mayor   se   beneficie   del  programa </t>
  </si>
  <si>
    <t xml:space="preserve">Durante  el mes  de  mayo se  realizaron  cinco  actividades    a-vocacionales  con  las  31  personas  mayores  de funcionalidad  baja.  Siendo  estas  actividades  de  destreza  motora  gruesa y estimulación  sensorial  a nivel  táctil     logrando  la activación de canales sensoriales expresado a través de respuestas gestuales de agrado, rechazo, risa, admiración entre otras. 
Estas  actividades  se   realizan  con  grupos  pequeños  por  periodos  de  tiempo  corto  a  pesar   de   conformar   grupos  se   interviene   en  forma   individual.   
</t>
  </si>
  <si>
    <t xml:space="preserve">Durante  el  periodo  se     presentaron  dificultades  en  la  salud   somática   de  las  personas  mayores  también  influyo  el  clima   ya  que  las  bajas  temperaturas   influyen  en sus  estados  de  animo   negándose  a  la  intervención </t>
  </si>
  <si>
    <t>Por requerimiento</t>
  </si>
  <si>
    <r>
      <t xml:space="preserve"> En el mes de mayo se realizan 17 intervenciones individuales  en el mes de mayo distribuidas de la siguiente manera:   13 personas, las causas son:
 seguimiento individual (8), 
intervenciones en crisis (4),
 valoración psicología (5). </t>
    </r>
    <r>
      <rPr>
        <sz val="10"/>
        <color indexed="10"/>
        <rFont val="Calibri"/>
        <family val="2"/>
      </rPr>
      <t xml:space="preserve">
</t>
    </r>
    <r>
      <rPr>
        <sz val="10"/>
        <rFont val="Calibri"/>
        <family val="2"/>
      </rPr>
      <t>Línea base: 
Intervenciones en crisis: Gladys Amanda Suarez Figueroa, Gregoria Rodríguez Rodríguez, Martha Yaneth León Garzón, Esther León
Intervención individual: María Concepción Cárdenas Silva, Gladys Amanda Suarez Figueroa, Ana Graciela Aguas Hernández, Gregoria Rodríguez Rodríguez, Martha Yaneth León Garzón, Esther León, Gloria Esperanza Bora Orjuela, Nohelia Lombana Rodríguez
Valoración psicología: Ercilia Ríos Torres, Flor María Forero Bello, Gladis Cubillos Castillo, Francia Helena Herrera, Flor Marina Herrera
Las intervenciones se realizan en espacios privados, en las instalaciones de la institución en las cuales se preserva la privacidad, promueve la confidencialidad y genera en la persona entrevistada condiciones para manifestaciones de ideas pensamientos y emociones.</t>
    </r>
  </si>
  <si>
    <t xml:space="preserve">Manifestación de ideas respecto a la interpretación de la situación actual, relaciones con referentes familiares. Expresión de manera verbal la disminución en niveles de estados emocionales, comprensión de procesos  relacionados con la atención integral
Informar y acompañar a las personas mayores, sobre situaciones familiares estrategias para el afrontamiento, apoyo emocional y seguimiento de estados emocionales; como el fallecimiento con contención emocional, permitiendo la expresividad de pensamientos, ideas y expectativas. 
Modificar conductas relacionadas con inapetencia, rechazo de dieta, rechazo de tratamiento farmacológico y dificultad de seguimiento de normas en el servicio
Acuerdos entre las participantes para modificar conductas en beneficio de la convivencia. 
Establecer estrategias que disminuyan intensidad en estados emocionales, mediante la expresividad de los mismos, empleo de conductas alternativas de respuesta a las situaciones estresantes. 
Estado emocional regulado por periodos, empleo de estrategias alternativas a las agresiones verbales, reactividad a situaciones dificultan respuestas adaptativas. 
Empleo de estrategias conductuales debido a factores asociados a dificultad en el control de impulsos, niveles de ansiedad y baja capacidad de introspección
</t>
  </si>
  <si>
    <t>Eventos de heteroagresión.
Dificultad de introspección de las personas sobre situaciones y conductas inadecuadas.
Reincidencia de conductas en interacciones con pares y cuidadores.
Las estrategias no se mantienen a lo largo del tiempo. 
Las personas que no lograron estabilizarse, se debe a factores asociados a patología de base.</t>
  </si>
  <si>
    <t>Continuar con estrategias implementadas durante el periodo para que perduren en el tiempo, ya que las personas mayores requieren un apoyo continuo para instaurar conductas. 
Modificaciones de tipo ambientales que favorezcan la estabilización emocional de las personas.
Realizar seguimiento a las personas quienes presentan indicadores de riesgo por inicio de crisis.</t>
  </si>
  <si>
    <t xml:space="preserve">Las personas que requirieron intervención individual se atendieron durante este periodo, haciendo uso de diferentes estrategias como lo son contención verbal y ambiental, psi coeducación y modificación conductual. Complementario a esto se trabaja con equipo interdisciplinario en pro de brindar una atención integral y las remisiones necesarias. </t>
  </si>
  <si>
    <t>Se modifican factores estresores y precipitantes de la conducta inadecuada. Las personas atendidas emplean el lenguaje como medio de regulación del estado emocional.</t>
  </si>
  <si>
    <t xml:space="preserve">Se realizan sesiones especificas a personas mayores con el fin de modificar comportamientos o cogniciones erradas para contribuir a mejorar su calidad de vida dentro del centro de protección, donde se promueve la estabilidad emocional.
Las estrategias a implementar son de tipo cognitivas, conductuales y de expresión de estados emocionales por medio de entrenamiento en el manejo de conflictos y estrategias de afrontamiento. </t>
  </si>
  <si>
    <t>En la esfera emocional se logro disminuir la frecuencia de conductas desadaptativas en el 78% de las personas atendidas, es decir 7 de 9.
En cuanto a las personas que presentaron crisis, se emplearon estrategias que disminuyen intensidad de estados emocionales, promueven la socialización con pares y seguimiento de normas de convivencia.</t>
  </si>
  <si>
    <t>37
Personas mayores con capacidades cognitivas profunda, grave, moderada y funcionalidad media-baja</t>
  </si>
  <si>
    <t xml:space="preserve"> En el mes de Mayo se realiza refuerzo de Funciones Ejecutivas: Mediante el empleo de instrucciones específicas, modelamiento y moldeamiento de conductas , en la realización de tareas sencillas cotidianas</t>
  </si>
  <si>
    <t>Se logra que las participantes organicen, orden y ejecuten de manera más eficiente algunas tareas cotidianas.
Identifican el orden, disminución en el tiempo que precisa la realización de cada una de las tareas, que cumplan con las actividades programadas y realicen cambios en su rutina habitual.
Muestran respuestas de tipo conductual para emplear habilidades propias a cada una de las tareas.</t>
  </si>
  <si>
    <t>En el desarrollo de las actividades, presentan resistencia a modificación de conductas aprendidas con anterioridad, pérdida de habilidades en las cuales desarrollaban anteriormente.</t>
  </si>
  <si>
    <t>Destinar actividades similares con mayor frecuencia y el empleo de habilidades de las personas..</t>
  </si>
  <si>
    <t xml:space="preserve">A cada una de las personas se les acompaña en diferentes momentos sobre una actividad a realizar, posteriormente  se le solicita desarrolle el comportamiento requerido para elegir, llevar a cabo y completar la actividad dirigida y la consecución de un objetivo. </t>
  </si>
  <si>
    <t>Se desarrolla cada uno de los pasos que requiere seguir una actividad compleja, el establecimiento de la secuencia de fases, el inicio de la actividad dirigida al objetivo, las habilidades de organización de los objetivos. Para ello se establecen diferentes niveles de dificultad en función del nivel de ayuda ofrecida y de la complejidad de las tareas.</t>
  </si>
  <si>
    <t>32
Personas mayores con capacidades cognitivas leves, diagnósticos mentales y funcionalidad alta-media</t>
  </si>
  <si>
    <t xml:space="preserve"> En el mes de mayo se realizaron tareas que estimulen funciones cognitivas y sus respectivos procesos: Atención, memoria, lenguaje, praxias y función ejecutiva. Ejercitación de capacidades práxicas adecuando los ejercicios a las capacidades de las personas mayores. </t>
  </si>
  <si>
    <t xml:space="preserve">Se identifican respuestas y reacciones ante la presencia de estímulos presentados, donde identifican y nominan elementos presentados, muestran su uso, lugar en el cual permanece. Mediante instrucciones, especifican la manera de empleo, para aquellas personas quienes también lo emplean, no lo emplean o muestran interés. Las personas mayores ejercen como modelos  para realizar la actividad solicitada, seleccionando elementos y posteriormente fomentan a que otras personas emitan las conductas, afectivas, cognitivas y las asocian con aspectos personales. </t>
  </si>
  <si>
    <t>Disminución de habilidades por la baja frecuencia de uso de éstas.
Aspectos relacionados con patología de base que dificulta el mantener la atención por periodos adecuados.</t>
  </si>
  <si>
    <t>Incrementar la frecuencia de actividades relacionados con aspectos de habilidades y elementos empleados
Fortalecimiento de habilidades de atención en el desarrollo de las actividades.
Abordaje por medio de grupos, según habilidades en este aspecto cognitivo.</t>
  </si>
  <si>
    <t xml:space="preserve">Las actividades se desarrollan a partir de las cuales se repasa la utilización de objetos cotidianos o novedosos, exploración de características, iniciativa de uso. Para esto se emplean lapiceros, juguetes, hebillas, barníz de uñas, labiales, sombras, instrumentos musicales, radios. </t>
  </si>
  <si>
    <t>Mediante conversaciones, se propende por la verbalización de instrucciones, enumerar características y ejemplificación a las demás personas para realizarlos. Se solicita a algunas de ellas la realización de dibujos a partir de un modelo, enuncie partes del dibujos, características y aspectos llamativos</t>
  </si>
  <si>
    <t>EN el mes de mayo se moldean conductas en habilidades sociales en las cuales se abordan aspectos personales de las participantes,  verbalizaciones positivas acerca de aspectos manifestados, el parafraseo para conocer puntos de vista y creencias de las personas mayores que inciden directamente en las conductas</t>
  </si>
  <si>
    <t>Emplean aspectos propios y de pares para compartir de manera grupal sobre conductas que favorezcan a la autoimagen, creencias relacionadas con la personalidad y aspectos físicos. Emplean conductas de afectividad dirigidas a pares,  manifiestan aspectos que benefician a maneras más reforzadoras de interacciones, evocación de recuerdos de relaciones anteriores en diferentes contextos. Se emplean estrategias de moldeamiento para fomentar las conductas de respeto, principalmente el de tipo verbal.</t>
  </si>
  <si>
    <t xml:space="preserve">Presencia de pensamientos atribuciones, prejuicios, eventos del pasado, como estrategia de afrontamiento de situaciones, que interfieren en la socialización.
Presencia de conductas asociadas a situaciones de crisis de las personas mayores que dificultan la interacción
 </t>
  </si>
  <si>
    <t>Realizar psicoeducación sobre factores incidentes en estados emocionales de las personas en diferentes etapas de desarrollo y contextos.</t>
  </si>
  <si>
    <t>Se abordan situaciones cotidianas, en las que se resaltan aspectos positivos en características físicas y de la personalidad. Enunciando aspectos cognitivos como memoria, atención, capacidad verbal. Se agregan aspectos no verbales como el contacto visual. A partir de observación de presentación personal, se indaga sobre aspectos como intereses, gustos, actividades que generalmente realiza.</t>
  </si>
  <si>
    <t>Se fomentan acciones como el saludo e identificación de características de cada persona, ejemplificación de saludos por medio de verbalizaciones, dar la mano, el abrazo y los besos en las mejillas. Fortalecimiento de aspectos relacionados con la presentación personal, las conductas para realizar el vestido y cuidado.</t>
  </si>
  <si>
    <t>En el mes de Mayo se realizaron las siguientes actividades lúdicas con la periodicidad registradas en pro de desarrollo del programa de actividades lúdico recreativas:
Eucaristía los días miércoles y domingos.
Oración Rosario de periodicidad semanal.
Celebración día del trabajo
Celebración del Día de la Madre
Olimpiadas Institucionales Centro Masculino La Colonia</t>
  </si>
  <si>
    <t>Dentro del desarrollo de la actividad se brinda un espacio donde las participantes se sientan elogiadas y reconocidas por su labor diaria. 
Homenaje y celebración del día de la madre, como reconocimiento a las acciones, cuidados y habilidades desarrolladas en el ejercicio del rol
Participación en actos culturales acorde a las practicas de las personas mayores, dentro de las cuales se encuentran practicas religiosas, para fortalecimiento de la espiritualidad, a través de celebraciones eucarísticas y otras relacionadas con la cultura.</t>
  </si>
  <si>
    <t>Personas quienes se les dificulta la socialización en la realización de trabajo conjunto, interacciones y seguimiento de instrucciones.</t>
  </si>
  <si>
    <t>Promover la vinculación y el desempeño en las diferentes actividades siguiendo normas, logros por pasos, empleo de diferentes elementos sin retenerlos y/o realizarles daño.</t>
  </si>
  <si>
    <t xml:space="preserve">En las actividades de ocio y tiempo libre se promueven los espacios de socialización y esparcimiento. 
Vivencia de la cultura correspondiente a actos litúrgicos
Celebrar y reconocer la trascendencia de la labor que realizan las adultas, personas mayores y participantes de los diferentes talleres prevocacionales y productivos en el centro femenino especial José Joaquín Vargas.
</t>
  </si>
  <si>
    <t>Expresividad acorde a habilidades de las personas institucionalizadas en el Centro.</t>
  </si>
  <si>
    <t xml:space="preserve">
El programa se desarrolla  los días martes de 9: 00 a 11:00 Am con los servicios de Santa Ana y San Luis que es donde más población persona mayor se encuentra. 
* Durante el mes de mayo se ejecutan 3 clases, se logra motivar 6  adultas al grupo de trabajo con 20 personas mayores en actividades de mesa como; bingo, domino y lotería. 
*Se programan 4 sesiones para el mes de mayo de las cuales se logran realizar 3, esto equivale a un 75% de lo establecido por cronograma.
*Manteniendo la  primer meta se debe  fortalecer  procesos mentales básicos  como la atención, percepción concentración y memoria  por medio de material concreto con 25 de ellas, esto  equivale a una establecida del  45%, para mes de mayo se logra mantener en la probación del 36% que equivale a 20 personas mayores que logran mantener Dispositivos Básicos para el aprendizaje.
*Dando continuidad a la segunda meta se debe  mantener procesos de lecto-escritura básicos por medio de lecturas sencillas, identificación y reconociendo personajes principales, lectura pictográfica, tolerancia a actividades de mesa que le impliquen dispositivos básicos para el aprendizaje; se logro en el mes con 18 de ellas que equivale a un 33% . 
La población vinculada se disminuyo por las 
</t>
  </si>
  <si>
    <t xml:space="preserve">
* Se logra evidenciar evidenciar en el grupo interés en participar de las actividades que se proponen. 
</t>
  </si>
  <si>
    <t xml:space="preserve"> 
*Tener que ir a los servicios por ellas, ya que esto implica tiempo y no se desarrolla acabalidad la actividad. 
  </t>
  </si>
  <si>
    <t xml:space="preserve">
* Llevar a la coordinación de los respectivos servicio, un listado de las personas con el día estipulado en el que se realiza la sesión, para tener una mejor organización.  </t>
  </si>
  <si>
    <t xml:space="preserve">
*El programa se desarrolla  los días lunes  y jueves de 9:00 a 11:00 Am con los servicios de Santa Ana y San Luis que es donde más población mayor se encuentra, el programa se desarrolla en conjunto con el área de Terapia Ocupacional dentro del área de Educación Especial. 
*Durante el mes de Mayo se logra mantener el grupo con 14 personas mayores en 5 sesiones, esto equivale a un 71% de cumplimiento.
* Se programan 7 sesiones de las cuales se logra ejecutar 5, esto equivale a una 71% de lo programado, quedando así un faltante de 2 sesiones. este mes mejoro la asistencia a las sesiones, por la organización que se dio.                                                                          
                                                                                                                                                                    * Se trabajaron en las sesiones tardes de tertulias, salidas dirigidas donde se interactué con plantas medicinales de la institución utilizándolas como recursos, también imágenes correspondientes a ellas.                                                                                                                                                                                                    *Se logra mantener en las personas mayores procesos de atención y memoria mediante la interacción y acercamiento con las plantas medicinales de la institución , se logra mantener para el mes de mayo el 36%. 
</t>
  </si>
  <si>
    <t xml:space="preserve">
* Se logra mantener en 14 adultas la motivación en la asistencia a las sesiones. 
* las personas mayores que asisten al espacio logran identificar algunas plantas medicinales de la institución. 
</t>
  </si>
  <si>
    <t xml:space="preserve"> *Algunas personas mayores no quieren salir del servicio y esto hace que el grupo continúe con el numero que asistía el mes anterior. 
                                                                                                                * En el desarrollo del programa no se a logrado trabajar de manera interdisciplinar con la Terapeuta Ocupacional debido a la carga laboral de la profesional, 
  </t>
  </si>
  <si>
    <t xml:space="preserve">
*Buscar una estrategia que las motive asistir al ambiente, con apoyo del área de terapia ocupacional. 
</t>
  </si>
  <si>
    <t>Cada vez son más las evidencias científicas que relacionan un adecuado estilo de vida con la mejora en la calidad de la misma. Los programas de actividad física deben incorporarse a las tareas diarias de cualquier persona pero muy especialmente a la población mayor. participando actividades de carácter multidimensional que procuren mejoras en capacidades fisiológicas, emocionales y psicológicas. El ejercicio físico tiene un efecto sobre los sistemas retrasando la involución de éstos de forma considerable, previniendo enfermedades y contribuyendo a mantener la independencia motora y sus beneficios sociales, afectivos y emocionales, de esta manera de las 47 personas mayores vinculadas al programa en promedio 35 asistieron, de las cuales 29 en promedio lo hicieron de forma regular, es decir, de 3 a 5 veces por semana en horas de la mañana con una duración de 45 minutos a 1 hora, ejercicios de movilidad articular, ejercicios que complementen otros aspectos motores como los de carácter coordinativo, de locomoción por medio de los aeróbicos, rumba, ejercicios en piso, , caminatas al rededor de la institución, las restantes 12 personas mayores en promedio asistieron de forma esporádica, debido a complicaciones somáticas o comportamentales.</t>
  </si>
  <si>
    <t>La asistencia masiva de personas mayores a este tipo de actividades, donde se fomentan estilos de vida saludables, por medio de la actividad física, ya que tienen mejor respuesta psicosocial y fisiológica al estrés, mejor autoestima, autoimagen y autoaceptación, mejor inserción social y mejores perspectivas. Además, el ejercicio ayuda a controlar la ansiedad, irritabilidad, fatigabilidad y disminución de ánimo asociados con la dieta y lo mas importante el mantenimiento del sistema musculo esquelético, de las cuales 74% en promedio de la población mayor de Cundinamarca lo tiene claro, participando en el 93% de las sesiones durante el periodo de contratación.
Una de las metodologías utilizadas para la práctica de la actividad física es con videos de aeróbicos y rumba, donde el profesional observa y dirige la correcta ejecución de dichos movimientos.</t>
  </si>
  <si>
    <t>La apatía de las personas mayores al esfuerzo físico, con baja tolerancia a espacios y tiempos,                                                                                                                                                     Las alteraciones en su estado de animo, donde se evidencia que cuando las personas mayores diagnosticadas con bipolaridad sobretodo, se encuentran en fase maniaca participan con mas frecuencia.                                                                                     La ingesta excesiva e inapropiada de la dieta prescrita por el nutricionista, Debido a la cantidad de trabajo administrativo (estudios de caso, seguimientos, socialización de informes , etc.) hacen que se pospongan las sesiones programadas.                                                                                                                                                               El desuso de los músculos hace que éstos pierdan cualidades y poco a poco se atrofien repercutiendo en otras partes del cuerpo. Normalmente este deterioro va unido a una pérdida de fuerza en los huesos, y es que ambos procesos van dados de la mano, ya que unos músculos fuertes mantendrán a los huesos protegidos y en perfectas condiciones  mal funcionamiento delos apoyos electrónicos y tecnológicos obstaculizan las rutinas programadas en la sal de conferencias</t>
  </si>
  <si>
    <t>Disminuir actividades que obstaculicen ejecutar las sesiones programadas para la actividad física (ej. Administrativo), cambiar las actividades al aire libre por actividades en espacios cerrados. Poca visualización del profesional para la correcta ejecución de los movimientos. Incrementar el acompañamiento de otras áreas en el desplazamiento de las personas mayores a los espacios en mención.</t>
  </si>
  <si>
    <t xml:space="preserve">Es importante destacar que, más allá de los cambios físicos y de las dificultades para desplazarse que genera el sobrepeso, esta condición incide en la salud de diversas formas. Puede provocar enfermedades cardiovasculares, hipertensión y diabetes, entre otros problemas, de las cuales 20 personas mayores poseen esta condición, 12 en promedio, participan diariamente realizando actividad física en horas de la mañana, donde se enfatiza en la quema de calorías por medio de repeticiones, movimientos polimétricos, coordinativos, con videos, coreografías en aeróbicos, rumba, caminatas con esfuerzos diferentes. las restantes 8 participan esporádicamente, lo cual es desfavorable, ya que se requiere de un apoyo generalizado,  en 19  sesiones programadas en promedio durante el periodo contratado                                    M13   </t>
  </si>
  <si>
    <t xml:space="preserve">Incrementa el grupo de asistentes a las actividades físicas diaria,                          con apoyo de la nutricionista y fisioterapia se han vinculado a  ciertas personas mayores  muy sedentarias y que poco salen de los servicios.            se han vinculado a las caminatas   un mayor numero de personas ya que esta actividad es mas de su interés y agrado                                                                                                                               </t>
  </si>
  <si>
    <t>El solo hecho de desplazarse de un lugar a otro, obliga al ser humano a moverse por supervivencia, objetivo fundamental de los programas ofrecidos por el área, los cuales buscan minimizar el sedentarismo, problema álgido en las personas mayores de la institución, actividades encaminadas al movimiento, por medio de la actividad física, recreación, lúdica, cultural, etc., hacen que en todo momento se abarque la disminución de este problema mundial, uno de los diagnósticos más relevantes en las personas mayores institucionalizadas es el sedentarismo, de las cuales 40 en promedio de las 72 vinculadas participan del programa por medio de actividades que impliquen desplazamientos como caminatas o asistencias a actividad física en horas de la mañana al menos 2 o 3 veces a la semana, así como actividades lúdico recreativas de carácter activo, las restantes32 en promedio, son personas mayores con un grado de sedentarismo severo cuya característica es la apatía e indiferencia, así como la tolerancia baja a actividades que le generen esfuerzo y corporales, donde por más que se intervengan a nivel interdisciplinar no logran activarse, ejecutándose 9  sesiones durante el mes de mayo</t>
  </si>
  <si>
    <t xml:space="preserve">El tipo de actividades de tipo masivo, donde se trabajan intervenciones grupales, las valoraciones iniciadas por nuevo contrato, la actividad física realizada en horas de la mañana, el apoyo de auxiliares de terapia ocupacional  y algunos profesionales quienes motivan y acompañan a las personas mayores a los diferentes espacios, cuyo objetivo principal es mover a personas mayores con sedentarismo, iniciando con actividades fáciles y del gusto e interés de la población aunque por lo general son personas mayores con sedentarismo moderado, es decir, aquellas que les interesa alguna actividad programada, asistiendo esporádicamente.                                                  </t>
  </si>
  <si>
    <t xml:space="preserve">La recreación está constituida por: el tiempo libre (es la parte del tiempo extra laboral que cada persona emplea de forma y manera que se determina por su propia voluntad y principalmente según sus intereses, necesidades, nivel de información entre otros aspectos); las actividades en una función recreativa (que se determina por la actitud del sujeto y no en el tipo de actividad que se realice); la necesidad recreativa  en promedio 50 de las 72 personas mayores participan de diferentes actividades grupales como: caminatas cortas dentro del Centro, los juegos dirigidos realizados en los servicios San Luis Y Sagrado Corazón, proyección de películas en el Gimnasio Olimpiadas en Colonia,  escuchan música o simplemente bailan, todo esto desarrollado en promedio 8 sesiones programadas dentro del mes de Mayo
</t>
  </si>
  <si>
    <t>Lograr el cambio en las habilidades de las personas mayores, es decir como medio terapéutico. Por Ej. juego de pelotas para estimular coordinación.
Para lograr beneficios físicos Ej. un partido con pelotas de diferentes tamaños y peso para mantener la fuerza muscular.
Como un fin se logra utilizando el juego y ocio por el propio bien de las personas mayores y no como obligación, permitiendo que ellas asistan a voluntad, ya sea por su grado de discapacidad podrán o no disfrutarla activa o pasivamente como lo ocurrido con el 65 % en promedio de personas mayores que asistieron a todas las actividades programadas</t>
  </si>
  <si>
    <t>el clima fue un factor importante  que influyo negativamente en los horarios y espacios de realización de actividades                                                                                                                                   Algunas personas mayores no participan debido al grado de discapacidad o inconvenientes somáticas como hospitalizaciones o alteraciones propias en el estado de ánimo. El clima lo cual afecta las actividades propuestas para ciertos espacios.                                                                                                                                       La falta de un equipo de sonido portátil (Cabina) genera que las actividades se realicen en espacios cerrados (comedor) donde la  participación de las adultas sea mas  apática y menos activa.                                                                                         falta de juegos e implementos mas atractivos y diversos que generen mayor interés a la hora de  participar</t>
  </si>
  <si>
    <t>Continuar generando espacios de disfrute, donde las personas mayores puedan participar de manera libre y espontanea, siguiendo el cronograma establecido tanto en actividades masivas como dentro de los servicios con los recursos existentes.</t>
  </si>
  <si>
    <t>La música es el único estímulo que hace reaccionar a la gran mayoría de personas con discapacidad, ellas responden positivamente al lenguaje musical. Las melodías y los diferentes ritmos los trasladan a un mundo que comprenden, a un lugar de diversión y felicidad donde se sienten seguros. las personas mayores, también la escuchan, la sienten, la cantan y la bailan por placer, por lo que se desprenden dos grupos en este programa las personas mayores que poseen una facilidad de expresión corporal, junto con memoria motriz, aprendizaje de coreografías y/o puestas en escena, donde 10 personas mayores se encuentran vinculadas, de las cuales 6 realizaron ensayos coreográficos, ,  se trabaja la memoria motriz, planimetrías y expresión corporal facial, las restantes 4 no participan debido a la complejidad del baile proyectado,  la puesta en escena del baile LA VIDA ES UN CARNAVAL  se proyecta como presenció  para las Olimpiadas inter intra murales</t>
  </si>
  <si>
    <t xml:space="preserve"> Mejorar los niveles de estrés y disminuir  la depresión, al sentirse reconocidas por sus pares, se observa la alegría que sienten al personificar utilizando disfraces y maquillaje, además que les permite ejercitar la memoria, la atención y, obliga a coordinar los movimientos con los de otra persona, por otra parte, Potencia la autoestima y la confianza en ellas mismas, ayudando a vencer la timidez y aquellos aspectos que fortalecen su carácter, desarrollando actividades de su interés, preservando un envejecimiento activo y saludable.</t>
  </si>
  <si>
    <t>Debido a la acogida de este tipo de actividades la única dificultad es en las sesiones programadas vs las ejecutadas, ya que se cruzan con otras actividades de carácter administrativo.</t>
  </si>
  <si>
    <t>Hacer programaciones estratégicas para optimizar tiempos entre actividades administrativas y de campo, las cuales requieren de organizaciones previas, ya que cualquier actividad de carácter lúdico, cultural o artístico genera gran impacto en la calidad de vida de las personas mayores.                                                                                                                                                 Fortalecer redes comunitarias con el ánimo de vincular la población mayor a actividades extramurales.</t>
  </si>
  <si>
    <t>Durante el mes de Mayo   no  se realizan presentaciones,  pero se  asistió  a la las Olimpiadas La Colonia   donde disfrutaron  las personas mayores de  actividades masivas de carácter cultural  como danzas, teatro, canto, etc., la temporada de actividades se inicia en los siguientes meses donde se  realizaran  las presentaciones  que se han venido trabajando.</t>
  </si>
  <si>
    <t>HTA 20                                                         EPOC 10                                                        OBESIDAD 4                 SOBREPESO 6= 40</t>
  </si>
  <si>
    <t xml:space="preserve"> En el  mes de  Mayor se continuo  vinculadas al programa las personas mayores que presenta baja inactividad física, hipo actividad, obesidad, y sedentarismo, por esta razón se niegan a participar de forma continua en actividades que involucren movimiento, se continuara  aplicando estrategias de intervención a través, de la actividad física dirigida, prescrita según las condiciones cardiovasculares y de salud de las adultas vinculadas al programa. Se realizaron actividades como, caminatas dentro y fuera del servicio, bicicleta estática, subir y bajar las escaleras las de mayor destreza,  movilizaciones activas en silla de ruedas, amplitud en miembros superiores e inferiores, planeamiento motor en colchoneta, para dar cumplimiento a la meta propuesta.</t>
  </si>
  <si>
    <t>Las personas mayores del servicio  San Luis ,vinculadas al programa, se trabajara  tolerancia a los tiempos de intervención especialmente en las caminatas fuera del servicio ya que han expresan agrado gesticular o verbal a las actividades ejecutadas durante este tiempo.</t>
  </si>
  <si>
    <t>En ocasiones se vera  las patologías somáticas y las alteraciones des adaptativas limitan la intervención en algunas personas mayores  vinculadas a este programa.</t>
  </si>
  <si>
    <t>Seguir motivando la participación de las personas mayores  en actividad física para el buen funcionamiento del cuerpo humano.</t>
  </si>
  <si>
    <t>Las personas mayores vinculadas al programa continua vinculadas con el fin de evitar complicaciones cardiovasculares, se realizaron caminata fuera del servicio, cancha de baloncesto,  ejercicios  activos con pesas,  bicicleta estática, fortalecimiento con balones medicinales en miembros superiores e inferiores con  theraband.</t>
  </si>
  <si>
    <t>Se dará  cumplimiento al  número de sesiones programadas durante el mes de Mayo</t>
  </si>
  <si>
    <t>Se dará cumplimiento con la atención  de las personas mayores del 100% de las remisiones  de medicina general  al área de fisioterapia.</t>
  </si>
  <si>
    <t xml:space="preserve">Las  personas mayores que mejoraran la sintomatología (dolor, equimosis, edema) no reincidirán  en el tratamiento de Fisioterapia individual, algunas de las personas mayores  sentirán  mejoría de su patología  por la que fue remitida. </t>
  </si>
  <si>
    <t>En ocasiones las patologías somáticas limitan la obtención de resultados positivos y rápidos de la intervención</t>
  </si>
  <si>
    <t>Seguir fortaleciendo trabajo con medicina general y Neurología para la definición de diagnósticos que superan las expectativas del área.</t>
  </si>
  <si>
    <t>Se realizaran las sesiones programadas  para dar cumplimientos con el 100%  que asistirían y se ejecutaran las intervenciones remitidas por medicina general.</t>
  </si>
  <si>
    <t xml:space="preserve"> Las 4 personas mayores intervenidas durante el mes de  Mayo por el área , 1 de ellas  mejoraran su sintomatología como fueron: dolor, espasmos musculares, equimosis y espasmos musculares. Por condiciones patológicas crónicas a nivel musculo esquelético   personas mayores continuarán en proceso de intervención por  patología diagnosticada por medicina general. </t>
  </si>
  <si>
    <t>Se dará cumplimiento con la atención  de las personas mayores del 100% de las remisiones  de medicina general  al área de Terapia Respiratoria.</t>
  </si>
  <si>
    <t xml:space="preserve">La  personas mayores  atendidas  no se  presente complicaciones respiratorias a pesar de los cambios de clima  y picos respiratorios, que es el mas predominante de las enfermedades respiratorias.                                                      </t>
  </si>
  <si>
    <t xml:space="preserve">Los cambios climáticos, edad  y las patologías somáticas  durante periodo  inciden directamente en las patologías de tipo respiratorio,  durante este días se mantuvo    asintomática las  patologías  pulmonares crónicas y agudas.  </t>
  </si>
  <si>
    <t xml:space="preserve"> Continuar incentivar el cuidado de las personas mayores  en los servicios, mediante el uso de agua caliente en el baño, evitar corrientes de aire dentro y fuera del servicio y fortalecer el vestuario adecuado para las patologías respiratorias.</t>
  </si>
  <si>
    <t xml:space="preserve">Las sesiones prescritas se  le darán cumplimientos  a la intervención individual al  100%   programadas  en el mes de Mayo. Se realizo  6 cambio se cánulas y humificadores del servicio San Luis. </t>
  </si>
  <si>
    <t xml:space="preserve">  personas mayores intervenidas por el área   mejoraran  la  sintomatología pulmonar(estertores, movilización de secreciones y disminución del murmullo vesicular pulmonar) actualmente   ninguna personas mayores   se encuentra en terapia respiratoria                                                                                             </t>
  </si>
  <si>
    <t>Seguir continuando los tratamientos pendientes iniciados y solicitar control por medicina general para determinar inicio de nuevos tratamientos en las personas mayores  que continúan presentando exacerbación de  las patologías respiratorios.</t>
  </si>
  <si>
    <t xml:space="preserve">22 personas mayores </t>
  </si>
  <si>
    <t xml:space="preserve">En el  mes de  Mayo  se continuaron las intervenciones programadas a las  22 personas mayores  en el programa movilidad articular con el fin de mantener  condiciones fisiocinéticas a nivel musculo esquelético como s lo cambios de posición  especialmente . Con el fin de retrasar deterioro físico  a nivel musculo esquelético ni alteraciones en sus habilidades motoras presentes a nivel de  segmentos corporales acorde a edad y patologías somáticas presentes ya que el trabajo del área va encamina en pro de mantener habilidades y destrezas  motoras, disminuir deterioro físico y evitar aumento de rigidez, espasticidad, fluctuación en el tono y limitación de sus arcos de movilidad en sus extremidades superiores e inferiores, durante las  sesiones  fueron guiadas continuamente debido a su compromiso cognitivo, se realizaron cambios de lateralidad, movilizaciones pasivas-asistidas, elongación muscular en extremidades,  técnica de Rood y Bobaht, cambios de posición  de sedente a bípeda y viceversa con apoyo de terapeuta  y  auxiliar de fisioterapia. </t>
  </si>
  <si>
    <t xml:space="preserve">Se mantendrá las condiciones fisiocinéticas, con el fin de brindar calidad y condiciones de vida a las personas mayores vinculadas al programa. Se seguirá ejecutando el programa a fin de mantener habilidades y destrezas  motoras existentes en las personas mayores vinculadas al programa. </t>
  </si>
  <si>
    <t>Si algunas personas mayores se niegan rotundamente a la realización de las actividades programadas  por complicaciones en patologías somáticas y  cambios des adaptativos.</t>
  </si>
  <si>
    <t>Continuar promover la motivación en las personas mayores con el apoyo el equipo interdisciplinario.</t>
  </si>
  <si>
    <t>Se realizaron las sesiones programadas durante el mes de Mayo, se tomara  lista de asistencia en cada sesión realizada durante este tiempo.</t>
  </si>
  <si>
    <t xml:space="preserve"> Las personas mayores  vinculadas al programa   se atendieron por el área durante este tiempo,   para mantener  posición de sus diferente segmentos corporales y retrasar  deformidades por sus extremidades superiores e inferiores y tronco. </t>
  </si>
  <si>
    <t xml:space="preserve">    33 personas mayores </t>
  </si>
  <si>
    <t>Durante este mes de Mayo  2 persona mayor  de silla de ruedas presentaron caída al momento del baño, 1 personas mayores por tropezarse al sentarse en silla rimax  dentro del servicio.  No se observa  deterioro físico significativo a nivel musculo esquelético en ninguna de las personas mayores.</t>
  </si>
  <si>
    <t xml:space="preserve">Se continuo con el   programa   para las 33 personas mayores  con el fin de  mantienen  condiciones cinéticas  durante este mes de Mayo   no presento  alteraciones osteomusculares  notorias a las personas mayores que asistieron al programa,  mantener  habilidades motoras como es equilibrio estático y dinámico, marcha estable en cortos trayectos, propiocepción, coordinación   ya que el trabajo del área se encamina en pro de mantener habilidades motoras, disminuir deterioro físico y evitar aumento de rigidez, espasticidad, fluctuación en el tono, inestabilidad en marcha,  durante las sesiones deben ser  guiadas continuamente debido a su compromiso cognitivo. </t>
  </si>
  <si>
    <t xml:space="preserve">Durante las intervenciones se  identifican  riesgos potenciales de caída  como lo son: inestabilidad por modificación en el medicamento, convulsión, inestabilidad por enfermedad somática acorde a su edad , y otros eventos ajenos al área e informarlos al área de enfermería.    </t>
  </si>
  <si>
    <t>Seguir fortaleciendo el acompañamiento de los auxiliares de protección en la prevención de caídas dentro y fuera del servicio, junto con el programa de seguridad del paciente</t>
  </si>
  <si>
    <t xml:space="preserve">En el mes de Mayo las personas  mayores vinculadas al programa  mantendrán  condiciones cinéticas  favoreciendo  condiciones  de destreza y habilidades motoras básicas acorde  edad y patologías de base. </t>
  </si>
  <si>
    <t>Durante  este mes  de Mayo las personas mayores vinculadas al programa  cumplirán con la asistencia  y sesiones programadas.</t>
  </si>
  <si>
    <t>No. de personas capacitadas en el mes /No. de personas vinculadas al servicio x</t>
  </si>
  <si>
    <t>Se ha brindado acompañamiento en los diferentes tiempos de comida, con el fin de identificar posibles rechazos o actitudes hacia ciertos alimentos, evaluar consumo de alimentos por parte de las personas, se realizó sensibilización sobre el consumo de frutas mencionando los beneficios de consumirlas, motivando su consumo en la Institución, refiriendo sus beneficios y aporte nutricional que brindan, se resalta que en el centro se suministran frutas en los diferentes tiempos de comida; desayuno, nueves, almuerzo, onces, en el cual ya sea entera o en jugo se garantiza, por lo tanto es importante consumirlas diariamente.</t>
  </si>
  <si>
    <t>Se identifican de manera oportuna rechazos de alimentos por parte de las personas, mayores en los diferentes tiempos de comida. Las adultas personas identifican las frutas, ¿por qué? es importante consumirlas.</t>
  </si>
  <si>
    <t>Suministro de medicamentos, rechazos ocasionales hacia algunos alimentos, entre otros aspectos que afectan el consumo de al os alimentos por parte de las personas mayores</t>
  </si>
  <si>
    <t xml:space="preserve">Se continuará con la programación anticipada de actividades que puedan permitir el desarrollo de la misma debido al pedido de ingredientes y a la autorización previa para su realización. </t>
  </si>
  <si>
    <t>Se hizo sensibilización sobre el consumo de frutas, se invitó a los auxiliares a contribuir para identificar posibles rechazos hacia ciertos alimentos en las personas mayores, ya que la meta en el manejo nutricional es lograr el consumo del 100% de la dieta, y en el caso de no recibirla, no solo se ve afectado el estado nutricional de la persona mayor, sino que se estarían votando grandes cantidades de alimento a la basura, no obstante los auxiliares mencionaron que en sus servicios casi no se eliminan los alimentos ya que en su mayoría son consumidos por las personas atendidas.</t>
  </si>
  <si>
    <t>Los auxiliares de protección contribuyen en el cuidado de las personas mayores, se preocupan por su cuidado y en especial en el servicio sagrado corazón se identifica gran compromiso, en San José, las auxiliares comunican oportunamente cuando la dieta de alguna de las personas no llega, por lo cual han avanzado mucho en el cuidado, se identificó dificultad con el servicio San Luis, no obstante se realizó reunión con el Jefe de Enfermería, Coordinadora del Servicio y el Psicólogo, por lo cual se espera mejorar el compromiso, puesto que a pesar de que algunas auxiliares son muy atentas al cuidado adecuado de las personas, es el servicio con mayor prevalencia de desnutrición o riesgo de desnutrición, por lo cual se invitó a participar en trabajo en equipo</t>
  </si>
  <si>
    <t>Una de las mayores dificultades para realizar la actividad fue la continua rotación de auxiliares de protección</t>
  </si>
  <si>
    <t xml:space="preserve">Fomentar espacios de comunicación que promuevan la participación de la totalidad de los auxiliares de protección en las capacitaciones programadas en el Centro, especialmente en temas de vital importancia como la derivación dietaría. </t>
  </si>
  <si>
    <t>Para mayo se realizó capacitación sobre limpieza y desinfección de frutas y verduras, procedimientos, técnicas y elementos necesarios para la desinfección correcta de estos alimentos, ya que en su producción están expuestas a elementos biológicos y químicos que pueden contaminar el alimento final, por esto se debe realizar para cada tipo de alimento un procedimiento especifico, se explica el procedimiento a nivel general y se exponen algunos casos concretos como frutas con cascara, frutas entera para suministro, frutas para jugo, y se dan ejemplos para cada caso, en cuanto a las verduras se explica de igual forma el proceso de limpieza y desinfección  siguiendo un esquema similar a las frutas, en este caso las que serán usadas para ensaladas, las que se pasaran por cocción, las que se usaran para sopas o ingredientes para una receta especifica. De igual forma se  recordó la importancia de lavado correcto de manos</t>
  </si>
  <si>
    <t>Los auxiliares de alimentos se cualifican en estilos de vida saludable, a pesar de tener conocimientos previos, se refuerzan conocimientos sobre los diferentes aspectos que se requieren para obtener alimentos inocuos y de calidad. Se realizan procesos de forma estandarizada, donde la prioridad es dar cumplimiento a los procesos y procedimientos con calidad.</t>
  </si>
  <si>
    <t>La mayor dificultad radica en la cantidad de actividades que se realizan, puesto que no se puede extender el tiempo programado, o programar más de una capacitación al mes, debido a las múltiples actividades que deben desarrollar las auxiliares.</t>
  </si>
  <si>
    <t xml:space="preserve">Garantizar la participación de la totalidad de los auxiliares del servicio de alimentos a través de la programación anticipada y sujeta a actividades programadas en el centro.  Se continuará con el fortalecimiento continuo de conocimientos, adquisición y actualización de nuevos saberes con el fin de mejorar la acción en el servicio de alimentos. </t>
  </si>
  <si>
    <t>Conocer estado nutricional, comportamiento alimentario, patologías que intervengan en el diagnóstico nutricional y así mismo, realizar prescripción dietaría en el primer mes de ingreso a la institución. Obtener información actualizada de las personas mayores del proyecto con el fin de modificar su dieta terapéutica teniendo en cuenta los síntomas gastrointestinales recientes que afecten la absorción de nutrientes, el consumo de alimentos, aversiones a alimentos, patologías adyacentes, medicamentos que alteren la absorción de nutrientes, entre otros factores que intervienen en la alimentación y la nutrición de las personas mayores. Se realizó valoración nutricional de ingreso a una persona que ingreso en el mes a la cual se hizo seguimiento a su comportamiento en relación a los alimentos, con el fin de identificar preferencias, rechazos, posibles alergias, intolerancias, consistencia tolerada, entre otros aspectos importantes para lograr el consumo de una alimentación acorde a sus necesidades.</t>
  </si>
  <si>
    <t xml:space="preserve">Actualización de dietas terapéuticas en los servicios del proyecto teniendo en cuenta diagnóstico nutricional actual. Visualización de cambios de peso con el fin de tomar medidas para evitar depleción nutricional. Valoración completa periódica con el fin de identificar factores de riesgo y crear estrategias que permitan mejorar o mantener el estado nutricional de las personas mayores. </t>
  </si>
  <si>
    <t xml:space="preserve"> Teniendo en cuenta las actividades que desempeñan las auxiliares de protección, se dificulta el acompañamiento durante las valoraciones nutricionales y por lo tanto, el pesaje y la información nutricional de algunas personas mayores. </t>
  </si>
  <si>
    <t xml:space="preserve">Se realizara programación y cronograma con anterioridad para que los auxiliares de protección puedan programar sus actividades y realizar acompañamiento durante la valoración nutricional. </t>
  </si>
  <si>
    <t xml:space="preserve">En el siguiente mes  se continuara realizando vigilancia y seguimiento del comportamiento alimentario de las personas mayores con el fin de garantizar el cubrimiento del requerimiento de energía y nutrientes. </t>
  </si>
  <si>
    <t>Obtener información periódica del comportamiento alimentario de las personas mayores, síntomas gastrointestinales que afecten la absorción de nutrientes, farmacología suministrada actualmente, patologías existentes y adquiridas recientemente, diagnóstico nutricional actualizado que permite modificar el plan dietario y realizar acciones que apoyen el mejoramiento o mantenimiento del estado nutricional. Actualización periódica de las dietas terapéuticas a suministrar. se realiza un análisis de la información antropométrica con el fin de identificar posibles causas de malnutrición en las personas mayores, teniendo en cuenta los aspectos que pueden afectar el estado nutricional de las personas mayores como son; inapetencia, perdida de piezas dentales, pérdida paulatina del gusto y olfato, boca seca con dificultad para la masticación y deglución, polifarmacia, inactividad física, entre otros aspectos que no solo afectan el consumo diario de alimentos, sino a largo plazo su estado nutricional, es por ello que se realiza este informe donde se mencionan algunas recomendaciones para tener en cuenta a nivel institucional en el manejo de la malnutrición, ya sea por déficit o por exceso, adicionalmente se continua manejo interdisciplinario para casos de sobrepeso y obesidad con el acompañamiento de educador físico y terapia física, en la que se remitió listado de personas mayores con malnutrición por exceso con el fin de motivar la práctica de actividad física, en al caso de aquellas personas con funcionalidad alta se encuentran vinculadas a actividades periódicas, aquellas que permanecen en silla de ruedas o tienen poca movilidad son incluidas en programa con terapia física y se maneja dieta estricta que permita la pérdida progresiva de peso.</t>
  </si>
  <si>
    <t>Actualización de dietas terapéuticas mensualmente con el fin de mantener o mejorar el estado nutricional de las personas mayores. Llevar a cabo estrategias que permitan el mejoramiento del estado nutricional de las personas ya sea por déficit o exceso. Lograr un manejo interdisciplinario en el que se incluyan tanto profesionales de las diferentes áreas, como complementariedad en el manejo ya sea a través de psicología, trabajo social, terapia física, educación física, entre otros que no solo permitan mejorar el estado nutricional de las personas mayores, sino que indirectamente se motiven a participar en diferentes actividades.</t>
  </si>
  <si>
    <t xml:space="preserve"> Teniendo en cuenta las actividades que desempeñan las auxiliares de protección, se dificulta el acompañamiento durante las valoraciones nutricionales y por lo tanto, el pesaje y la información nutricional de algunas personas mayores. Se requiere un computador adicional en la oficina de nutrición, puesto que actualmente solo se cuenta con dos equipos.</t>
  </si>
  <si>
    <t xml:space="preserve">En el siguiente mes  se continuara realizando vigilancia y seguimiento del comportamiento alimentario de las personas mayores con el fin de garantizar el cubrimiento del requerimiento de energía y nutrientes. Se realizara programación anticipada de los seguimientos para el mes con el fin de que las auxiliares de protección realicen acompañamiento para sustraer la información y programen sus actividades. </t>
  </si>
  <si>
    <t xml:space="preserve">Se evidencia mejoramiento de su estado nutricional en dos de las personas mayores cambiando su diagnóstico nutricional de riesgo de desnutrición a normalidad. Se continuará con la vigilancia del comportamiento nutricional en las personas mayores con el fin de garantizar el consumo de la totalidad de la alimentación suministrada y continuar con el mantenimiento o mejoramiento del estado nutricional. </t>
  </si>
  <si>
    <t xml:space="preserve">Se da cumplimiento al objetivo, sin embargo, se deben tener en cuenta los siguientes aspectos: no consumo de la totalidad de la dieta prescrita, no suministro de la dieta terapéutica prescrita, fluctuaciones en el apetito desencadenadas por condiciones patológicas, aparición de síntomas gastrointestinales que afectan la absorción de nutrientes, preparación para procedimientos, fármacos que intervienen en la absorción de nutrientes, mayor gasto energético por procedimientos quirúrgicos y patologías, entre otros. </t>
  </si>
  <si>
    <t xml:space="preserve">El bajo consumo de alimentos en algunas personas mayores por bajo apetito, depresión, suministro de medicamentos, entre otros factores que afectan directamente la ganancia de peso y no permiten el mejoramiento del estado nutricional. </t>
  </si>
  <si>
    <t xml:space="preserve">Se continuará con el cumplimiento de los seguimientos nutricionales programados bimensual con el fin de realizar modificaciones en las dietas terapéuticas suministradas en caso de ser necesario. </t>
  </si>
  <si>
    <t>Se evidencia que una persona mayor que presentaba Obesidad en primer grado mejoro su estado nutricional pasando a sobrepeso. Se continuará con las dietas terapéuticas instauradas con el fin de regular el peso y continuar con estado nutricional de normalidad en los casos que hayan alcanzado dicho diagnóstico. es importante mencionar que lograr la ganancia de peso en las personas mayores requiere del suministro de una alta densidad de nutrientes por lo cual se están evaluando recetas que permitan una mayor variedad en la alimentación a través del suministro de bebidas Hipocalórica - hiperproteica, que faciliten el manejo nutricional de las personas atendidas.</t>
  </si>
  <si>
    <t>Se da cumplimiento al objetivo, sin embargo, se deben tener en cuenta los siguientes aspectos: no suministro de la dieta terapéutica prescrita, suministro de alimentos distintos a los prescritos durante visitas, renitencia de alimentos durante tiempos de comida, hurto de comida a otras personas mayores, deficiencia en actividad física.</t>
  </si>
  <si>
    <t>La principal dificultad es el suministro de alimentos diferentes a los prescritos dado por los familiares, visitantes, compañeras de servicio y renitencias durante los tiempos de comida por hurto u ofrecimiento de alimentos por otras personas. . Del mismo modo, el consumo de alimentos que tienen algunas personas en la cafetería del Centro.  Así como el consumo de alimentos durante las visitas</t>
  </si>
  <si>
    <t xml:space="preserve">Para algunos casos, se realizará consumo antes o después de la totalidad de las personas para evitar hurto, suministro de alimentos por obsequio de otras personas o intercambios de alimentos. </t>
  </si>
  <si>
    <t>Durante el mes no se reportaron cambios en las preparaciones del ciclo de menú</t>
  </si>
  <si>
    <t xml:space="preserve">Suministro de alimentación en adecuadas condiciones de maduración y características organolépticas, adecuada rotación de los productos y mayor control de costos. </t>
  </si>
  <si>
    <t xml:space="preserve">En ocasiones no se realiza una adecuada rotación del producto por lo que se dificulta garantizar las excelentes condiciones organolépticas, principalmente, de fruta. </t>
  </si>
  <si>
    <t xml:space="preserve">Realizar una programación periódica de los pedidos y suministros del servicio de alimentos teniendo en cuenta el aumento de la población. </t>
  </si>
  <si>
    <t>Durante el mes de mayo se llevaron a cabo reuniones con los auxiliares de cocina fortaleciendo el conocimiento de las Buenas Prácticas de Manufactura resaltando la importancia de lavado de manos, recordando los pasos para realizar un lavado correcto de las manos, se hizo ejercicio práctico en donde se identificó la apropiación de conocimientos, ya que en su mayoría se realiza de manera general, no obstante se hizo énfasis en realizar el paso a paso de acuerdo a la recomendación de la Organización Mundial de la Salud. De igual forma se presentó el tema de cocción de alimentos, explicando los tipos de cocción así como los tiempos y procedimientos para lograr un producto de óptima calidad, se refirió la importancia de cocción en alimentos con alto contenido de proteína como carne o lácteos, en especial cárnicos.</t>
  </si>
  <si>
    <t>Suministro de alimentación adecuada para las personas mayores del centro, cumplimiento de los requisitos solicitados al servicio de alimentos, según normativa. Garantía de la asepsia en los procesos de almacenamiento, producción y servido de los alimentos. Rotación y modificaciones en las recetas, preparaciones, porciones y alimentos con el fin de mejorar la alimentación de las personas y garantizar el cubrimiento de las calorías y micronutrientes necesarios para mantener el adecuado estado nutricional de las personas.</t>
  </si>
  <si>
    <t xml:space="preserve">No se presentaron mayores dificultades en la ejecución de las funciones relacionadas. </t>
  </si>
  <si>
    <t xml:space="preserve">Se continuará con la supervisión de cada uno de los procesos realizados en el servicio de alimentos con el fin de garantizar la calidad de los alimentos brindados a las personas mayores. Se dará cumplimiento a los requerimientos establecidos a través de acta por parte de las supervisoras de los proyectos. </t>
  </si>
  <si>
    <t>Se realizó seguimiento nutricional a las personas mayores programadas para el mes de mayo del proyecto realizando actualización de dietas terapéuticas según características individuales de cada una, comportamiento alimentario, síntomas gastrointestinales, modificaciones en diagnóstico nutricional, modificaciones en condiciones de salud, entre otros. Se actualiza listado de dietas frecuentemente, se establece dieta especial de acuerdo a preferencias o rechazos de alimentos, de acuerdo a las características de alimentación de las personas que así lo requieran, se da prioridad en el manejo de dietas especiales a las personas con malnutrición por déficit. En caso de presentar rechazos o alteraciones relacionadas con la alimentación por causa de su estado emocional, se remiten casos a psicología con el fin de lograr manejo interdisciplinario.</t>
  </si>
  <si>
    <t>Se da cumplimiento a la meta establecida actualizando la totalidad de las dietas terapéuticas del Centro. Se garantiza el suministro de dieta específica para cada persona atendida acorde a las recomendaciones, se articula con otras áreas como psicología o enfermería en caso de requerir atención interdisciplinaria</t>
  </si>
  <si>
    <t xml:space="preserve">No se identifican mayores dificultades para la ejecución de esta actividad. </t>
  </si>
  <si>
    <t>Se continuará realizando la actualización y prescripción de dietas terapéuticas de la población del proyecto</t>
  </si>
  <si>
    <t>Fortalecimiento de conocimiento en gramajes, proceso de servido y distribución de dietas</t>
  </si>
  <si>
    <t xml:space="preserve">Los tiempos de las capacitaciones son difíciles de coordinar debido a las múltiples funciones desempeñadas en el servicio de alimentos por parte de los auxiliares de cocina. </t>
  </si>
  <si>
    <t xml:space="preserve">Se continuará con cronograma de capacitaciones planteado con el fin de garantizar su realización. </t>
  </si>
  <si>
    <t>PROPUESTA DE INTERVENCION: MENSUAL _X__ CUATRIMESTRAL ___ FINAL ___ FECHA:  1 al 31 de Mayo.</t>
  </si>
  <si>
    <t xml:space="preserve">Valorar a la familia desde la perspectiva sistémica, teniendo como finalidad la identificación de factores y variables de la dinámica familiar, a través de la 
 intervención. </t>
  </si>
  <si>
    <t>Valorar al 35% de los sistemas familiares, mediante la caracterización sistémica, durante el periodo de contratación equivalente a (21 familias) por mes 3 familias.</t>
  </si>
  <si>
    <r>
      <t>-</t>
    </r>
    <r>
      <rPr>
        <sz val="7"/>
        <color indexed="8"/>
        <rFont val="Times New Roman"/>
        <family val="1"/>
      </rPr>
      <t xml:space="preserve">          </t>
    </r>
    <r>
      <rPr>
        <sz val="10"/>
        <color indexed="8"/>
        <rFont val="Calibri"/>
        <family val="2"/>
      </rPr>
      <t>No. de valoraciones sistémicas actualizados en el mes/ No de valoraciones sistémicas proyectadas en el mes x 100.</t>
    </r>
  </si>
  <si>
    <t>47 Familias identificadas</t>
  </si>
  <si>
    <t xml:space="preserve">Para el mes de mayo  se efectuaron,  valoraciones desde la perspectiva sistémica, por etapa de permanencia a las familias de las personas mayores Flor Herrera, Flor Forero, Marlén Farfán y  se realiza visita de seguimiento a medio familiar de la persona mayor Nohora Salgado. Con las valoraciones anteriormente mencionadas, fue posible conocer aspectos de la dinámica familiar, analizando las categorías de comunicación, cohesión, adaptabilidad, funciones, normas y limites en los subsistemas familiares. con la familia de Marlén farfán se  realiza intervención profunda ya que le aparece en el Ruaf, una casa de enteres social con beneficio activo, se informa a la familia quienes comentan no saber nada del tema. por ende se debe informar a la alcaldía la Palma Cundinamarca. </t>
  </si>
  <si>
    <t>Se logro identificar aspectos relevantes de cuatro sistemas familiares, analizando variables de orden sistémico permitiendo conocer la dinámica familiar así como los distintos sistemas dentro y fuera de ella además de  la relación con el acompañamiento en el proceso terapéutico. se logra superar la meta realizando con un 133 %.</t>
  </si>
  <si>
    <t>Para el mes de mayo no se encuentran dificultades en este ítem.</t>
  </si>
  <si>
    <t>Cumplir con los tiempos estipulados para intervención familiar, según cronograma y a demanda.</t>
  </si>
  <si>
    <t>Intervenir el 35% de los sistemas familiares identificados, mediante técnicas sistémicas, durante el periodo de contratación.</t>
  </si>
  <si>
    <r>
      <t>-</t>
    </r>
    <r>
      <rPr>
        <sz val="7"/>
        <color indexed="8"/>
        <rFont val="Times New Roman"/>
        <family val="1"/>
      </rPr>
      <t xml:space="preserve">          </t>
    </r>
    <r>
      <rPr>
        <sz val="10"/>
        <color indexed="8"/>
        <rFont val="Calibri"/>
        <family val="2"/>
      </rPr>
      <t>No. de familias intervenidas por el área psicosocial en el mes/ No. de familias convocadas en el mes x 100.</t>
    </r>
  </si>
  <si>
    <t>47 Correspondiente a la totalidad
17 Correspondiente al 35% de la totalidad</t>
  </si>
  <si>
    <t xml:space="preserve">Para el mes de mayo  se intervienen a 6 familias de manera efectiva en los temas de ingreso, de las  personas mayores, Carmen Rodríguez de Quintero, Castro de Ruiz María Oliva donde el área de psicología realiza las aclaraciones pertinentes al proceso de la usuaria de acuerdo a su diagnostico y las implicaciones  en el grupo familiar, además de ello se explica como se realizan los procesos de adaptación y atención en el momento del ingreso, el área de Trabajo Social explica el proceso que llevara la paciente en el centro de protección, socializando y  se firma los compromisos de corresponsabilidad familiar. En etapa de permanencia a los familiares de Flor Herrera, Flor Forero,Marlen Farfán   forjando planes de responsabilidad familiar, dinámicas en medio familiar. Con fin de mantener la estabilidad de las personas mayores en el proceso, así mismo generar características activas en las redes  familiares. </t>
  </si>
  <si>
    <t>Durante el mes de mayo se potencializan otras áreas del sistema familiar, social, por medio de intervenciones y compromisos pactados. En pro de comprometer a las familias en su rol cuidador.</t>
  </si>
  <si>
    <t>Referentes familiares no encontrados en el domicilio.</t>
  </si>
  <si>
    <t xml:space="preserve">Realizar 21 (35%) visitas domiciliarias a los sistemas familiares identificados, mediante la intervención personalizada, durante el periodo de contratación. </t>
  </si>
  <si>
    <r>
      <t>-</t>
    </r>
    <r>
      <rPr>
        <sz val="7"/>
        <color indexed="8"/>
        <rFont val="Times New Roman"/>
        <family val="1"/>
      </rPr>
      <t xml:space="preserve">          </t>
    </r>
    <r>
      <rPr>
        <sz val="10"/>
        <color indexed="8"/>
        <rFont val="Calibri"/>
        <family val="2"/>
      </rPr>
      <t>No. de visitas domiciliarias realizadas en el mes/ No. de visitas domiciliarias proyectadas en el mes x 100.</t>
    </r>
  </si>
  <si>
    <t xml:space="preserve">47 Correspondiente a la totalidad
</t>
  </si>
  <si>
    <t xml:space="preserve">Para el mes de mayo se efectúan  4 valoraciones sistémicas con las familias de:  Flor Herrera, Flor Forero,Marlen Farfán, Nohora Salgado.
 En medio de las valoraciones sistémicas realizadas se logran conocer las dinámicas socio familiares, realizando intervención psicosocial en los diferentes casos, así mismo generando acercamiento de las familias en el proceso terapéutico de las personas mayores institucionalizadas </t>
  </si>
  <si>
    <t>Se potencializan otras áreas del sistema familiar, social, afianzando la red familiar dentro del proceso terapéutico. continuar fortaleciendo las redes familiares, manteniendo sus características activas en el proceso terapéutico.</t>
  </si>
  <si>
    <t>no se presentan dificultades para este mes en la meta ejecutada.</t>
  </si>
  <si>
    <t>No aplica para este mes evaluado.</t>
  </si>
  <si>
    <t>Realizar el 100% de seguimientos de salidas a medio familiar para personas mayores que superen los quince días durante cada mes de manera interdisciplinaria con el equipo psicosocial.</t>
  </si>
  <si>
    <t>En el mes de mayo se realiza una visita de seguimiento a medio familiar con la persona mayor, Nora Arleth Salgado  en el barrio Suba salitre, localidad de Suba. Bogotá.
Donde se identifico las condiciones socioeconómicas y seguimiento de los planes caseros cuando la persona mayor se encuentra en medio familiar.</t>
  </si>
  <si>
    <t>Actualizar el 40% de los planes de compromiso y corresponsabilidad familiar, durante el periodo de contratación.</t>
  </si>
  <si>
    <r>
      <t>-</t>
    </r>
    <r>
      <rPr>
        <sz val="7"/>
        <color indexed="8"/>
        <rFont val="Times New Roman"/>
        <family val="1"/>
      </rPr>
      <t xml:space="preserve">          </t>
    </r>
    <r>
      <rPr>
        <sz val="10"/>
        <color indexed="8"/>
        <rFont val="Calibri"/>
        <family val="2"/>
      </rPr>
      <t>No. de planes de compromiso y corresponsabilidad familiar actualizados en el mes/ No de planes de compromiso y corresponsabilidad familiar proyectados en el mes x 100.</t>
    </r>
  </si>
  <si>
    <t>55 Correspondiente a la totalidad
18 correspondiente al
22% de la población</t>
  </si>
  <si>
    <t xml:space="preserve">En el mes de mayo se efectúan  planes de compromiso y corresponsabilidad familiar mediante las visitas domiciliarias y reuniones. En las familias de: Flor Herrera, Flor Forero, Marlene Farfán, Nohora Salgado, Carmen Rodríguez de Quintero, Castro de Ruiz María Oliva, Beatriz Huertas Guzmán.  pactando compromisos con el fin de trabajar entre red familiar y centro de protección por el bienestar general de la usuaria, como caso especial se realiza intervención y firma de compromiso en responsabilidad familiar con los familiares de Beatriz Huertas ya que se habían tenido complicaciones en los acompañamientos hospitalarios, en la intervención participa el área de enfermería jefe, explicando el proceso medico de la paciente y la importancia del acompañamiento familiar.
</t>
  </si>
  <si>
    <t xml:space="preserve">Identificar con las familias acuerdos de corresponsabilidad claros y acordes a la situación actual de las personas mayores atendidas que contribuyan al proceso terapéutico de las mismas. Además de ello se supera la meta en un  </t>
  </si>
  <si>
    <r>
      <t>-</t>
    </r>
    <r>
      <rPr>
        <sz val="7"/>
        <color indexed="8"/>
        <rFont val="Times New Roman"/>
        <family val="1"/>
      </rPr>
      <t xml:space="preserve">          </t>
    </r>
    <r>
      <rPr>
        <sz val="10"/>
        <color indexed="8"/>
        <rFont val="Calibri"/>
        <family val="2"/>
      </rPr>
      <t>No. de familias que construyen el proyecto de vida, desde el sentido de pertenencia a la institución en el mes/ No. de familias que participan en los espacios focales de construcción de proyecto de vida.</t>
    </r>
  </si>
  <si>
    <t>48 total de familias              26 el 55%</t>
  </si>
  <si>
    <t>En el mes de mayo no se efectúa actividad de grupo focal ya que realizara en el mes de Mayo,  además de ello en el mes de febrero del año en curso se ejecuto actividad de grupo focal con tema de ( cuidados en medio familiar). En el cual participan activamente 6 familias.</t>
  </si>
  <si>
    <t>No aplica para el mes evaluado.</t>
  </si>
  <si>
    <t>Realizar  plan de mejora, respecto a la convocatoria de los referentes familiares y sociales.</t>
  </si>
  <si>
    <r>
      <t>-</t>
    </r>
    <r>
      <rPr>
        <sz val="7"/>
        <color indexed="8"/>
        <rFont val="Times New Roman"/>
        <family val="1"/>
      </rPr>
      <t xml:space="preserve">          </t>
    </r>
    <r>
      <rPr>
        <sz val="10"/>
        <color indexed="8"/>
        <rFont val="Calibri"/>
        <family val="2"/>
      </rPr>
      <t>No. de sistemas familiares capacitados en el mes/No. de sistemas familiares identificados x 100.</t>
    </r>
  </si>
  <si>
    <t>Se logro vincular un total de 15 familias en el espacio de formación mediante convocatoria y confirmación de asistencia desde el área con apoyo de la persona atendida Leído Gordo como herramienta de su practica laboral.</t>
  </si>
  <si>
    <t>Se desarrollo el encuentro con el siguiente objetivo: Socializar por parte de Enfermería a las familias la importancia de la correcta administración de medicamentos durante la estancia de las personas mayores en medio familiar</t>
  </si>
  <si>
    <t>Empoderar el rol cuidador, involucrando a las familias en el cuidado integral de las personas mayores, a través de metodologías grupales pedagógicas.</t>
  </si>
  <si>
    <t>Involucrar el 70% de los referentes familiares identificados en los espacios de encuentros grupales, durante el periodo de contratación.</t>
  </si>
  <si>
    <r>
      <t>-</t>
    </r>
    <r>
      <rPr>
        <sz val="7"/>
        <color indexed="8"/>
        <rFont val="Times New Roman"/>
        <family val="1"/>
      </rPr>
      <t xml:space="preserve">          </t>
    </r>
    <r>
      <rPr>
        <sz val="10"/>
        <color indexed="8"/>
        <rFont val="Calibri"/>
        <family val="2"/>
      </rPr>
      <t>No. de reuniones realizadas en el mes/No. de reuniones programadas en el mes x 100.</t>
    </r>
  </si>
  <si>
    <t>Se lleva a cabo la reunión de familias realizada el día sábado 5 de mayo, donde asisten 15 familias se realiza intervención de la Hermana Marta Lucia Millán Amaya, el tema era: Plan de manejo en casa, el área de enfermería, explica temas de planes caseros y manejo de medicamentos, todas las familias logran trabajar en grupo, en busca de forjar la red familiar y empoderarlas en los procesos terapéuticos.</t>
  </si>
  <si>
    <t>Establecer espacio de participación y de información de los sistemas familiares identificados con el grupo interdisciplinario para mejorar comunicación y estandarización de procesos en las dos partes, brindando así la comunicación oportuna. Además de ello unión y participación activa entre referentes familiares.</t>
  </si>
  <si>
    <t>Referentes Familiares de las Personas Mayores están en etapa de ciclo vital Vejez, y por motivos de salud  y económicos y territoriales ya que viven generalmente en sectores rurales, se les dificulta viajar a Si bate, para asistir a la reunión de familia.</t>
  </si>
  <si>
    <t>Para el próximo mes se debe continuar realizando convocatoria telefónica con el animo de hacer un mayor impacto en la participación de las familias.  Además de realizar énfasis de las reuniones en el momento de socialización y firmas en compromisos de corresponsabilidad familiar.</t>
  </si>
  <si>
    <r>
      <t>-</t>
    </r>
    <r>
      <rPr>
        <sz val="7"/>
        <color indexed="8"/>
        <rFont val="Times New Roman"/>
        <family val="1"/>
      </rPr>
      <t xml:space="preserve">          </t>
    </r>
    <r>
      <rPr>
        <sz val="10"/>
        <color indexed="8"/>
        <rFont val="Calibri"/>
        <family val="2"/>
      </rPr>
      <t>No. De sistemas familiares contactados vía telefónica en el mes / N de sistemas familiares de características inactivas x 100.</t>
    </r>
  </si>
  <si>
    <t>En el mes de mayo se realiza seguimiento a 3 familias inactivas, con el fin de fortalecer la participación en los procesos terapéuticos del programa. Con las familias de las personas mayores: Gloria Bustos, Concepción Cárdenas, Tulia Betancourt. Con el fin de activar la red familiar, se recuerda a los familiares los compromisos pactados en el momento del ingreso y lo fundamental del cumplimiento de estos para el efectivo proceso terapéutico.</t>
  </si>
  <si>
    <t xml:space="preserve"> familias identificadas como inactivas, mediante sensibilización pueden aportar al proceso terapéutico y pasar a ser parcialmente activa y sucesivamente. Hacer participe  a la familia encontrada en el proceso terapéutico.</t>
  </si>
  <si>
    <t>Algunos familiares no contestan los teléfonos, lo que dificulta el proceso de vinculación.</t>
  </si>
  <si>
    <t xml:space="preserve">Continuar trabajando con los sistemas familiares de características inactivas con el animo de involucrarnos en los procesos terapéutico del programa. </t>
  </si>
  <si>
    <r>
      <t>-</t>
    </r>
    <r>
      <rPr>
        <sz val="7"/>
        <color indexed="8"/>
        <rFont val="Times New Roman"/>
        <family val="1"/>
      </rPr>
      <t xml:space="preserve">          </t>
    </r>
    <r>
      <rPr>
        <sz val="10"/>
        <color indexed="8"/>
        <rFont val="Calibri"/>
        <family val="2"/>
      </rPr>
      <t>No. De sistemas familiares inactivos que se vinculan al proceso terapéutico / No. de sistemas familiares inactivos x 100.</t>
    </r>
  </si>
  <si>
    <t>Para el mes de mayo no se vinculan redes familiares inactivas a activas en el proceso terapéutico.</t>
  </si>
  <si>
    <t>No aplica para el periodo evaluado.</t>
  </si>
  <si>
    <t>Algunos familiares tienen características inactivas, por su edad, falta de recursos y  lugares remotos de residencia.</t>
  </si>
  <si>
    <t xml:space="preserve">Cumplir con los tiempos estipulados para intervención familiar, según cronograma. </t>
  </si>
  <si>
    <t>MES ANTERIOR</t>
  </si>
  <si>
    <t>MES ACTUAL</t>
  </si>
  <si>
    <t>PORCENATJE DE DIFERENCIA</t>
  </si>
  <si>
    <t>Vincular el 60% de las familias con características inactivas a los procesos institucionales, durante el periodo de contratación.</t>
  </si>
  <si>
    <r>
      <t>-</t>
    </r>
    <r>
      <rPr>
        <sz val="7"/>
        <color indexed="8"/>
        <rFont val="Times New Roman"/>
        <family val="1"/>
      </rPr>
      <t xml:space="preserve">          </t>
    </r>
    <r>
      <rPr>
        <sz val="10"/>
        <color indexed="8"/>
        <rFont val="Calibri"/>
        <family val="2"/>
      </rPr>
      <t>Porcentaje de incremento de visitas familiares del mes evaluado en comparación con el mes anterior.</t>
    </r>
  </si>
  <si>
    <t>19 Correspondiente al total de familias inactivas
12 Correspondiente al 63% de la totalidad.</t>
  </si>
  <si>
    <t>NA</t>
  </si>
  <si>
    <t>Para el mes de mayo las visitas se superan respecto al mes anterior . Se logra mantener  la corresponsabilidad de los sistemas familiares identificados, mediante estrategias de intervención individual y grupal, sensibilizando sobre el rol como cuidadores.
Para este mes se logra la asistencia de 55  visitas en el centro, un 12% de incremento con respecto al mes anterior.</t>
  </si>
  <si>
    <t>Familias mas fortalecidas en proceso de corresponsabilidad familiar garantizando un acercamiento al proceso terapéutico.</t>
  </si>
  <si>
    <t>Algunas familias no asistieron a las reuniones puesto que viven en lugares distanciados del municipio.</t>
  </si>
  <si>
    <t xml:space="preserve">Invitar a las familias a visitar mas a las personas mayores en el centro. Por medio de da convocatoria. </t>
  </si>
  <si>
    <t>Aumentar la participación de los sistemas familiares al proceso terapéutico de las personas mayores, en un 5%, reflejado en visitas institucionales y salidas a medio familiar, durante el periodo de contratación.</t>
  </si>
  <si>
    <r>
      <t>-</t>
    </r>
    <r>
      <rPr>
        <sz val="7"/>
        <color indexed="8"/>
        <rFont val="Times New Roman"/>
        <family val="1"/>
      </rPr>
      <t xml:space="preserve">          </t>
    </r>
    <r>
      <rPr>
        <sz val="10"/>
        <color indexed="8"/>
        <rFont val="Calibri"/>
        <family val="2"/>
      </rPr>
      <t>Porcentaje de incremento de salidas a medio familiar del mes evaluado en comparación con el mes anterior.</t>
    </r>
  </si>
  <si>
    <t>En el mes de mayo  se logran sensibilizar  salidas a medio familiar con las personas mayores Nora Salgado y Ercilia Ríos. Generando vinculación de la red familiar en el proceso, además de ser un espacio donde las personas mayores cambian sus roles cotidianos, en cultura, ciudadanía, y dinámicas familiares.</t>
  </si>
  <si>
    <t xml:space="preserve">Generar espacios de integración familiar para fortalecer los vínculos y así mismo general roles cuidadores y participantes en el proceso terapéutico de la persona mayor. </t>
  </si>
  <si>
    <r>
      <t>-</t>
    </r>
    <r>
      <rPr>
        <sz val="7"/>
        <color indexed="8"/>
        <rFont val="Times New Roman"/>
        <family val="1"/>
      </rPr>
      <t xml:space="preserve">          </t>
    </r>
    <r>
      <rPr>
        <sz val="10"/>
        <color indexed="8"/>
        <rFont val="Calibri"/>
        <family val="2"/>
      </rPr>
      <t>N.º de familias atendidas en el mes por el área psicosocial / N.º de sistemas familiares identificados.</t>
    </r>
  </si>
  <si>
    <t xml:space="preserve">Mayo se atienden 44 familiares en temas de orientación al servicio, hospitalizaciones, solicitud de salidas a medio familiar, solicitudes a salida a pueblo, corresponsabilidad familiar. con el fin de dar respuesta oportuna a las situaciones de demanda.
</t>
  </si>
  <si>
    <t xml:space="preserve">Se logra atender  familiares en el área de trabajo social, evidencia en evoluciones, remisiones y información socio-familiar en el Sipab. </t>
  </si>
  <si>
    <t>Las familias de características inactivas no actualizan datos por lo cual es difícil el contacto con algunas de ellas.</t>
  </si>
  <si>
    <t xml:space="preserve">Recordar a las familias que para cualquier aclaración y acompañamiento es necesario tener en cuenta la atención del área de trabajo social. </t>
  </si>
  <si>
    <t xml:space="preserve">Atender el 100% de la totalidad de los sistemas familiares, durante el periodo de contratación. </t>
  </si>
  <si>
    <r>
      <t>-</t>
    </r>
    <r>
      <rPr>
        <sz val="7"/>
        <color indexed="8"/>
        <rFont val="Times New Roman"/>
        <family val="1"/>
      </rPr>
      <t xml:space="preserve">          </t>
    </r>
    <r>
      <rPr>
        <sz val="10"/>
        <color indexed="8"/>
        <rFont val="Calibri"/>
        <family val="2"/>
      </rPr>
      <t>Nº de peticiones, quejas, reclamos, solicitudes y felicitaciones decepcionadas en el mes / N de sistemas familiares identificados.</t>
    </r>
  </si>
  <si>
    <t xml:space="preserve">60 Correspondiente a la totalidad de familias
</t>
  </si>
  <si>
    <t>En el presente mes no se se reciben por parte de Cundinamarca vejez quejas, solicitudes, o felicitaciones en el buzón, sin embargo se están realizando las encuestas de satisfacción en donde se evidencian felicitaciones constantes hacia el área administrativa, trabajo social, psicología y fisioterapia, además de ello se evidencian  algunas familias inconformes con los tiempos de entrega en el momento de la visitas, pero se esta sensibilizando respecto a este tema logrando tolerancia por parte de los referentes familiares y mejora en este aspecto.</t>
  </si>
  <si>
    <t>Socializar las PQRS-F halladas en el buzón de sugerencias. Además de ello se realiza reunión para encontrar aspectos de mejora.</t>
  </si>
  <si>
    <t>Las aperturas de buzón no son mes a mes por lo cual evaluar este indicador desde el buzón es complicado.</t>
  </si>
  <si>
    <t>Incentivar a las familias a diligenciar las encuestas de satisfacción de Beneficencia de Cundinamarca.</t>
  </si>
  <si>
    <r>
      <t>-</t>
    </r>
    <r>
      <rPr>
        <sz val="7"/>
        <color indexed="8"/>
        <rFont val="Times New Roman"/>
        <family val="1"/>
      </rPr>
      <t xml:space="preserve">          </t>
    </r>
    <r>
      <rPr>
        <sz val="10"/>
        <color indexed="8"/>
        <rFont val="Calibri"/>
        <family val="2"/>
      </rPr>
      <t>Nº de orientaciones realizadas sobre proceso de interdicción en el mes / N de sistemas familiares identificados x100.</t>
    </r>
  </si>
  <si>
    <t>En el mes de mayo se hace seguimiento en el proceso de interdicción de Anatielde Hernández de Hernández. Realizando comunicación con la comisaria de Macheta para dar continuidad con el proceso.</t>
  </si>
  <si>
    <t>Durante este mes se realizan una orientaciones  sistemas familiares sobre proceso de interdicción.</t>
  </si>
  <si>
    <t xml:space="preserve">Algunas personas mayores no se encuentran registradas. Por lo tanto demora  el tramite. </t>
  </si>
  <si>
    <t xml:space="preserve">Para el mes de mayo se continuara orientando a los sistemas familiares en los procesos de interdicción con mas disponibilidad. </t>
  </si>
  <si>
    <t>50 personas mayores entre referente social y red familiar. 20 es el 40%</t>
  </si>
  <si>
    <t xml:space="preserve"> Para el mes de Mayo se garantiza la comunicación entre las personas mayores y los referentes familiares - sociales, mediante el uso de herramientas TIC.
99  veces hacen uso de las TIC. Además se logra vincular  de 37 personas mayores del proyecto, y vincular efectivamente al equipo interdisciplinar del proyecto.</t>
  </si>
  <si>
    <r>
      <t>en el mes de mayo se logra que</t>
    </r>
    <r>
      <rPr>
        <sz val="10"/>
        <rFont val="Calibri"/>
        <family val="2"/>
      </rPr>
      <t xml:space="preserve">  37 Personas Mayores mantengan la comunicación con sus familiares y referentes sociales.</t>
    </r>
  </si>
  <si>
    <t>en algunas ocasiones cuando las personas mayores son visitadas se abstienen de hacer la llamada.</t>
  </si>
  <si>
    <t xml:space="preserve">Se continuara gestionando materiales para ambientar el espacio de Call Center para esta actividad. </t>
  </si>
  <si>
    <t>para el mes de mayo se realizaron  2  video llamadas y 77 llamadas telefónicas; gestionando y orientando el proceso de comunicación de Gloria Bora con su Hijo Juan Manuel Charles  y Carmen Vivas Con Su hijo German Vivas. Generando acercamientos con las redes familiares y sociales.</t>
  </si>
  <si>
    <t>Las personas mayores   Gloria Bora y Carmen Vivas  lograron hacer video llamada con sus hijos.</t>
  </si>
  <si>
    <t xml:space="preserve">falta de motivación y formación a este nuevo medio de comunicación. Para las familias que viven fuera de la ciudad o país. </t>
  </si>
  <si>
    <t>Se gestiona un espacio de Video llamada privado para las personas mayores.</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</si>
</sst>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scheme val="minor"/>
    </font>
    <font>
      <sz val="10"/>
      <color indexed="8"/>
      <name val="Cambria"/>
      <family val="1"/>
    </font>
    <font>
      <sz val="10"/>
      <color indexed="8"/>
      <name val="Calibri"/>
      <family val="2"/>
    </font>
    <font>
      <sz val="10"/>
      <name val="Calibri"/>
      <family val="2"/>
    </font>
    <font>
      <u/>
      <sz val="10"/>
      <color indexed="8"/>
      <name val="Calibri"/>
      <family val="2"/>
    </font>
    <font>
      <sz val="10"/>
      <color indexed="10"/>
      <name val="Calibri"/>
      <family val="2"/>
    </font>
    <font>
      <sz val="7"/>
      <color indexed="8"/>
      <name val="Times New Roman"/>
      <family val="1"/>
    </font>
    <font>
      <sz val="10"/>
      <name val="Cambria"/>
      <family val="1"/>
    </font>
    <font>
      <sz val="11"/>
      <color theme="1"/>
      <name val="Calibri"/>
      <family val="2"/>
      <scheme val="minor"/>
    </font>
    <font>
      <sz val="10"/>
      <color theme="1"/>
      <name val="Cambria"/>
      <family val="1"/>
      <scheme val="major"/>
    </font>
    <font>
      <sz val="10"/>
      <color theme="1"/>
      <name val="Cambria"/>
      <family val="1"/>
    </font>
    <font>
      <sz val="10"/>
      <name val="Calibri"/>
      <family val="2"/>
      <scheme val="minor"/>
    </font>
    <font>
      <sz val="10"/>
      <color theme="1"/>
      <name val="Calibri"/>
      <family val="2"/>
      <scheme val="minor"/>
    </font>
    <font>
      <sz val="10"/>
      <color rgb="FF000000"/>
      <name val="Calibri"/>
      <family val="2"/>
      <scheme val="minor"/>
    </font>
    <font>
      <sz val="10"/>
      <color indexed="8"/>
      <name val="Calibri"/>
      <family val="2"/>
      <scheme val="minor"/>
    </font>
    <font>
      <b/>
      <sz val="10"/>
      <color theme="1"/>
      <name val="Cambria"/>
      <family val="1"/>
    </font>
    <font>
      <sz val="10"/>
      <color theme="0"/>
      <name val="Calibri"/>
      <family val="2"/>
      <scheme val="minor"/>
    </font>
    <font>
      <sz val="10"/>
      <name val="Cambria"/>
      <family val="1"/>
      <scheme val="major"/>
    </font>
    <font>
      <b/>
      <sz val="10"/>
      <color theme="0"/>
      <name val="Calibri"/>
      <family val="2"/>
      <scheme val="minor"/>
    </font>
    <font>
      <sz val="10"/>
      <color theme="0"/>
      <name val="Cambria"/>
      <family val="1"/>
      <scheme val="major"/>
    </font>
    <font>
      <b/>
      <sz val="10"/>
      <color theme="1"/>
      <name val="Calibri"/>
      <family val="2"/>
      <scheme val="minor"/>
    </font>
    <font>
      <b/>
      <sz val="10"/>
      <name val="Calibri"/>
      <family val="2"/>
      <scheme val="minor"/>
    </font>
    <font>
      <b/>
      <sz val="10"/>
      <color theme="1"/>
      <name val="Cambria"/>
      <family val="1"/>
      <scheme val="major"/>
    </font>
    <font>
      <u/>
      <sz val="10"/>
      <name val="Calibri"/>
      <family val="2"/>
      <scheme val="minor"/>
    </font>
    <font>
      <u/>
      <sz val="10"/>
      <name val="Calibri"/>
      <family val="2"/>
    </font>
    <font>
      <sz val="11"/>
      <name val="Calibri"/>
      <family val="2"/>
      <scheme val="minor"/>
    </font>
    <font>
      <sz val="10"/>
      <color theme="1"/>
      <name val="Calibri"/>
      <family val="2"/>
    </font>
  </fonts>
  <fills count="4">
    <fill>
      <patternFill patternType="none"/>
    </fill>
    <fill>
      <patternFill patternType="gray125"/>
    </fill>
    <fill>
      <patternFill patternType="solid">
        <fgColor theme="0"/>
        <bgColor indexed="64"/>
      </patternFill>
    </fill>
    <fill>
      <patternFill patternType="solid">
        <fgColor theme="0" tint="-0.249977111117893"/>
        <bgColor indexed="64"/>
      </patternFill>
    </fill>
  </fills>
  <borders count="5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9" fontId="8" fillId="0" borderId="0" applyFont="0" applyFill="0" applyBorder="0" applyAlignment="0" applyProtection="0"/>
  </cellStyleXfs>
  <cellXfs count="355">
    <xf numFmtId="0" fontId="0" fillId="0" borderId="0" xfId="0"/>
    <xf numFmtId="0" fontId="9" fillId="0" borderId="0" xfId="0" applyFont="1" applyFill="1" applyAlignment="1">
      <alignment vertical="center"/>
    </xf>
    <xf numFmtId="0" fontId="9" fillId="0" borderId="0" xfId="0" applyFont="1" applyFill="1" applyAlignment="1">
      <alignment horizontal="left" vertical="top"/>
    </xf>
    <xf numFmtId="0" fontId="9" fillId="0" borderId="0" xfId="0" applyFont="1" applyFill="1" applyAlignment="1">
      <alignment horizontal="center" vertical="center"/>
    </xf>
    <xf numFmtId="0" fontId="9" fillId="0" borderId="0" xfId="0" applyFont="1" applyAlignment="1">
      <alignment horizontal="justify" vertical="top" wrapText="1"/>
    </xf>
    <xf numFmtId="0" fontId="9" fillId="0" borderId="0" xfId="0" applyFont="1" applyFill="1" applyAlignment="1">
      <alignment horizontal="justify" vertical="top" wrapText="1"/>
    </xf>
    <xf numFmtId="0" fontId="9" fillId="2" borderId="0" xfId="0" applyFont="1" applyFill="1" applyBorder="1" applyAlignment="1">
      <alignment horizontal="center" vertical="center" wrapText="1"/>
    </xf>
    <xf numFmtId="9" fontId="9" fillId="2" borderId="0" xfId="0" applyNumberFormat="1" applyFont="1" applyFill="1" applyBorder="1" applyAlignment="1">
      <alignment horizontal="center" vertical="center" wrapText="1"/>
    </xf>
    <xf numFmtId="0" fontId="9" fillId="2" borderId="0" xfId="0" applyFont="1" applyFill="1" applyBorder="1" applyAlignment="1">
      <alignment vertical="top" wrapText="1"/>
    </xf>
    <xf numFmtId="0" fontId="11" fillId="3" borderId="1" xfId="0" applyFont="1" applyFill="1" applyBorder="1" applyAlignment="1">
      <alignment horizontal="justify" vertical="top" wrapText="1"/>
    </xf>
    <xf numFmtId="10" fontId="11" fillId="3" borderId="1" xfId="0" applyNumberFormat="1" applyFont="1" applyFill="1" applyBorder="1" applyAlignment="1">
      <alignment horizontal="justify" vertical="top" wrapText="1"/>
    </xf>
    <xf numFmtId="0" fontId="11" fillId="3" borderId="0" xfId="0" applyFont="1" applyFill="1" applyBorder="1" applyAlignment="1">
      <alignment horizontal="justify" vertical="top" wrapText="1"/>
    </xf>
    <xf numFmtId="0" fontId="12" fillId="0" borderId="2" xfId="0" applyFont="1" applyBorder="1" applyAlignment="1">
      <alignment horizontal="justify" vertical="top"/>
    </xf>
    <xf numFmtId="0" fontId="12" fillId="2" borderId="1" xfId="0" applyFont="1" applyFill="1" applyBorder="1" applyAlignment="1">
      <alignment horizontal="justify" vertical="top" wrapText="1"/>
    </xf>
    <xf numFmtId="0" fontId="12" fillId="0" borderId="1" xfId="0" applyFont="1" applyFill="1" applyBorder="1" applyAlignment="1">
      <alignment horizontal="justify" vertical="top" wrapText="1"/>
    </xf>
    <xf numFmtId="0" fontId="12" fillId="0" borderId="0" xfId="0" applyFont="1" applyAlignment="1">
      <alignment horizontal="justify" vertical="top" wrapText="1"/>
    </xf>
    <xf numFmtId="0" fontId="11" fillId="0" borderId="1" xfId="0" applyFont="1" applyFill="1" applyBorder="1" applyAlignment="1">
      <alignment horizontal="justify" vertical="top" wrapText="1"/>
    </xf>
    <xf numFmtId="0" fontId="12" fillId="0" borderId="0" xfId="0" applyFont="1" applyAlignment="1">
      <alignment horizontal="justify" vertical="top"/>
    </xf>
    <xf numFmtId="0" fontId="12" fillId="0" borderId="1" xfId="0" applyFont="1" applyBorder="1" applyAlignment="1">
      <alignment horizontal="justify" vertical="top"/>
    </xf>
    <xf numFmtId="0" fontId="12" fillId="0" borderId="3" xfId="0" applyFont="1" applyBorder="1" applyAlignment="1">
      <alignment horizontal="justify" vertical="top"/>
    </xf>
    <xf numFmtId="0" fontId="12" fillId="0" borderId="1" xfId="0" applyFont="1" applyBorder="1" applyAlignment="1">
      <alignment horizontal="justify" vertical="top" wrapText="1"/>
    </xf>
    <xf numFmtId="0" fontId="12" fillId="0" borderId="4" xfId="0" applyFont="1" applyFill="1" applyBorder="1" applyAlignment="1">
      <alignment horizontal="justify" vertical="top" wrapText="1"/>
    </xf>
    <xf numFmtId="0" fontId="13" fillId="0" borderId="1" xfId="0" applyFont="1" applyFill="1" applyBorder="1" applyAlignment="1">
      <alignment horizontal="justify" vertical="top" wrapText="1"/>
    </xf>
    <xf numFmtId="0" fontId="12" fillId="0" borderId="1" xfId="0" applyFont="1" applyFill="1" applyBorder="1" applyAlignment="1">
      <alignment horizontal="justify" vertical="top" wrapText="1"/>
    </xf>
    <xf numFmtId="0" fontId="15" fillId="0" borderId="5" xfId="0" applyFont="1" applyFill="1" applyBorder="1" applyAlignment="1" applyProtection="1">
      <alignment horizontal="center" vertical="center"/>
    </xf>
    <xf numFmtId="0" fontId="15" fillId="0" borderId="6" xfId="0" applyFont="1" applyFill="1" applyBorder="1" applyAlignment="1" applyProtection="1">
      <alignment horizontal="center" vertical="center"/>
    </xf>
    <xf numFmtId="0" fontId="15" fillId="0" borderId="0"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xf>
    <xf numFmtId="0" fontId="9" fillId="2" borderId="0" xfId="0" applyFont="1" applyFill="1" applyAlignment="1">
      <alignment horizontal="left" vertical="top"/>
    </xf>
    <xf numFmtId="0" fontId="12" fillId="0" borderId="7" xfId="0" applyFont="1" applyFill="1" applyBorder="1" applyAlignment="1">
      <alignment horizontal="justify" vertical="top" wrapText="1"/>
    </xf>
    <xf numFmtId="0" fontId="12" fillId="2" borderId="1" xfId="0" applyFont="1" applyFill="1" applyBorder="1" applyAlignment="1">
      <alignment horizontal="justify" vertical="top" wrapText="1"/>
    </xf>
    <xf numFmtId="9" fontId="12" fillId="0" borderId="1" xfId="0" applyNumberFormat="1" applyFont="1" applyFill="1" applyBorder="1" applyAlignment="1">
      <alignment horizontal="justify" vertical="top" wrapText="1"/>
    </xf>
    <xf numFmtId="9" fontId="11" fillId="0" borderId="1" xfId="0" applyNumberFormat="1" applyFont="1" applyFill="1" applyBorder="1" applyAlignment="1">
      <alignment horizontal="justify" vertical="top" wrapText="1"/>
    </xf>
    <xf numFmtId="0" fontId="11" fillId="0" borderId="1" xfId="0" applyFont="1" applyBorder="1" applyAlignment="1">
      <alignment horizontal="justify" vertical="top" wrapText="1"/>
    </xf>
    <xf numFmtId="0" fontId="9" fillId="0" borderId="1" xfId="0" applyFont="1" applyBorder="1" applyAlignment="1">
      <alignment horizontal="justify" vertical="top" wrapText="1"/>
    </xf>
    <xf numFmtId="9" fontId="9" fillId="0" borderId="1" xfId="1" applyFont="1" applyBorder="1" applyAlignment="1">
      <alignment horizontal="justify" vertical="top" wrapText="1"/>
    </xf>
    <xf numFmtId="9" fontId="9" fillId="0" borderId="1" xfId="0" applyNumberFormat="1" applyFont="1" applyBorder="1" applyAlignment="1">
      <alignment horizontal="justify" vertical="top" wrapText="1"/>
    </xf>
    <xf numFmtId="0" fontId="9" fillId="0" borderId="0" xfId="0" applyFont="1" applyFill="1" applyAlignment="1">
      <alignment vertical="center" wrapText="1"/>
    </xf>
    <xf numFmtId="9" fontId="12" fillId="0" borderId="1" xfId="1" applyFont="1" applyFill="1" applyBorder="1" applyAlignment="1">
      <alignment horizontal="justify" vertical="top" wrapText="1"/>
    </xf>
    <xf numFmtId="9" fontId="12" fillId="2" borderId="1" xfId="0" applyNumberFormat="1" applyFont="1" applyFill="1" applyBorder="1" applyAlignment="1">
      <alignment horizontal="justify" vertical="top" wrapText="1"/>
    </xf>
    <xf numFmtId="9" fontId="12" fillId="2" borderId="1" xfId="1" applyFont="1" applyFill="1" applyBorder="1" applyAlignment="1">
      <alignment horizontal="justify" vertical="top" wrapText="1"/>
    </xf>
    <xf numFmtId="0" fontId="12" fillId="0" borderId="0" xfId="0" applyFont="1" applyFill="1" applyBorder="1" applyAlignment="1">
      <alignment horizontal="justify" vertical="top" wrapText="1"/>
    </xf>
    <xf numFmtId="0" fontId="9" fillId="2" borderId="0" xfId="0" applyFont="1" applyFill="1" applyAlignment="1">
      <alignment vertical="center"/>
    </xf>
    <xf numFmtId="0" fontId="9" fillId="2" borderId="0" xfId="0" applyFont="1" applyFill="1" applyAlignment="1">
      <alignment horizontal="center" vertical="center"/>
    </xf>
    <xf numFmtId="0" fontId="9" fillId="2" borderId="0" xfId="0" applyFont="1" applyFill="1" applyAlignment="1">
      <alignment horizontal="justify" vertical="top" wrapText="1"/>
    </xf>
    <xf numFmtId="0" fontId="0" fillId="2" borderId="0" xfId="0" applyFill="1"/>
    <xf numFmtId="0" fontId="11" fillId="3" borderId="8" xfId="0" applyFont="1" applyFill="1" applyBorder="1" applyAlignment="1">
      <alignment horizontal="justify" vertical="top" wrapText="1"/>
    </xf>
    <xf numFmtId="0" fontId="16" fillId="2" borderId="0" xfId="0" applyFont="1" applyFill="1" applyBorder="1" applyAlignment="1">
      <alignment horizontal="justify" vertical="top" wrapText="1"/>
    </xf>
    <xf numFmtId="0" fontId="2" fillId="0" borderId="1" xfId="0" applyFont="1" applyBorder="1" applyAlignment="1">
      <alignment horizontal="justify" vertical="center" wrapText="1"/>
    </xf>
    <xf numFmtId="0" fontId="12" fillId="0" borderId="3" xfId="0" applyFont="1" applyFill="1" applyBorder="1" applyAlignment="1">
      <alignment horizontal="justify" vertical="top" wrapText="1"/>
    </xf>
    <xf numFmtId="0" fontId="2" fillId="0" borderId="6" xfId="0" applyFont="1" applyBorder="1" applyAlignment="1">
      <alignment horizontal="justify" vertical="center" wrapText="1"/>
    </xf>
    <xf numFmtId="0" fontId="12" fillId="2" borderId="2" xfId="0" applyFont="1" applyFill="1" applyBorder="1" applyAlignment="1">
      <alignment horizontal="justify" vertical="top" wrapText="1"/>
    </xf>
    <xf numFmtId="0" fontId="12" fillId="0" borderId="2" xfId="0" applyFont="1" applyBorder="1" applyAlignment="1">
      <alignment horizontal="justify" vertical="top" wrapText="1"/>
    </xf>
    <xf numFmtId="0" fontId="10" fillId="0" borderId="2" xfId="0" applyFont="1" applyBorder="1" applyAlignment="1">
      <alignment horizontal="justify" vertical="center" wrapText="1"/>
    </xf>
    <xf numFmtId="0" fontId="10" fillId="0" borderId="2" xfId="0" applyFont="1" applyBorder="1" applyAlignment="1">
      <alignment horizontal="justify" vertical="top" wrapText="1"/>
    </xf>
    <xf numFmtId="0" fontId="12" fillId="0" borderId="2" xfId="0" applyFont="1" applyFill="1" applyBorder="1" applyAlignment="1">
      <alignment horizontal="justify" vertical="top" wrapText="1"/>
    </xf>
    <xf numFmtId="0" fontId="17" fillId="0" borderId="9" xfId="0" applyFont="1" applyFill="1" applyBorder="1" applyAlignment="1">
      <alignment horizontal="justify" vertical="top" wrapText="1"/>
    </xf>
    <xf numFmtId="0" fontId="9" fillId="2" borderId="1" xfId="0" applyFont="1" applyFill="1" applyBorder="1" applyAlignment="1">
      <alignment horizontal="justify" vertical="top" wrapText="1"/>
    </xf>
    <xf numFmtId="0" fontId="18" fillId="2" borderId="0" xfId="0" applyFont="1" applyFill="1" applyBorder="1" applyAlignment="1">
      <alignment horizontal="justify" vertical="center" wrapText="1"/>
    </xf>
    <xf numFmtId="0" fontId="16" fillId="2" borderId="0" xfId="0" applyFont="1" applyFill="1" applyAlignment="1">
      <alignment horizontal="justify" vertical="center" wrapText="1"/>
    </xf>
    <xf numFmtId="0" fontId="19" fillId="2" borderId="0" xfId="0" applyFont="1" applyFill="1" applyAlignment="1">
      <alignment vertical="center"/>
    </xf>
    <xf numFmtId="0" fontId="17" fillId="0" borderId="9" xfId="0" applyFont="1" applyFill="1" applyBorder="1" applyAlignment="1">
      <alignment horizontal="left" vertical="top" wrapText="1"/>
    </xf>
    <xf numFmtId="0" fontId="11" fillId="2" borderId="1" xfId="0" applyFont="1" applyFill="1" applyBorder="1" applyAlignment="1">
      <alignment horizontal="justify" vertical="top" wrapText="1"/>
    </xf>
    <xf numFmtId="0" fontId="11" fillId="0" borderId="1" xfId="0" applyFont="1" applyFill="1" applyBorder="1" applyAlignment="1">
      <alignment horizontal="justify" vertical="top" wrapText="1"/>
    </xf>
    <xf numFmtId="0" fontId="15" fillId="0" borderId="6" xfId="0" applyFont="1" applyFill="1" applyBorder="1" applyAlignment="1" applyProtection="1">
      <alignment horizontal="center" vertical="center" wrapText="1"/>
    </xf>
    <xf numFmtId="9" fontId="9" fillId="2" borderId="1" xfId="0" applyNumberFormat="1" applyFont="1" applyFill="1" applyBorder="1" applyAlignment="1">
      <alignment horizontal="justify" vertical="top" wrapText="1"/>
    </xf>
    <xf numFmtId="9" fontId="9" fillId="2" borderId="1" xfId="1" applyFont="1" applyFill="1" applyBorder="1" applyAlignment="1">
      <alignment horizontal="justify" vertical="top" wrapText="1"/>
    </xf>
    <xf numFmtId="0" fontId="12" fillId="0" borderId="1" xfId="0" applyFont="1" applyFill="1" applyBorder="1" applyAlignment="1">
      <alignment horizontal="justify" vertical="top" wrapText="1"/>
    </xf>
    <xf numFmtId="0" fontId="11" fillId="0" borderId="9" xfId="0" applyFont="1" applyFill="1" applyBorder="1" applyAlignment="1">
      <alignment horizontal="justify" vertical="top"/>
    </xf>
    <xf numFmtId="9" fontId="11" fillId="0" borderId="9" xfId="1" applyFont="1" applyFill="1" applyBorder="1" applyAlignment="1">
      <alignment horizontal="justify" vertical="top"/>
    </xf>
    <xf numFmtId="0" fontId="12" fillId="0" borderId="33" xfId="0" applyFont="1" applyFill="1" applyBorder="1" applyAlignment="1">
      <alignment vertical="top" wrapText="1"/>
    </xf>
    <xf numFmtId="0" fontId="12" fillId="0" borderId="1" xfId="0" applyFont="1" applyBorder="1" applyAlignment="1">
      <alignment horizontal="justify" vertical="top" wrapText="1"/>
    </xf>
    <xf numFmtId="9" fontId="12" fillId="0" borderId="1" xfId="1" applyFont="1" applyBorder="1" applyAlignment="1">
      <alignment horizontal="justify" vertical="top" wrapText="1"/>
    </xf>
    <xf numFmtId="0" fontId="12" fillId="0" borderId="1" xfId="0" applyFont="1" applyFill="1" applyBorder="1" applyAlignment="1">
      <alignment horizontal="justify" vertical="top" wrapText="1"/>
    </xf>
    <xf numFmtId="0" fontId="17" fillId="2" borderId="1" xfId="0" applyFont="1" applyFill="1" applyBorder="1" applyAlignment="1">
      <alignment horizontal="justify" vertical="top" wrapText="1"/>
    </xf>
    <xf numFmtId="9" fontId="12" fillId="0" borderId="1" xfId="0" applyNumberFormat="1" applyFont="1" applyBorder="1" applyAlignment="1">
      <alignment horizontal="justify" vertical="top" wrapText="1"/>
    </xf>
    <xf numFmtId="0" fontId="12" fillId="2" borderId="1" xfId="0" applyFont="1" applyFill="1" applyBorder="1" applyAlignment="1">
      <alignment horizontal="justify" vertical="top" wrapText="1"/>
    </xf>
    <xf numFmtId="0" fontId="9" fillId="2" borderId="1" xfId="0" applyFont="1" applyFill="1" applyBorder="1" applyAlignment="1">
      <alignment vertical="top" wrapText="1"/>
    </xf>
    <xf numFmtId="0" fontId="25" fillId="0" borderId="30"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17" fillId="0" borderId="1" xfId="0" applyFont="1" applyFill="1" applyBorder="1" applyAlignment="1">
      <alignment horizontal="justify" vertical="top"/>
    </xf>
    <xf numFmtId="9" fontId="17" fillId="0" borderId="1" xfId="0" applyNumberFormat="1" applyFont="1" applyFill="1" applyBorder="1" applyAlignment="1">
      <alignment horizontal="justify" vertical="top" wrapText="1"/>
    </xf>
    <xf numFmtId="9" fontId="17" fillId="0" borderId="1" xfId="1" applyFont="1" applyFill="1" applyBorder="1" applyAlignment="1">
      <alignment horizontal="justify" vertical="top"/>
    </xf>
    <xf numFmtId="9" fontId="17" fillId="0" borderId="1" xfId="0" applyNumberFormat="1" applyFont="1" applyFill="1" applyBorder="1" applyAlignment="1">
      <alignment horizontal="justify" vertical="top"/>
    </xf>
    <xf numFmtId="9" fontId="17" fillId="2" borderId="1" xfId="0" applyNumberFormat="1" applyFont="1" applyFill="1" applyBorder="1" applyAlignment="1">
      <alignment horizontal="justify" vertical="top" wrapText="1"/>
    </xf>
    <xf numFmtId="0" fontId="12" fillId="0" borderId="1" xfId="0" applyFont="1" applyFill="1" applyBorder="1" applyAlignment="1">
      <alignment horizontal="justify" vertical="top" wrapText="1"/>
    </xf>
    <xf numFmtId="0" fontId="9" fillId="0" borderId="1" xfId="0" applyFont="1" applyFill="1" applyBorder="1" applyAlignment="1">
      <alignment horizontal="justify" vertical="top" wrapText="1"/>
    </xf>
    <xf numFmtId="0" fontId="12" fillId="0" borderId="10" xfId="0" applyFont="1" applyFill="1" applyBorder="1" applyAlignment="1">
      <alignment horizontal="justify" vertical="top" wrapText="1"/>
    </xf>
    <xf numFmtId="0" fontId="9" fillId="0" borderId="11" xfId="0" applyFont="1" applyFill="1" applyBorder="1" applyAlignment="1">
      <alignment horizontal="justify" vertical="top" wrapText="1"/>
    </xf>
    <xf numFmtId="0" fontId="9" fillId="2" borderId="1" xfId="0" applyFont="1" applyFill="1" applyBorder="1" applyAlignment="1">
      <alignment horizontal="justify" vertical="top"/>
    </xf>
    <xf numFmtId="9" fontId="9" fillId="2" borderId="1" xfId="1" applyNumberFormat="1" applyFont="1" applyFill="1" applyBorder="1" applyAlignment="1">
      <alignment horizontal="justify" vertical="top"/>
    </xf>
    <xf numFmtId="9" fontId="9" fillId="2" borderId="2" xfId="1" applyFont="1" applyFill="1" applyBorder="1" applyAlignment="1">
      <alignment horizontal="justify" vertical="top"/>
    </xf>
    <xf numFmtId="0" fontId="9" fillId="0" borderId="1" xfId="0" applyFont="1" applyFill="1" applyBorder="1" applyAlignment="1">
      <alignment horizontal="justify" vertical="top"/>
    </xf>
    <xf numFmtId="9" fontId="9" fillId="0" borderId="1" xfId="1" applyFont="1" applyFill="1" applyBorder="1" applyAlignment="1">
      <alignment horizontal="justify" vertical="top"/>
    </xf>
    <xf numFmtId="0" fontId="9" fillId="0" borderId="0" xfId="0" applyFont="1" applyFill="1" applyBorder="1" applyAlignment="1">
      <alignment horizontal="justify" vertical="top"/>
    </xf>
    <xf numFmtId="9" fontId="9" fillId="0" borderId="1" xfId="1" applyNumberFormat="1" applyFont="1" applyFill="1" applyBorder="1" applyAlignment="1">
      <alignment horizontal="justify" vertical="top"/>
    </xf>
    <xf numFmtId="9" fontId="9" fillId="2" borderId="2" xfId="1" applyNumberFormat="1" applyFont="1" applyFill="1" applyBorder="1" applyAlignment="1">
      <alignment horizontal="justify" vertical="top"/>
    </xf>
    <xf numFmtId="9" fontId="9" fillId="0" borderId="2" xfId="1" applyFont="1" applyFill="1" applyBorder="1" applyAlignment="1">
      <alignment horizontal="justify" vertical="top"/>
    </xf>
    <xf numFmtId="0" fontId="11" fillId="2" borderId="7" xfId="0" applyFont="1" applyFill="1" applyBorder="1" applyAlignment="1">
      <alignment horizontal="justify" vertical="top" wrapText="1"/>
    </xf>
    <xf numFmtId="0" fontId="11" fillId="2" borderId="6" xfId="0" applyFont="1" applyFill="1" applyBorder="1" applyAlignment="1">
      <alignment horizontal="justify" vertical="top" wrapText="1"/>
    </xf>
    <xf numFmtId="0" fontId="12" fillId="0" borderId="7" xfId="0" applyFont="1" applyFill="1" applyBorder="1" applyAlignment="1">
      <alignment horizontal="justify" vertical="top" wrapText="1"/>
    </xf>
    <xf numFmtId="0" fontId="12" fillId="0" borderId="6" xfId="0" applyFont="1" applyFill="1" applyBorder="1" applyAlignment="1">
      <alignment horizontal="justify" vertical="top" wrapText="1"/>
    </xf>
    <xf numFmtId="0" fontId="11" fillId="0" borderId="7" xfId="0" applyFont="1" applyFill="1" applyBorder="1" applyAlignment="1">
      <alignment horizontal="justify" vertical="top" wrapText="1"/>
    </xf>
    <xf numFmtId="0" fontId="11" fillId="0" borderId="6" xfId="0" applyFont="1" applyFill="1" applyBorder="1" applyAlignment="1">
      <alignment horizontal="justify" vertical="top" wrapText="1"/>
    </xf>
    <xf numFmtId="0" fontId="12" fillId="0" borderId="1" xfId="0" applyFont="1" applyFill="1" applyBorder="1" applyAlignment="1">
      <alignment horizontal="justify" vertical="top" wrapText="1"/>
    </xf>
    <xf numFmtId="0" fontId="12" fillId="0" borderId="1" xfId="0" applyFont="1" applyBorder="1" applyAlignment="1">
      <alignment horizontal="justify" vertical="top" wrapText="1"/>
    </xf>
    <xf numFmtId="0" fontId="12" fillId="2" borderId="1" xfId="0" applyFont="1" applyFill="1" applyBorder="1" applyAlignment="1">
      <alignment horizontal="justify" vertical="top" wrapText="1"/>
    </xf>
    <xf numFmtId="0" fontId="12" fillId="2" borderId="7" xfId="0" applyFont="1" applyFill="1" applyBorder="1" applyAlignment="1">
      <alignment horizontal="justify" vertical="top" wrapText="1"/>
    </xf>
    <xf numFmtId="0" fontId="12" fillId="2" borderId="11" xfId="0" applyFont="1" applyFill="1" applyBorder="1" applyAlignment="1">
      <alignment horizontal="justify" vertical="top" wrapText="1"/>
    </xf>
    <xf numFmtId="0" fontId="12" fillId="2" borderId="6" xfId="0" applyFont="1" applyFill="1" applyBorder="1" applyAlignment="1">
      <alignment horizontal="justify" vertical="top" wrapText="1"/>
    </xf>
    <xf numFmtId="0" fontId="11" fillId="2" borderId="7" xfId="0" applyFont="1" applyFill="1" applyBorder="1" applyAlignment="1">
      <alignment horizontal="justify" vertical="top" wrapText="1"/>
    </xf>
    <xf numFmtId="0" fontId="11" fillId="2" borderId="11" xfId="0" applyFont="1" applyFill="1" applyBorder="1" applyAlignment="1">
      <alignment horizontal="justify" vertical="top" wrapText="1"/>
    </xf>
    <xf numFmtId="0" fontId="11" fillId="2" borderId="6" xfId="0" applyFont="1" applyFill="1" applyBorder="1" applyAlignment="1">
      <alignment horizontal="justify" vertical="top" wrapText="1"/>
    </xf>
    <xf numFmtId="0" fontId="20" fillId="0" borderId="2" xfId="0" applyFont="1" applyFill="1" applyBorder="1" applyAlignment="1">
      <alignment vertical="center" wrapText="1"/>
    </xf>
    <xf numFmtId="0" fontId="20" fillId="0" borderId="12" xfId="0" applyFont="1" applyFill="1" applyBorder="1" applyAlignment="1">
      <alignment vertical="center" wrapText="1"/>
    </xf>
    <xf numFmtId="0" fontId="20" fillId="0" borderId="3" xfId="0" applyFont="1" applyFill="1" applyBorder="1" applyAlignment="1">
      <alignment vertical="center" wrapText="1"/>
    </xf>
    <xf numFmtId="0" fontId="21" fillId="3" borderId="13" xfId="0" applyFont="1" applyFill="1" applyBorder="1" applyAlignment="1">
      <alignment horizontal="justify" vertical="top" wrapText="1"/>
    </xf>
    <xf numFmtId="0" fontId="21" fillId="3" borderId="14" xfId="0" applyFont="1" applyFill="1" applyBorder="1" applyAlignment="1">
      <alignment horizontal="justify" vertical="top" wrapText="1"/>
    </xf>
    <xf numFmtId="0" fontId="21" fillId="3" borderId="15" xfId="0" applyFont="1" applyFill="1" applyBorder="1" applyAlignment="1">
      <alignment horizontal="justify" vertical="top" wrapText="1"/>
    </xf>
    <xf numFmtId="0" fontId="20" fillId="3" borderId="16" xfId="0" applyFont="1" applyFill="1" applyBorder="1" applyAlignment="1">
      <alignment horizontal="justify" vertical="top" wrapText="1"/>
    </xf>
    <xf numFmtId="0" fontId="20" fillId="3" borderId="9" xfId="0" applyFont="1" applyFill="1" applyBorder="1" applyAlignment="1">
      <alignment horizontal="justify" vertical="top" wrapText="1"/>
    </xf>
    <xf numFmtId="0" fontId="20" fillId="3" borderId="17" xfId="0" applyFont="1" applyFill="1" applyBorder="1" applyAlignment="1">
      <alignment horizontal="justify" vertical="top" wrapText="1"/>
    </xf>
    <xf numFmtId="0" fontId="9" fillId="0" borderId="2" xfId="0" applyFont="1" applyFill="1" applyBorder="1" applyAlignment="1">
      <alignment vertical="center"/>
    </xf>
    <xf numFmtId="0" fontId="9" fillId="0" borderId="12" xfId="0" applyFont="1" applyFill="1" applyBorder="1" applyAlignment="1">
      <alignment vertical="center"/>
    </xf>
    <xf numFmtId="0" fontId="9" fillId="0" borderId="3" xfId="0" applyFont="1" applyFill="1" applyBorder="1" applyAlignment="1">
      <alignment vertical="center"/>
    </xf>
    <xf numFmtId="0" fontId="20" fillId="0" borderId="2" xfId="0" applyFont="1" applyFill="1" applyBorder="1" applyAlignment="1">
      <alignment vertical="center"/>
    </xf>
    <xf numFmtId="0" fontId="20" fillId="0" borderId="12" xfId="0" applyFont="1" applyFill="1" applyBorder="1" applyAlignment="1">
      <alignment vertical="center"/>
    </xf>
    <xf numFmtId="0" fontId="20" fillId="0" borderId="3" xfId="0" applyFont="1" applyFill="1" applyBorder="1" applyAlignment="1">
      <alignment vertical="center"/>
    </xf>
    <xf numFmtId="17" fontId="21" fillId="3" borderId="18" xfId="0" applyNumberFormat="1" applyFont="1" applyFill="1" applyBorder="1" applyAlignment="1">
      <alignment horizontal="justify" vertical="top" wrapText="1"/>
    </xf>
    <xf numFmtId="0" fontId="21" fillId="3" borderId="19" xfId="0" applyFont="1" applyFill="1" applyBorder="1" applyAlignment="1">
      <alignment horizontal="justify" vertical="top" wrapText="1"/>
    </xf>
    <xf numFmtId="0" fontId="21" fillId="3" borderId="20" xfId="0" applyFont="1" applyFill="1" applyBorder="1" applyAlignment="1">
      <alignment horizontal="justify" vertical="top" wrapText="1"/>
    </xf>
    <xf numFmtId="0" fontId="21" fillId="3" borderId="18" xfId="0" applyFont="1" applyFill="1" applyBorder="1" applyAlignment="1">
      <alignment horizontal="justify" vertical="top" wrapText="1"/>
    </xf>
    <xf numFmtId="0" fontId="21" fillId="3" borderId="21" xfId="0" applyFont="1" applyFill="1" applyBorder="1" applyAlignment="1">
      <alignment horizontal="justify" vertical="top" wrapText="1"/>
    </xf>
    <xf numFmtId="0" fontId="21" fillId="3" borderId="22" xfId="0" applyFont="1" applyFill="1" applyBorder="1" applyAlignment="1">
      <alignment horizontal="justify" vertical="top" wrapText="1"/>
    </xf>
    <xf numFmtId="0" fontId="21" fillId="3" borderId="23" xfId="0" applyFont="1" applyFill="1" applyBorder="1" applyAlignment="1">
      <alignment horizontal="justify" vertical="top" wrapText="1"/>
    </xf>
    <xf numFmtId="0" fontId="21" fillId="3" borderId="24" xfId="0" applyFont="1" applyFill="1" applyBorder="1" applyAlignment="1">
      <alignment horizontal="justify" vertical="top" wrapText="1"/>
    </xf>
    <xf numFmtId="0" fontId="20" fillId="0" borderId="2" xfId="0" applyFont="1" applyFill="1" applyBorder="1" applyAlignment="1">
      <alignment vertical="top" wrapText="1"/>
    </xf>
    <xf numFmtId="0" fontId="20" fillId="0" borderId="12" xfId="0" applyFont="1" applyFill="1" applyBorder="1" applyAlignment="1">
      <alignment vertical="top" wrapText="1"/>
    </xf>
    <xf numFmtId="0" fontId="20" fillId="0" borderId="3" xfId="0" applyFont="1" applyFill="1" applyBorder="1" applyAlignment="1">
      <alignment vertical="top" wrapText="1"/>
    </xf>
    <xf numFmtId="0" fontId="12" fillId="0" borderId="25" xfId="0" applyFont="1" applyFill="1" applyBorder="1" applyAlignment="1">
      <alignment horizontal="justify" vertical="top"/>
    </xf>
    <xf numFmtId="0" fontId="12" fillId="0" borderId="5" xfId="0" applyFont="1" applyFill="1" applyBorder="1" applyAlignment="1">
      <alignment horizontal="justify" vertical="top"/>
    </xf>
    <xf numFmtId="0" fontId="12" fillId="0" borderId="26" xfId="0" applyFont="1" applyFill="1" applyBorder="1" applyAlignment="1">
      <alignment horizontal="justify" vertical="top"/>
    </xf>
    <xf numFmtId="0" fontId="12" fillId="0" borderId="13" xfId="0" applyFont="1" applyFill="1" applyBorder="1" applyAlignment="1">
      <alignment horizontal="justify" vertical="top" wrapText="1"/>
    </xf>
    <xf numFmtId="0" fontId="12" fillId="0" borderId="14" xfId="0" applyFont="1" applyFill="1" applyBorder="1" applyAlignment="1">
      <alignment horizontal="justify" vertical="top" wrapText="1"/>
    </xf>
    <xf numFmtId="0" fontId="12" fillId="0" borderId="13" xfId="0" applyFont="1" applyFill="1" applyBorder="1" applyAlignment="1">
      <alignment horizontal="justify" vertical="top"/>
    </xf>
    <xf numFmtId="0" fontId="12" fillId="0" borderId="14" xfId="0" applyFont="1" applyFill="1" applyBorder="1" applyAlignment="1">
      <alignment horizontal="justify" vertical="top"/>
    </xf>
    <xf numFmtId="0" fontId="12" fillId="0" borderId="15" xfId="0" applyFont="1" applyFill="1" applyBorder="1" applyAlignment="1">
      <alignment horizontal="justify" vertical="top"/>
    </xf>
    <xf numFmtId="0" fontId="9" fillId="0" borderId="0" xfId="0" applyFont="1" applyFill="1" applyAlignment="1">
      <alignment horizontal="left" wrapText="1"/>
    </xf>
    <xf numFmtId="0" fontId="12" fillId="0" borderId="15" xfId="0" applyFont="1" applyFill="1" applyBorder="1" applyAlignment="1">
      <alignment horizontal="justify" vertical="top" wrapText="1"/>
    </xf>
    <xf numFmtId="0" fontId="11" fillId="0" borderId="13" xfId="0" applyFont="1" applyFill="1" applyBorder="1" applyAlignment="1">
      <alignment horizontal="justify" vertical="top" wrapText="1"/>
    </xf>
    <xf numFmtId="0" fontId="11" fillId="0" borderId="14" xfId="0" applyFont="1" applyFill="1" applyBorder="1" applyAlignment="1">
      <alignment horizontal="justify" vertical="top" wrapText="1"/>
    </xf>
    <xf numFmtId="0" fontId="11" fillId="0" borderId="15" xfId="0" applyFont="1" applyFill="1" applyBorder="1" applyAlignment="1">
      <alignment horizontal="justify" vertical="top" wrapText="1"/>
    </xf>
    <xf numFmtId="0" fontId="20" fillId="3" borderId="13" xfId="0" applyFont="1" applyFill="1" applyBorder="1" applyAlignment="1">
      <alignment horizontal="justify" vertical="top" wrapText="1"/>
    </xf>
    <xf numFmtId="0" fontId="20" fillId="3" borderId="14" xfId="0" applyFont="1" applyFill="1" applyBorder="1" applyAlignment="1">
      <alignment horizontal="justify" vertical="top" wrapText="1"/>
    </xf>
    <xf numFmtId="0" fontId="20" fillId="3" borderId="15" xfId="0" applyFont="1" applyFill="1" applyBorder="1" applyAlignment="1">
      <alignment horizontal="justify" vertical="top" wrapText="1"/>
    </xf>
    <xf numFmtId="0" fontId="20" fillId="3" borderId="27" xfId="0" applyFont="1" applyFill="1" applyBorder="1" applyAlignment="1">
      <alignment horizontal="justify" vertical="top" wrapText="1"/>
    </xf>
    <xf numFmtId="0" fontId="20" fillId="3" borderId="28" xfId="0" applyFont="1" applyFill="1" applyBorder="1" applyAlignment="1">
      <alignment horizontal="justify" vertical="top" wrapText="1"/>
    </xf>
    <xf numFmtId="0" fontId="12" fillId="0" borderId="29" xfId="0" applyFont="1" applyFill="1" applyBorder="1" applyAlignment="1">
      <alignment horizontal="justify" vertical="top"/>
    </xf>
    <xf numFmtId="0" fontId="12" fillId="0" borderId="30" xfId="0" applyFont="1" applyFill="1" applyBorder="1" applyAlignment="1">
      <alignment horizontal="justify" vertical="top"/>
    </xf>
    <xf numFmtId="0" fontId="12" fillId="0" borderId="31" xfId="0" applyFont="1" applyFill="1" applyBorder="1" applyAlignment="1">
      <alignment horizontal="justify" vertical="top"/>
    </xf>
    <xf numFmtId="0" fontId="12" fillId="0" borderId="32" xfId="0" applyFont="1" applyFill="1" applyBorder="1" applyAlignment="1">
      <alignment horizontal="justify" vertical="top"/>
    </xf>
    <xf numFmtId="0" fontId="12" fillId="0" borderId="17" xfId="0" applyFont="1" applyFill="1" applyBorder="1" applyAlignment="1">
      <alignment horizontal="justify" vertical="top" wrapText="1"/>
    </xf>
    <xf numFmtId="0" fontId="12" fillId="0" borderId="37" xfId="0" applyFont="1" applyFill="1" applyBorder="1" applyAlignment="1">
      <alignment horizontal="justify" vertical="top" wrapText="1"/>
    </xf>
    <xf numFmtId="0" fontId="12" fillId="0" borderId="16" xfId="0" applyFont="1" applyFill="1" applyBorder="1" applyAlignment="1">
      <alignment horizontal="justify" vertical="top" wrapText="1"/>
    </xf>
    <xf numFmtId="0" fontId="11" fillId="0" borderId="17" xfId="0" applyFont="1" applyFill="1" applyBorder="1" applyAlignment="1">
      <alignment horizontal="justify" vertical="top" wrapText="1"/>
    </xf>
    <xf numFmtId="0" fontId="11" fillId="0" borderId="37" xfId="0" applyFont="1" applyFill="1" applyBorder="1" applyAlignment="1">
      <alignment horizontal="justify" vertical="top" wrapText="1"/>
    </xf>
    <xf numFmtId="0" fontId="11" fillId="0" borderId="16" xfId="0" applyFont="1" applyFill="1" applyBorder="1" applyAlignment="1">
      <alignment horizontal="justify" vertical="top" wrapText="1"/>
    </xf>
    <xf numFmtId="0" fontId="11" fillId="0" borderId="9" xfId="0" applyFont="1" applyFill="1" applyBorder="1" applyAlignment="1">
      <alignment horizontal="justify" vertical="top" wrapText="1"/>
    </xf>
    <xf numFmtId="0" fontId="12" fillId="0" borderId="9" xfId="0" applyFont="1" applyFill="1" applyBorder="1" applyAlignment="1">
      <alignment horizontal="justify" vertical="top" wrapText="1"/>
    </xf>
    <xf numFmtId="0" fontId="17" fillId="0" borderId="7" xfId="0" applyFont="1" applyFill="1" applyBorder="1" applyAlignment="1">
      <alignment horizontal="justify" vertical="top" wrapText="1"/>
    </xf>
    <xf numFmtId="0" fontId="17" fillId="0" borderId="11" xfId="0" applyFont="1" applyFill="1" applyBorder="1" applyAlignment="1">
      <alignment horizontal="justify" vertical="top" wrapText="1"/>
    </xf>
    <xf numFmtId="0" fontId="17" fillId="0" borderId="6" xfId="0" applyFont="1" applyFill="1" applyBorder="1" applyAlignment="1">
      <alignment horizontal="justify" vertical="top" wrapText="1"/>
    </xf>
    <xf numFmtId="0" fontId="17" fillId="2" borderId="7" xfId="0" applyFont="1" applyFill="1" applyBorder="1" applyAlignment="1">
      <alignment horizontal="justify" vertical="top" wrapText="1"/>
    </xf>
    <xf numFmtId="0" fontId="17" fillId="2" borderId="6" xfId="0" applyFont="1" applyFill="1" applyBorder="1" applyAlignment="1">
      <alignment horizontal="justify" vertical="top" wrapText="1"/>
    </xf>
    <xf numFmtId="0" fontId="12" fillId="0" borderId="1" xfId="0" applyFont="1" applyBorder="1" applyAlignment="1">
      <alignment horizontal="justify" vertical="top" wrapText="1"/>
    </xf>
    <xf numFmtId="9" fontId="12" fillId="0" borderId="1" xfId="1" applyFont="1" applyBorder="1" applyAlignment="1">
      <alignment horizontal="justify" vertical="top" wrapText="1"/>
    </xf>
    <xf numFmtId="9" fontId="12" fillId="0" borderId="1" xfId="0" applyNumberFormat="1" applyFont="1" applyBorder="1" applyAlignment="1">
      <alignment horizontal="justify" vertical="top" wrapText="1"/>
    </xf>
    <xf numFmtId="0" fontId="9" fillId="0" borderId="7" xfId="0" applyFont="1" applyFill="1" applyBorder="1" applyAlignment="1">
      <alignment horizontal="justify" vertical="top" wrapText="1"/>
    </xf>
    <xf numFmtId="0" fontId="9" fillId="0" borderId="6" xfId="0" applyFont="1" applyFill="1" applyBorder="1" applyAlignment="1">
      <alignment horizontal="justify" vertical="top" wrapText="1"/>
    </xf>
    <xf numFmtId="0" fontId="12" fillId="0" borderId="7" xfId="0" applyFont="1" applyFill="1" applyBorder="1" applyAlignment="1">
      <alignment horizontal="justify" vertical="top" wrapText="1"/>
    </xf>
    <xf numFmtId="0" fontId="12" fillId="0" borderId="6" xfId="0" applyFont="1" applyFill="1" applyBorder="1" applyAlignment="1">
      <alignment horizontal="justify" vertical="top" wrapText="1"/>
    </xf>
    <xf numFmtId="0" fontId="14" fillId="2" borderId="13" xfId="0" applyFont="1" applyFill="1" applyBorder="1" applyAlignment="1">
      <alignment horizontal="justify" vertical="top" wrapText="1"/>
    </xf>
    <xf numFmtId="0" fontId="14" fillId="2" borderId="14" xfId="0" applyFont="1" applyFill="1" applyBorder="1" applyAlignment="1">
      <alignment horizontal="justify" vertical="top" wrapText="1"/>
    </xf>
    <xf numFmtId="0" fontId="14" fillId="2" borderId="15" xfId="0" applyFont="1" applyFill="1" applyBorder="1" applyAlignment="1">
      <alignment horizontal="justify" vertical="top" wrapText="1"/>
    </xf>
    <xf numFmtId="0" fontId="20" fillId="0" borderId="40" xfId="0" applyFont="1" applyFill="1" applyBorder="1" applyAlignment="1">
      <alignment horizontal="justify" vertical="top" wrapText="1"/>
    </xf>
    <xf numFmtId="0" fontId="20" fillId="0" borderId="29" xfId="0" applyFont="1" applyFill="1" applyBorder="1" applyAlignment="1">
      <alignment horizontal="justify" vertical="top" wrapText="1"/>
    </xf>
    <xf numFmtId="0" fontId="20" fillId="0" borderId="30" xfId="0" applyFont="1" applyFill="1" applyBorder="1" applyAlignment="1">
      <alignment horizontal="justify" vertical="top" wrapText="1"/>
    </xf>
    <xf numFmtId="0" fontId="17" fillId="2" borderId="11" xfId="0" applyFont="1" applyFill="1" applyBorder="1" applyAlignment="1">
      <alignment horizontal="justify" vertical="top" wrapText="1"/>
    </xf>
    <xf numFmtId="0" fontId="12" fillId="0" borderId="11" xfId="0" applyFont="1" applyFill="1" applyBorder="1" applyAlignment="1">
      <alignment horizontal="justify" vertical="top" wrapText="1"/>
    </xf>
    <xf numFmtId="0" fontId="12" fillId="0" borderId="37" xfId="0" applyFont="1" applyFill="1" applyBorder="1" applyAlignment="1">
      <alignment horizontal="justify" vertical="top"/>
    </xf>
    <xf numFmtId="0" fontId="12" fillId="0" borderId="16" xfId="0" applyFont="1" applyFill="1" applyBorder="1" applyAlignment="1">
      <alignment horizontal="justify" vertical="top"/>
    </xf>
    <xf numFmtId="0" fontId="12" fillId="0" borderId="1" xfId="0" applyFont="1" applyFill="1" applyBorder="1" applyAlignment="1">
      <alignment horizontal="justify" vertical="top" wrapText="1"/>
    </xf>
    <xf numFmtId="0" fontId="9" fillId="0" borderId="1" xfId="0" applyFont="1" applyFill="1" applyBorder="1" applyAlignment="1">
      <alignment horizontal="justify" vertical="top" wrapText="1"/>
    </xf>
    <xf numFmtId="0" fontId="11" fillId="0" borderId="7" xfId="0" applyFont="1" applyFill="1" applyBorder="1" applyAlignment="1">
      <alignment horizontal="justify" vertical="top" wrapText="1"/>
    </xf>
    <xf numFmtId="0" fontId="11" fillId="0" borderId="11" xfId="0" applyFont="1" applyFill="1" applyBorder="1" applyAlignment="1">
      <alignment horizontal="justify" vertical="top" wrapText="1"/>
    </xf>
    <xf numFmtId="0" fontId="11" fillId="0" borderId="6" xfId="0" applyFont="1" applyFill="1" applyBorder="1" applyAlignment="1">
      <alignment horizontal="justify" vertical="top" wrapText="1"/>
    </xf>
    <xf numFmtId="0" fontId="14" fillId="0" borderId="7" xfId="0" applyFont="1" applyFill="1" applyBorder="1" applyAlignment="1">
      <alignment horizontal="justify" vertical="top" wrapText="1"/>
    </xf>
    <xf numFmtId="0" fontId="14" fillId="0" borderId="11" xfId="0" applyFont="1" applyFill="1" applyBorder="1" applyAlignment="1">
      <alignment horizontal="justify" vertical="top" wrapText="1"/>
    </xf>
    <xf numFmtId="0" fontId="14" fillId="0" borderId="6" xfId="0" applyFont="1" applyFill="1" applyBorder="1" applyAlignment="1">
      <alignment horizontal="justify" vertical="top" wrapText="1"/>
    </xf>
    <xf numFmtId="0" fontId="2" fillId="2" borderId="13" xfId="0" applyFont="1" applyFill="1" applyBorder="1" applyAlignment="1">
      <alignment horizontal="justify" vertical="top" wrapText="1"/>
    </xf>
    <xf numFmtId="0" fontId="2" fillId="2" borderId="14" xfId="0" applyFont="1" applyFill="1" applyBorder="1" applyAlignment="1">
      <alignment horizontal="justify" vertical="top" wrapText="1"/>
    </xf>
    <xf numFmtId="0" fontId="2" fillId="2" borderId="15" xfId="0" applyFont="1" applyFill="1" applyBorder="1" applyAlignment="1">
      <alignment horizontal="justify" vertical="top" wrapText="1"/>
    </xf>
    <xf numFmtId="0" fontId="20" fillId="0" borderId="13" xfId="0" applyFont="1" applyFill="1" applyBorder="1" applyAlignment="1">
      <alignment horizontal="justify" vertical="top" wrapText="1"/>
    </xf>
    <xf numFmtId="0" fontId="20" fillId="0" borderId="41" xfId="0" applyFont="1" applyFill="1" applyBorder="1" applyAlignment="1">
      <alignment horizontal="justify" vertical="top" wrapText="1"/>
    </xf>
    <xf numFmtId="0" fontId="20" fillId="0" borderId="14" xfId="0" applyFont="1" applyFill="1" applyBorder="1" applyAlignment="1">
      <alignment horizontal="justify" vertical="top" wrapText="1"/>
    </xf>
    <xf numFmtId="0" fontId="9" fillId="2" borderId="7" xfId="0" applyFont="1" applyFill="1" applyBorder="1" applyAlignment="1">
      <alignment horizontal="justify" vertical="top" wrapText="1"/>
    </xf>
    <xf numFmtId="0" fontId="9" fillId="2" borderId="11" xfId="0" applyFont="1" applyFill="1" applyBorder="1" applyAlignment="1">
      <alignment horizontal="justify" vertical="top" wrapText="1"/>
    </xf>
    <xf numFmtId="0" fontId="9" fillId="2" borderId="6" xfId="0" applyFont="1" applyFill="1" applyBorder="1" applyAlignment="1">
      <alignment horizontal="justify" vertical="top" wrapText="1"/>
    </xf>
    <xf numFmtId="0" fontId="3" fillId="2" borderId="7" xfId="0" applyFont="1" applyFill="1" applyBorder="1" applyAlignment="1">
      <alignment horizontal="justify" vertical="top" wrapText="1"/>
    </xf>
    <xf numFmtId="0" fontId="7" fillId="2" borderId="7" xfId="0" applyFont="1" applyFill="1" applyBorder="1" applyAlignment="1">
      <alignment horizontal="justify" vertical="top" wrapText="1"/>
    </xf>
    <xf numFmtId="0" fontId="17" fillId="2" borderId="1" xfId="0" applyFont="1" applyFill="1" applyBorder="1" applyAlignment="1">
      <alignment horizontal="justify" vertical="top" wrapText="1"/>
    </xf>
    <xf numFmtId="0" fontId="12" fillId="0" borderId="2" xfId="0" applyFont="1" applyFill="1" applyBorder="1" applyAlignment="1">
      <alignment horizontal="justify" vertical="center" wrapText="1"/>
    </xf>
    <xf numFmtId="0" fontId="12" fillId="0" borderId="12" xfId="0" applyFont="1" applyFill="1" applyBorder="1" applyAlignment="1">
      <alignment horizontal="justify" vertical="center" wrapText="1"/>
    </xf>
    <xf numFmtId="0" fontId="12" fillId="0" borderId="3" xfId="0" applyFont="1" applyFill="1" applyBorder="1" applyAlignment="1">
      <alignment horizontal="justify" vertical="center" wrapText="1"/>
    </xf>
    <xf numFmtId="0" fontId="2" fillId="2" borderId="7" xfId="0" applyFont="1" applyFill="1" applyBorder="1" applyAlignment="1">
      <alignment horizontal="justify" vertical="top" wrapText="1"/>
    </xf>
    <xf numFmtId="0" fontId="2" fillId="2" borderId="11" xfId="0" applyFont="1" applyFill="1" applyBorder="1" applyAlignment="1">
      <alignment horizontal="justify" vertical="top" wrapText="1"/>
    </xf>
    <xf numFmtId="0" fontId="2" fillId="2" borderId="6" xfId="0" applyFont="1" applyFill="1" applyBorder="1" applyAlignment="1">
      <alignment horizontal="justify" vertical="top" wrapText="1"/>
    </xf>
    <xf numFmtId="0" fontId="12" fillId="0" borderId="10" xfId="0" applyFont="1" applyFill="1" applyBorder="1" applyAlignment="1">
      <alignment horizontal="justify" vertical="top" wrapText="1"/>
    </xf>
    <xf numFmtId="0" fontId="20" fillId="3" borderId="38" xfId="0" applyFont="1" applyFill="1" applyBorder="1" applyAlignment="1">
      <alignment horizontal="justify" vertical="top" wrapText="1"/>
    </xf>
    <xf numFmtId="0" fontId="20" fillId="3" borderId="39" xfId="0" applyFont="1" applyFill="1" applyBorder="1" applyAlignment="1">
      <alignment horizontal="justify" vertical="top" wrapText="1"/>
    </xf>
    <xf numFmtId="0" fontId="20" fillId="0" borderId="2" xfId="0" applyFont="1" applyFill="1" applyBorder="1" applyAlignment="1">
      <alignment horizontal="justify" vertical="center" wrapText="1"/>
    </xf>
    <xf numFmtId="0" fontId="20" fillId="0" borderId="12" xfId="0" applyFont="1" applyFill="1" applyBorder="1" applyAlignment="1">
      <alignment horizontal="justify" vertical="center" wrapText="1"/>
    </xf>
    <xf numFmtId="0" fontId="20" fillId="0" borderId="3" xfId="0" applyFont="1" applyFill="1" applyBorder="1" applyAlignment="1">
      <alignment horizontal="justify" vertical="center" wrapText="1"/>
    </xf>
    <xf numFmtId="17" fontId="21" fillId="3" borderId="21" xfId="0" applyNumberFormat="1" applyFont="1" applyFill="1" applyBorder="1" applyAlignment="1">
      <alignment horizontal="justify" vertical="top" wrapText="1"/>
    </xf>
    <xf numFmtId="0" fontId="21" fillId="3" borderId="36" xfId="0" applyFont="1" applyFill="1" applyBorder="1" applyAlignment="1">
      <alignment horizontal="justify" vertical="top" wrapText="1"/>
    </xf>
    <xf numFmtId="0" fontId="12" fillId="2" borderId="33" xfId="0" applyFont="1" applyFill="1" applyBorder="1" applyAlignment="1">
      <alignment horizontal="justify" vertical="top" wrapText="1"/>
    </xf>
    <xf numFmtId="0" fontId="12" fillId="2" borderId="34" xfId="0" applyFont="1" applyFill="1" applyBorder="1" applyAlignment="1">
      <alignment horizontal="justify" vertical="top" wrapText="1"/>
    </xf>
    <xf numFmtId="0" fontId="12" fillId="2" borderId="35" xfId="0" applyFont="1" applyFill="1" applyBorder="1" applyAlignment="1">
      <alignment horizontal="justify" vertical="top" wrapText="1"/>
    </xf>
    <xf numFmtId="0" fontId="12" fillId="0" borderId="33" xfId="0" applyFont="1" applyFill="1" applyBorder="1" applyAlignment="1">
      <alignment horizontal="justify" vertical="top" wrapText="1"/>
    </xf>
    <xf numFmtId="0" fontId="12" fillId="0" borderId="34" xfId="0" applyFont="1" applyFill="1" applyBorder="1" applyAlignment="1">
      <alignment horizontal="justify" vertical="top" wrapText="1"/>
    </xf>
    <xf numFmtId="0" fontId="12" fillId="0" borderId="35" xfId="0" applyFont="1" applyFill="1" applyBorder="1" applyAlignment="1">
      <alignment horizontal="justify" vertical="top" wrapText="1"/>
    </xf>
    <xf numFmtId="0" fontId="14" fillId="0" borderId="13" xfId="0" applyFont="1" applyFill="1" applyBorder="1" applyAlignment="1">
      <alignment horizontal="justify" vertical="top" wrapText="1"/>
    </xf>
    <xf numFmtId="0" fontId="14" fillId="0" borderId="14" xfId="0" applyFont="1" applyFill="1" applyBorder="1" applyAlignment="1">
      <alignment horizontal="justify" vertical="top" wrapText="1"/>
    </xf>
    <xf numFmtId="0" fontId="14" fillId="0" borderId="15" xfId="0" applyFont="1" applyFill="1" applyBorder="1" applyAlignment="1">
      <alignment horizontal="justify" vertical="top" wrapText="1"/>
    </xf>
    <xf numFmtId="0" fontId="18" fillId="2" borderId="0" xfId="0" applyFont="1" applyFill="1" applyBorder="1" applyAlignment="1">
      <alignment horizontal="justify" vertical="center" wrapText="1"/>
    </xf>
    <xf numFmtId="0" fontId="2" fillId="2" borderId="52" xfId="0" applyFont="1" applyFill="1" applyBorder="1" applyAlignment="1">
      <alignment horizontal="justify" vertical="top" wrapText="1"/>
    </xf>
    <xf numFmtId="0" fontId="2" fillId="2" borderId="53" xfId="0" applyFont="1" applyFill="1" applyBorder="1" applyAlignment="1">
      <alignment horizontal="justify" vertical="top" wrapText="1"/>
    </xf>
    <xf numFmtId="0" fontId="2" fillId="2" borderId="51" xfId="0" applyFont="1" applyFill="1" applyBorder="1" applyAlignment="1">
      <alignment horizontal="justify" vertical="top" wrapText="1"/>
    </xf>
    <xf numFmtId="0" fontId="12" fillId="0" borderId="7" xfId="0" applyFont="1" applyFill="1" applyBorder="1" applyAlignment="1">
      <alignment horizontal="left" vertical="top" wrapText="1"/>
    </xf>
    <xf numFmtId="0" fontId="12" fillId="0" borderId="11" xfId="0" applyFont="1" applyFill="1" applyBorder="1" applyAlignment="1">
      <alignment horizontal="left" vertical="top" wrapText="1"/>
    </xf>
    <xf numFmtId="0" fontId="12" fillId="0" borderId="6" xfId="0" applyFont="1" applyFill="1" applyBorder="1" applyAlignment="1">
      <alignment horizontal="left" vertical="top" wrapText="1"/>
    </xf>
    <xf numFmtId="0" fontId="12" fillId="0" borderId="7" xfId="0" applyFont="1" applyFill="1" applyBorder="1" applyAlignment="1">
      <alignment horizontal="left" vertical="top"/>
    </xf>
    <xf numFmtId="0" fontId="12" fillId="0" borderId="11" xfId="0" applyFont="1" applyFill="1" applyBorder="1" applyAlignment="1">
      <alignment horizontal="left" vertical="top"/>
    </xf>
    <xf numFmtId="0" fontId="12" fillId="0" borderId="6" xfId="0" applyFont="1" applyFill="1" applyBorder="1" applyAlignment="1">
      <alignment horizontal="left" vertical="top"/>
    </xf>
    <xf numFmtId="0" fontId="12" fillId="2" borderId="13" xfId="0" applyFont="1" applyFill="1" applyBorder="1" applyAlignment="1">
      <alignment horizontal="justify" vertical="top" wrapText="1"/>
    </xf>
    <xf numFmtId="0" fontId="12" fillId="2" borderId="14" xfId="0" applyFont="1" applyFill="1" applyBorder="1" applyAlignment="1">
      <alignment horizontal="justify" vertical="top" wrapText="1"/>
    </xf>
    <xf numFmtId="0" fontId="12" fillId="2" borderId="15" xfId="0" applyFont="1" applyFill="1" applyBorder="1" applyAlignment="1">
      <alignment horizontal="justify" vertical="top" wrapText="1"/>
    </xf>
    <xf numFmtId="0" fontId="20" fillId="0" borderId="2" xfId="0" applyFont="1" applyFill="1" applyBorder="1" applyAlignment="1">
      <alignment horizontal="justify" vertical="top" wrapText="1"/>
    </xf>
    <xf numFmtId="0" fontId="20" fillId="0" borderId="12" xfId="0" applyFont="1" applyFill="1" applyBorder="1" applyAlignment="1">
      <alignment horizontal="justify" vertical="top" wrapText="1"/>
    </xf>
    <xf numFmtId="0" fontId="20" fillId="0" borderId="3" xfId="0" applyFont="1" applyFill="1" applyBorder="1" applyAlignment="1">
      <alignment horizontal="justify" vertical="top" wrapText="1"/>
    </xf>
    <xf numFmtId="0" fontId="20" fillId="3" borderId="42" xfId="0" applyFont="1" applyFill="1" applyBorder="1" applyAlignment="1">
      <alignment horizontal="justify" vertical="top" wrapText="1"/>
    </xf>
    <xf numFmtId="0" fontId="20" fillId="3" borderId="25" xfId="0" applyFont="1" applyFill="1" applyBorder="1" applyAlignment="1">
      <alignment horizontal="justify" vertical="top" wrapText="1"/>
    </xf>
    <xf numFmtId="0" fontId="20" fillId="3" borderId="43" xfId="0" applyFont="1" applyFill="1" applyBorder="1" applyAlignment="1">
      <alignment horizontal="justify" vertical="top" wrapText="1"/>
    </xf>
    <xf numFmtId="0" fontId="12" fillId="0" borderId="5" xfId="0" applyFont="1" applyFill="1" applyBorder="1" applyAlignment="1">
      <alignment horizontal="justify" vertical="top" wrapText="1"/>
    </xf>
    <xf numFmtId="0" fontId="12" fillId="0" borderId="26" xfId="0" applyFont="1" applyFill="1" applyBorder="1" applyAlignment="1">
      <alignment horizontal="justify" vertical="top" wrapText="1"/>
    </xf>
    <xf numFmtId="0" fontId="12" fillId="0" borderId="45" xfId="0" applyFont="1" applyFill="1" applyBorder="1" applyAlignment="1">
      <alignment horizontal="justify" vertical="top" wrapText="1"/>
    </xf>
    <xf numFmtId="0" fontId="12" fillId="0" borderId="40" xfId="0" applyFont="1" applyFill="1" applyBorder="1" applyAlignment="1">
      <alignment horizontal="justify" vertical="top" wrapText="1"/>
    </xf>
    <xf numFmtId="0" fontId="12" fillId="0" borderId="29" xfId="0" applyFont="1" applyFill="1" applyBorder="1" applyAlignment="1">
      <alignment horizontal="justify" vertical="top" wrapText="1"/>
    </xf>
    <xf numFmtId="0" fontId="12" fillId="0" borderId="30" xfId="0" applyFont="1" applyFill="1" applyBorder="1" applyAlignment="1">
      <alignment horizontal="justify" vertical="top" wrapText="1"/>
    </xf>
    <xf numFmtId="0" fontId="12" fillId="0" borderId="44" xfId="0" applyFont="1" applyFill="1" applyBorder="1" applyAlignment="1">
      <alignment horizontal="justify" vertical="top" wrapText="1"/>
    </xf>
    <xf numFmtId="0" fontId="12" fillId="0" borderId="25" xfId="0" applyFont="1" applyFill="1" applyBorder="1" applyAlignment="1">
      <alignment horizontal="justify" vertical="top" wrapText="1"/>
    </xf>
    <xf numFmtId="0" fontId="11" fillId="0" borderId="5" xfId="0" applyFont="1" applyFill="1" applyBorder="1" applyAlignment="1">
      <alignment horizontal="justify" vertical="top" wrapText="1"/>
    </xf>
    <xf numFmtId="0" fontId="11" fillId="0" borderId="26" xfId="0" applyFont="1" applyFill="1" applyBorder="1" applyAlignment="1">
      <alignment horizontal="justify" vertical="top" wrapText="1"/>
    </xf>
    <xf numFmtId="0" fontId="9" fillId="0" borderId="11" xfId="0" applyFont="1" applyFill="1" applyBorder="1" applyAlignment="1">
      <alignment horizontal="justify" vertical="top" wrapText="1"/>
    </xf>
    <xf numFmtId="0" fontId="20" fillId="3" borderId="44" xfId="0" applyFont="1" applyFill="1" applyBorder="1" applyAlignment="1">
      <alignment horizontal="justify" vertical="top" wrapText="1"/>
    </xf>
    <xf numFmtId="0" fontId="20" fillId="3" borderId="46" xfId="0" applyFont="1" applyFill="1" applyBorder="1" applyAlignment="1">
      <alignment horizontal="justify" vertical="top" wrapText="1"/>
    </xf>
    <xf numFmtId="0" fontId="12" fillId="0" borderId="42" xfId="0" applyFont="1" applyFill="1" applyBorder="1" applyAlignment="1">
      <alignment horizontal="justify" vertical="top" wrapText="1"/>
    </xf>
    <xf numFmtId="0" fontId="12" fillId="0" borderId="46" xfId="0" applyFont="1" applyFill="1" applyBorder="1" applyAlignment="1">
      <alignment horizontal="justify" vertical="top" wrapText="1"/>
    </xf>
    <xf numFmtId="0" fontId="12" fillId="0" borderId="38" xfId="0" applyFont="1" applyFill="1" applyBorder="1" applyAlignment="1">
      <alignment horizontal="justify" vertical="top" wrapText="1"/>
    </xf>
    <xf numFmtId="0" fontId="12" fillId="0" borderId="47" xfId="0" applyFont="1" applyFill="1" applyBorder="1" applyAlignment="1">
      <alignment horizontal="justify" vertical="top" wrapText="1"/>
    </xf>
    <xf numFmtId="0" fontId="20" fillId="3" borderId="5" xfId="0" applyFont="1" applyFill="1" applyBorder="1" applyAlignment="1">
      <alignment horizontal="justify" vertical="top" wrapText="1"/>
    </xf>
    <xf numFmtId="0" fontId="20" fillId="3" borderId="26" xfId="0" applyFont="1" applyFill="1" applyBorder="1" applyAlignment="1">
      <alignment horizontal="justify" vertical="top" wrapText="1"/>
    </xf>
    <xf numFmtId="0" fontId="20" fillId="3" borderId="45" xfId="0" applyFont="1" applyFill="1" applyBorder="1" applyAlignment="1">
      <alignment horizontal="justify" vertical="top" wrapText="1"/>
    </xf>
    <xf numFmtId="0" fontId="20" fillId="3" borderId="41" xfId="0" applyFont="1" applyFill="1" applyBorder="1" applyAlignment="1">
      <alignment horizontal="justify" vertical="top" wrapText="1"/>
    </xf>
    <xf numFmtId="0" fontId="13" fillId="0" borderId="13" xfId="0" applyFont="1" applyFill="1" applyBorder="1" applyAlignment="1">
      <alignment horizontal="justify" vertical="top" wrapText="1"/>
    </xf>
    <xf numFmtId="0" fontId="13" fillId="0" borderId="14" xfId="0" applyFont="1" applyFill="1" applyBorder="1" applyAlignment="1">
      <alignment horizontal="justify" vertical="top" wrapText="1"/>
    </xf>
    <xf numFmtId="0" fontId="13" fillId="0" borderId="15" xfId="0" applyFont="1" applyFill="1" applyBorder="1" applyAlignment="1">
      <alignment horizontal="justify" vertical="top" wrapText="1"/>
    </xf>
    <xf numFmtId="0" fontId="12" fillId="0" borderId="2" xfId="0" applyFont="1" applyFill="1" applyBorder="1" applyAlignment="1">
      <alignment horizontal="justify" vertical="top" wrapText="1"/>
    </xf>
    <xf numFmtId="0" fontId="12" fillId="0" borderId="3" xfId="0" applyFont="1" applyFill="1" applyBorder="1" applyAlignment="1">
      <alignment horizontal="justify" vertical="top" wrapText="1"/>
    </xf>
    <xf numFmtId="0" fontId="12" fillId="2" borderId="2" xfId="0" applyFont="1" applyFill="1" applyBorder="1" applyAlignment="1">
      <alignment horizontal="justify" vertical="top" wrapText="1"/>
    </xf>
    <xf numFmtId="0" fontId="12" fillId="2" borderId="3" xfId="0" applyFont="1" applyFill="1" applyBorder="1" applyAlignment="1">
      <alignment horizontal="justify" vertical="top" wrapText="1"/>
    </xf>
    <xf numFmtId="0" fontId="22" fillId="0" borderId="2" xfId="0" applyFont="1" applyFill="1" applyBorder="1" applyAlignment="1">
      <alignment vertical="center" wrapText="1"/>
    </xf>
    <xf numFmtId="0" fontId="22" fillId="0" borderId="12" xfId="0" applyFont="1" applyFill="1" applyBorder="1" applyAlignment="1">
      <alignment vertical="center" wrapText="1"/>
    </xf>
    <xf numFmtId="0" fontId="22" fillId="0" borderId="3" xfId="0" applyFont="1" applyFill="1" applyBorder="1" applyAlignment="1">
      <alignment vertical="center" wrapText="1"/>
    </xf>
    <xf numFmtId="0" fontId="22" fillId="0" borderId="2" xfId="0" applyFont="1" applyFill="1" applyBorder="1" applyAlignment="1">
      <alignment vertical="center"/>
    </xf>
    <xf numFmtId="0" fontId="22" fillId="0" borderId="12" xfId="0" applyFont="1" applyFill="1" applyBorder="1" applyAlignment="1">
      <alignment vertical="center"/>
    </xf>
    <xf numFmtId="0" fontId="22" fillId="0" borderId="3" xfId="0" applyFont="1" applyFill="1" applyBorder="1" applyAlignment="1">
      <alignment vertical="center"/>
    </xf>
    <xf numFmtId="0" fontId="22" fillId="0" borderId="2" xfId="0" applyFont="1" applyFill="1" applyBorder="1" applyAlignment="1">
      <alignment vertical="top" wrapText="1"/>
    </xf>
    <xf numFmtId="0" fontId="22" fillId="0" borderId="12" xfId="0" applyFont="1" applyFill="1" applyBorder="1" applyAlignment="1">
      <alignment vertical="top" wrapText="1"/>
    </xf>
    <xf numFmtId="0" fontId="22" fillId="0" borderId="3" xfId="0" applyFont="1" applyFill="1" applyBorder="1" applyAlignment="1">
      <alignment vertical="top" wrapText="1"/>
    </xf>
    <xf numFmtId="0" fontId="9" fillId="0" borderId="48" xfId="0" applyFont="1" applyBorder="1" applyAlignment="1">
      <alignment horizontal="center" vertical="top" wrapText="1"/>
    </xf>
    <xf numFmtId="0" fontId="9" fillId="0" borderId="4" xfId="0" applyFont="1" applyBorder="1" applyAlignment="1">
      <alignment horizontal="center" vertical="top" wrapText="1"/>
    </xf>
    <xf numFmtId="0" fontId="9" fillId="0" borderId="2" xfId="0" applyFont="1" applyBorder="1" applyAlignment="1">
      <alignment horizontal="justify" vertical="top" wrapText="1"/>
    </xf>
    <xf numFmtId="0" fontId="9" fillId="0" borderId="12" xfId="0" applyFont="1" applyBorder="1" applyAlignment="1">
      <alignment horizontal="justify" vertical="top" wrapText="1"/>
    </xf>
    <xf numFmtId="0" fontId="9" fillId="0" borderId="3" xfId="0" applyFont="1" applyBorder="1" applyAlignment="1">
      <alignment horizontal="justify" vertical="top" wrapText="1"/>
    </xf>
    <xf numFmtId="0" fontId="22" fillId="0" borderId="1" xfId="0" applyFont="1" applyFill="1" applyBorder="1" applyAlignment="1">
      <alignment horizontal="justify" vertical="top" wrapText="1"/>
    </xf>
    <xf numFmtId="0" fontId="20" fillId="3" borderId="1" xfId="0" applyFont="1" applyFill="1" applyBorder="1" applyAlignment="1">
      <alignment horizontal="justify" vertical="top" wrapText="1"/>
    </xf>
    <xf numFmtId="0" fontId="9" fillId="0" borderId="2" xfId="0" applyFont="1" applyFill="1" applyBorder="1" applyAlignment="1">
      <alignment horizontal="justify" vertical="top" wrapText="1"/>
    </xf>
    <xf numFmtId="0" fontId="9" fillId="0" borderId="12" xfId="0" applyFont="1" applyFill="1" applyBorder="1" applyAlignment="1">
      <alignment horizontal="justify" vertical="top" wrapText="1"/>
    </xf>
    <xf numFmtId="0" fontId="9" fillId="0" borderId="3" xfId="0" applyFont="1" applyFill="1" applyBorder="1" applyAlignment="1">
      <alignment horizontal="justify" vertical="top" wrapText="1"/>
    </xf>
    <xf numFmtId="0" fontId="9" fillId="2" borderId="7" xfId="0" applyFont="1" applyFill="1" applyBorder="1" applyAlignment="1">
      <alignment horizontal="center" vertical="top" wrapText="1"/>
    </xf>
    <xf numFmtId="0" fontId="9" fillId="2" borderId="6" xfId="0" applyFont="1" applyFill="1" applyBorder="1" applyAlignment="1">
      <alignment horizontal="center" vertical="top" wrapText="1"/>
    </xf>
    <xf numFmtId="0" fontId="12" fillId="2" borderId="1" xfId="0" applyFont="1" applyFill="1" applyBorder="1" applyAlignment="1">
      <alignment horizontal="justify" vertical="top" wrapText="1"/>
    </xf>
    <xf numFmtId="0" fontId="15" fillId="0" borderId="21" xfId="0" applyFont="1" applyFill="1" applyBorder="1" applyAlignment="1">
      <alignment horizontal="center" vertical="center"/>
    </xf>
    <xf numFmtId="0" fontId="15" fillId="0" borderId="36" xfId="0" applyFont="1" applyFill="1" applyBorder="1" applyAlignment="1">
      <alignment horizontal="center" vertical="center"/>
    </xf>
    <xf numFmtId="0" fontId="15" fillId="0" borderId="22" xfId="0" applyFont="1" applyFill="1" applyBorder="1" applyAlignment="1">
      <alignment horizontal="center" vertical="center"/>
    </xf>
    <xf numFmtId="17" fontId="15" fillId="0" borderId="2" xfId="0" applyNumberFormat="1" applyFont="1" applyFill="1" applyBorder="1" applyAlignment="1">
      <alignment horizontal="center" vertical="center"/>
    </xf>
    <xf numFmtId="0" fontId="15" fillId="0" borderId="12" xfId="0" applyFont="1" applyFill="1" applyBorder="1" applyAlignment="1">
      <alignment horizontal="center" vertical="center"/>
    </xf>
    <xf numFmtId="0" fontId="15" fillId="0" borderId="3" xfId="0" applyFont="1" applyFill="1" applyBorder="1" applyAlignment="1">
      <alignment horizontal="center" vertical="center"/>
    </xf>
    <xf numFmtId="0" fontId="15" fillId="0" borderId="21" xfId="0" applyFont="1" applyFill="1" applyBorder="1" applyAlignment="1">
      <alignment horizontal="center" vertical="center" wrapText="1"/>
    </xf>
    <xf numFmtId="0" fontId="15" fillId="0" borderId="36" xfId="0" applyFont="1" applyFill="1" applyBorder="1" applyAlignment="1">
      <alignment horizontal="center" vertical="center" wrapText="1"/>
    </xf>
    <xf numFmtId="0" fontId="15" fillId="0" borderId="22" xfId="0" applyFont="1" applyFill="1" applyBorder="1" applyAlignment="1">
      <alignment horizontal="center" vertical="center" wrapText="1"/>
    </xf>
    <xf numFmtId="0" fontId="15" fillId="0" borderId="48" xfId="0" applyFont="1" applyFill="1" applyBorder="1" applyAlignment="1" applyProtection="1">
      <alignment horizontal="center" vertical="center"/>
    </xf>
    <xf numFmtId="0" fontId="15" fillId="0" borderId="49" xfId="0" applyFont="1" applyFill="1" applyBorder="1" applyAlignment="1" applyProtection="1">
      <alignment horizontal="center" vertical="center"/>
    </xf>
    <xf numFmtId="0" fontId="15" fillId="0" borderId="2" xfId="0" applyFont="1" applyFill="1" applyBorder="1" applyAlignment="1" applyProtection="1">
      <alignment horizontal="center" vertical="center"/>
    </xf>
    <xf numFmtId="0" fontId="15" fillId="0" borderId="3" xfId="0" applyFont="1" applyFill="1" applyBorder="1" applyAlignment="1" applyProtection="1">
      <alignment horizontal="center" vertical="center"/>
    </xf>
    <xf numFmtId="0" fontId="15" fillId="0" borderId="7" xfId="0" applyFont="1" applyFill="1" applyBorder="1" applyAlignment="1" applyProtection="1">
      <alignment horizontal="center" vertical="center" wrapText="1"/>
    </xf>
    <xf numFmtId="0" fontId="15" fillId="0" borderId="6" xfId="0" applyFont="1" applyFill="1" applyBorder="1" applyAlignment="1" applyProtection="1">
      <alignment horizontal="center" vertical="center" wrapText="1"/>
    </xf>
    <xf numFmtId="0" fontId="15" fillId="0" borderId="12" xfId="0" applyFont="1" applyFill="1" applyBorder="1" applyAlignment="1" applyProtection="1">
      <alignment horizontal="center" vertical="center"/>
    </xf>
    <xf numFmtId="0" fontId="20" fillId="0" borderId="42" xfId="0" applyFont="1" applyFill="1" applyBorder="1" applyAlignment="1">
      <alignment horizontal="left" vertical="top" wrapText="1"/>
    </xf>
    <xf numFmtId="0" fontId="20" fillId="0" borderId="38" xfId="0" applyFont="1" applyFill="1" applyBorder="1" applyAlignment="1">
      <alignment horizontal="left" vertical="top" wrapText="1"/>
    </xf>
    <xf numFmtId="0" fontId="20" fillId="0" borderId="54" xfId="0" applyFont="1" applyFill="1" applyBorder="1" applyAlignment="1">
      <alignment horizontal="left" vertical="top" wrapText="1"/>
    </xf>
    <xf numFmtId="0" fontId="20" fillId="0" borderId="25" xfId="0" applyFont="1" applyFill="1" applyBorder="1" applyAlignment="1">
      <alignment horizontal="left" vertical="top" wrapText="1"/>
    </xf>
    <xf numFmtId="0" fontId="20" fillId="0" borderId="9" xfId="0" applyFont="1" applyFill="1" applyBorder="1" applyAlignment="1">
      <alignment horizontal="left" vertical="top" wrapText="1"/>
    </xf>
    <xf numFmtId="0" fontId="20" fillId="0" borderId="55" xfId="0" applyFont="1" applyFill="1" applyBorder="1" applyAlignment="1">
      <alignment horizontal="left" vertical="top" wrapText="1"/>
    </xf>
    <xf numFmtId="0" fontId="20" fillId="0" borderId="43" xfId="0" applyFont="1" applyFill="1" applyBorder="1" applyAlignment="1">
      <alignment horizontal="left" vertical="top" wrapText="1"/>
    </xf>
    <xf numFmtId="0" fontId="20" fillId="0" borderId="39" xfId="0" applyFont="1" applyFill="1" applyBorder="1" applyAlignment="1">
      <alignment horizontal="left" vertical="top" wrapText="1"/>
    </xf>
    <xf numFmtId="0" fontId="20" fillId="0" borderId="56" xfId="0" applyFont="1" applyFill="1" applyBorder="1" applyAlignment="1">
      <alignment horizontal="left" vertical="top" wrapText="1"/>
    </xf>
    <xf numFmtId="0" fontId="20" fillId="3" borderId="6" xfId="0" applyFont="1" applyFill="1" applyBorder="1" applyAlignment="1">
      <alignment horizontal="left" vertical="top" wrapText="1"/>
    </xf>
    <xf numFmtId="0" fontId="20" fillId="3" borderId="6" xfId="0" applyFont="1" applyFill="1" applyBorder="1" applyAlignment="1">
      <alignment vertical="top" wrapText="1"/>
    </xf>
    <xf numFmtId="17" fontId="21" fillId="3" borderId="2" xfId="0" applyNumberFormat="1" applyFont="1" applyFill="1" applyBorder="1" applyAlignment="1">
      <alignment horizontal="center" vertical="top" wrapText="1"/>
    </xf>
    <xf numFmtId="17" fontId="21" fillId="3" borderId="12" xfId="0" applyNumberFormat="1" applyFont="1" applyFill="1" applyBorder="1" applyAlignment="1">
      <alignment horizontal="center" vertical="top" wrapText="1"/>
    </xf>
    <xf numFmtId="17" fontId="21" fillId="3" borderId="3" xfId="0" applyNumberFormat="1" applyFont="1" applyFill="1" applyBorder="1" applyAlignment="1">
      <alignment horizontal="center" vertical="top" wrapText="1"/>
    </xf>
    <xf numFmtId="0" fontId="21" fillId="3" borderId="11" xfId="0" applyFont="1" applyFill="1" applyBorder="1" applyAlignment="1">
      <alignment horizontal="center" vertical="top" wrapText="1"/>
    </xf>
    <xf numFmtId="0" fontId="20" fillId="3" borderId="1" xfId="0" applyFont="1" applyFill="1" applyBorder="1" applyAlignment="1">
      <alignment horizontal="left" vertical="top" wrapText="1"/>
    </xf>
    <xf numFmtId="0" fontId="20" fillId="3" borderId="1" xfId="0" applyFont="1" applyFill="1" applyBorder="1" applyAlignment="1">
      <alignment vertical="top" wrapText="1"/>
    </xf>
    <xf numFmtId="0" fontId="21" fillId="3" borderId="1" xfId="0" applyFont="1" applyFill="1" applyBorder="1" applyAlignment="1">
      <alignment horizontal="justify" vertical="top" wrapText="1"/>
    </xf>
    <xf numFmtId="0" fontId="21" fillId="3" borderId="6" xfId="0" applyFont="1" applyFill="1" applyBorder="1" applyAlignment="1">
      <alignment horizontal="center" vertical="top" wrapText="1"/>
    </xf>
    <xf numFmtId="9" fontId="11" fillId="0" borderId="1" xfId="1" applyFont="1" applyFill="1" applyBorder="1" applyAlignment="1">
      <alignment horizontal="justify" vertical="top" wrapText="1"/>
    </xf>
    <xf numFmtId="0" fontId="11" fillId="0" borderId="1" xfId="0" applyNumberFormat="1" applyFont="1" applyFill="1" applyBorder="1" applyAlignment="1">
      <alignment horizontal="justify" vertical="top" wrapText="1"/>
    </xf>
    <xf numFmtId="0" fontId="11" fillId="0" borderId="1" xfId="1" applyNumberFormat="1" applyFont="1" applyFill="1" applyBorder="1" applyAlignment="1">
      <alignment horizontal="justify" vertical="top" wrapText="1"/>
    </xf>
    <xf numFmtId="9" fontId="11" fillId="2" borderId="1" xfId="0" applyNumberFormat="1" applyFont="1" applyFill="1" applyBorder="1" applyAlignment="1">
      <alignment horizontal="justify" vertical="top" wrapText="1"/>
    </xf>
    <xf numFmtId="9" fontId="11" fillId="0" borderId="7" xfId="0" applyNumberFormat="1" applyFont="1" applyFill="1" applyBorder="1" applyAlignment="1">
      <alignment horizontal="justify" vertical="top" wrapText="1"/>
    </xf>
    <xf numFmtId="9" fontId="12" fillId="0" borderId="6" xfId="0" applyNumberFormat="1" applyFont="1" applyFill="1" applyBorder="1" applyAlignment="1">
      <alignment horizontal="justify" vertical="top" wrapText="1"/>
    </xf>
    <xf numFmtId="0" fontId="10" fillId="0" borderId="1" xfId="0" applyFont="1" applyBorder="1" applyAlignment="1">
      <alignment horizontal="justify" vertical="top" wrapText="1"/>
    </xf>
    <xf numFmtId="0" fontId="26" fillId="0" borderId="1" xfId="0" applyFont="1" applyBorder="1" applyAlignment="1">
      <alignment horizontal="justify" vertical="top" wrapText="1"/>
    </xf>
    <xf numFmtId="0" fontId="10" fillId="2" borderId="1" xfId="0" applyFont="1" applyFill="1" applyBorder="1" applyAlignment="1">
      <alignment horizontal="justify" vertical="top" wrapText="1"/>
    </xf>
    <xf numFmtId="0" fontId="10" fillId="0" borderId="7" xfId="0" applyFont="1" applyBorder="1" applyAlignment="1">
      <alignment horizontal="justify" vertical="top" wrapText="1"/>
    </xf>
    <xf numFmtId="0" fontId="10" fillId="0" borderId="6" xfId="0" applyFont="1" applyBorder="1" applyAlignment="1">
      <alignment horizontal="justify" vertical="top" wrapText="1"/>
    </xf>
    <xf numFmtId="0" fontId="10" fillId="0" borderId="6" xfId="0" applyFont="1" applyBorder="1" applyAlignment="1">
      <alignment horizontal="justify" vertical="top" wrapText="1"/>
    </xf>
    <xf numFmtId="0" fontId="26" fillId="0" borderId="1" xfId="0" applyFont="1" applyBorder="1" applyAlignment="1">
      <alignment horizontal="justify" vertical="top"/>
    </xf>
  </cellXfs>
  <cellStyles count="2">
    <cellStyle name="Normal" xfId="0" builtinId="0"/>
    <cellStyle name="Porcentaje"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704850</xdr:colOff>
      <xdr:row>22</xdr:row>
      <xdr:rowOff>171450</xdr:rowOff>
    </xdr:from>
    <xdr:to>
      <xdr:col>3</xdr:col>
      <xdr:colOff>609600</xdr:colOff>
      <xdr:row>22</xdr:row>
      <xdr:rowOff>695325</xdr:rowOff>
    </xdr:to>
    <xdr:pic>
      <xdr:nvPicPr>
        <xdr:cNvPr id="6238" name="Imagen 1">
          <a:extLst>
            <a:ext uri="{FF2B5EF4-FFF2-40B4-BE49-F238E27FC236}">
              <a16:creationId xmlns:a16="http://schemas.microsoft.com/office/drawing/2014/main" xmlns="" id="{4FC2DEBF-9D6A-44AC-93DF-5E93C82D67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4850" y="23660100"/>
          <a:ext cx="2847975"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561975</xdr:colOff>
      <xdr:row>22</xdr:row>
      <xdr:rowOff>161925</xdr:rowOff>
    </xdr:from>
    <xdr:to>
      <xdr:col>5</xdr:col>
      <xdr:colOff>628650</xdr:colOff>
      <xdr:row>22</xdr:row>
      <xdr:rowOff>647700</xdr:rowOff>
    </xdr:to>
    <xdr:pic>
      <xdr:nvPicPr>
        <xdr:cNvPr id="6239" name="Imagen 2" descr="C:\Users\HERMANAS\Downloads\FIRMA DIGITAL JULIETH ZARATE.png">
          <a:extLst>
            <a:ext uri="{FF2B5EF4-FFF2-40B4-BE49-F238E27FC236}">
              <a16:creationId xmlns:a16="http://schemas.microsoft.com/office/drawing/2014/main" xmlns="" id="{56131A67-56C0-4626-94FE-969614627A9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886325" y="23650575"/>
          <a:ext cx="14478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352425</xdr:colOff>
      <xdr:row>107</xdr:row>
      <xdr:rowOff>152400</xdr:rowOff>
    </xdr:from>
    <xdr:to>
      <xdr:col>3</xdr:col>
      <xdr:colOff>257175</xdr:colOff>
      <xdr:row>107</xdr:row>
      <xdr:rowOff>676275</xdr:rowOff>
    </xdr:to>
    <xdr:pic>
      <xdr:nvPicPr>
        <xdr:cNvPr id="2164" name="Imagen 1">
          <a:extLst>
            <a:ext uri="{FF2B5EF4-FFF2-40B4-BE49-F238E27FC236}">
              <a16:creationId xmlns:a16="http://schemas.microsoft.com/office/drawing/2014/main" xmlns="" id="{C8427A77-E1DE-4E95-8A99-6C105BB25B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13163550"/>
          <a:ext cx="2847975"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1168854</xdr:colOff>
      <xdr:row>107</xdr:row>
      <xdr:rowOff>262618</xdr:rowOff>
    </xdr:from>
    <xdr:to>
      <xdr:col>5</xdr:col>
      <xdr:colOff>1235528</xdr:colOff>
      <xdr:row>107</xdr:row>
      <xdr:rowOff>748393</xdr:rowOff>
    </xdr:to>
    <xdr:pic>
      <xdr:nvPicPr>
        <xdr:cNvPr id="2165" name="Imagen 2" descr="C:\Users\HERMANAS\Downloads\FIRMA DIGITAL JULIETH ZARATE.png">
          <a:extLst>
            <a:ext uri="{FF2B5EF4-FFF2-40B4-BE49-F238E27FC236}">
              <a16:creationId xmlns:a16="http://schemas.microsoft.com/office/drawing/2014/main" xmlns="" id="{5282D6D9-71CB-49E7-8149-C9B4584015A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495925" y="27327225"/>
          <a:ext cx="1454603"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600075</xdr:colOff>
      <xdr:row>25</xdr:row>
      <xdr:rowOff>247650</xdr:rowOff>
    </xdr:from>
    <xdr:to>
      <xdr:col>3</xdr:col>
      <xdr:colOff>504825</xdr:colOff>
      <xdr:row>25</xdr:row>
      <xdr:rowOff>771525</xdr:rowOff>
    </xdr:to>
    <xdr:pic>
      <xdr:nvPicPr>
        <xdr:cNvPr id="5218" name="Imagen 1">
          <a:extLst>
            <a:ext uri="{FF2B5EF4-FFF2-40B4-BE49-F238E27FC236}">
              <a16:creationId xmlns:a16="http://schemas.microsoft.com/office/drawing/2014/main" xmlns="" id="{49110AC9-3D6C-42DC-BE77-D71CA28152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0075" y="18507075"/>
          <a:ext cx="2847975"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561975</xdr:colOff>
      <xdr:row>25</xdr:row>
      <xdr:rowOff>161925</xdr:rowOff>
    </xdr:from>
    <xdr:to>
      <xdr:col>5</xdr:col>
      <xdr:colOff>466725</xdr:colOff>
      <xdr:row>25</xdr:row>
      <xdr:rowOff>647700</xdr:rowOff>
    </xdr:to>
    <xdr:pic>
      <xdr:nvPicPr>
        <xdr:cNvPr id="5219" name="Imagen 2" descr="C:\Users\HERMANAS\Downloads\FIRMA DIGITAL JULIETH ZARATE.png">
          <a:extLst>
            <a:ext uri="{FF2B5EF4-FFF2-40B4-BE49-F238E27FC236}">
              <a16:creationId xmlns:a16="http://schemas.microsoft.com/office/drawing/2014/main" xmlns="" id="{567D7B68-CC22-4F67-A38F-2D289D0A96C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686300" y="18421350"/>
          <a:ext cx="14478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600075</xdr:colOff>
      <xdr:row>16</xdr:row>
      <xdr:rowOff>247650</xdr:rowOff>
    </xdr:from>
    <xdr:to>
      <xdr:col>3</xdr:col>
      <xdr:colOff>504825</xdr:colOff>
      <xdr:row>16</xdr:row>
      <xdr:rowOff>771525</xdr:rowOff>
    </xdr:to>
    <xdr:pic>
      <xdr:nvPicPr>
        <xdr:cNvPr id="1260" name="Imagen 1">
          <a:extLst>
            <a:ext uri="{FF2B5EF4-FFF2-40B4-BE49-F238E27FC236}">
              <a16:creationId xmlns:a16="http://schemas.microsoft.com/office/drawing/2014/main" xmlns="" id="{106F1D25-73CC-4B7C-8BE5-0C3A1B174D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0075" y="10439400"/>
          <a:ext cx="2847975"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1295400</xdr:colOff>
      <xdr:row>16</xdr:row>
      <xdr:rowOff>257175</xdr:rowOff>
    </xdr:from>
    <xdr:to>
      <xdr:col>5</xdr:col>
      <xdr:colOff>1123950</xdr:colOff>
      <xdr:row>16</xdr:row>
      <xdr:rowOff>742950</xdr:rowOff>
    </xdr:to>
    <xdr:pic>
      <xdr:nvPicPr>
        <xdr:cNvPr id="1261" name="Imagen 2" descr="C:\Users\HERMANAS\Downloads\FIRMA DIGITAL JULIETH ZARATE.png">
          <a:extLst>
            <a:ext uri="{FF2B5EF4-FFF2-40B4-BE49-F238E27FC236}">
              <a16:creationId xmlns:a16="http://schemas.microsoft.com/office/drawing/2014/main" xmlns="" id="{1486C4A8-78EA-496E-83F3-1A455687951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619750" y="10448925"/>
          <a:ext cx="14478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600075</xdr:colOff>
      <xdr:row>14</xdr:row>
      <xdr:rowOff>247650</xdr:rowOff>
    </xdr:from>
    <xdr:to>
      <xdr:col>3</xdr:col>
      <xdr:colOff>504825</xdr:colOff>
      <xdr:row>14</xdr:row>
      <xdr:rowOff>771525</xdr:rowOff>
    </xdr:to>
    <xdr:pic>
      <xdr:nvPicPr>
        <xdr:cNvPr id="3173" name="Imagen 1">
          <a:extLst>
            <a:ext uri="{FF2B5EF4-FFF2-40B4-BE49-F238E27FC236}">
              <a16:creationId xmlns:a16="http://schemas.microsoft.com/office/drawing/2014/main" xmlns="" id="{FFA45CF4-0B0D-4080-8149-A90A2E0431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0075" y="8220075"/>
          <a:ext cx="2847975"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38100</xdr:colOff>
      <xdr:row>14</xdr:row>
      <xdr:rowOff>409575</xdr:rowOff>
    </xdr:from>
    <xdr:to>
      <xdr:col>6</xdr:col>
      <xdr:colOff>219075</xdr:colOff>
      <xdr:row>14</xdr:row>
      <xdr:rowOff>895350</xdr:rowOff>
    </xdr:to>
    <xdr:pic>
      <xdr:nvPicPr>
        <xdr:cNvPr id="3174" name="Imagen 2" descr="C:\Users\HERMANAS\Downloads\FIRMA DIGITAL JULIETH ZARATE.png">
          <a:extLst>
            <a:ext uri="{FF2B5EF4-FFF2-40B4-BE49-F238E27FC236}">
              <a16:creationId xmlns:a16="http://schemas.microsoft.com/office/drawing/2014/main" xmlns="" id="{23923C16-ECD4-42D9-9031-8B03BC0F3D9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743575" y="8382000"/>
          <a:ext cx="14478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428625</xdr:colOff>
      <xdr:row>52</xdr:row>
      <xdr:rowOff>247650</xdr:rowOff>
    </xdr:from>
    <xdr:to>
      <xdr:col>4</xdr:col>
      <xdr:colOff>228600</xdr:colOff>
      <xdr:row>52</xdr:row>
      <xdr:rowOff>771525</xdr:rowOff>
    </xdr:to>
    <xdr:pic>
      <xdr:nvPicPr>
        <xdr:cNvPr id="7270" name="Imagen 1">
          <a:extLst>
            <a:ext uri="{FF2B5EF4-FFF2-40B4-BE49-F238E27FC236}">
              <a16:creationId xmlns:a16="http://schemas.microsoft.com/office/drawing/2014/main" xmlns="" id="{FC236F41-CD6D-4795-999F-BD44D663F1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8625" y="9915525"/>
          <a:ext cx="2847975"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466725</xdr:colOff>
      <xdr:row>52</xdr:row>
      <xdr:rowOff>295275</xdr:rowOff>
    </xdr:from>
    <xdr:to>
      <xdr:col>8</xdr:col>
      <xdr:colOff>390525</xdr:colOff>
      <xdr:row>52</xdr:row>
      <xdr:rowOff>781050</xdr:rowOff>
    </xdr:to>
    <xdr:pic>
      <xdr:nvPicPr>
        <xdr:cNvPr id="7271" name="Imagen 2" descr="C:\Users\HERMANAS\Downloads\FIRMA DIGITAL JULIETH ZARATE.png">
          <a:extLst>
            <a:ext uri="{FF2B5EF4-FFF2-40B4-BE49-F238E27FC236}">
              <a16:creationId xmlns:a16="http://schemas.microsoft.com/office/drawing/2014/main" xmlns="" id="{0901C9E2-4B2C-4DA8-AD7F-85E61E328FA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600700" y="36099750"/>
          <a:ext cx="14478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N23"/>
  <sheetViews>
    <sheetView topLeftCell="A16" workbookViewId="0">
      <selection activeCell="G10" sqref="G10:Q21"/>
    </sheetView>
  </sheetViews>
  <sheetFormatPr baseColWidth="10" defaultRowHeight="12.75" x14ac:dyDescent="0.25"/>
  <cols>
    <col min="1" max="3" width="14.7109375" style="1" customWidth="1"/>
    <col min="4" max="5" width="20.7109375" style="1" customWidth="1"/>
    <col min="6" max="6" width="28.7109375" style="1" customWidth="1"/>
    <col min="7" max="7" width="14.7109375" style="1" customWidth="1"/>
    <col min="8" max="13" width="7.7109375" style="1" customWidth="1"/>
    <col min="14" max="14" width="58" style="1" customWidth="1"/>
    <col min="15" max="15" width="50.140625" style="1" customWidth="1"/>
    <col min="16" max="16" width="30.140625" style="1" customWidth="1"/>
    <col min="17" max="17" width="38.85546875" style="1" customWidth="1"/>
    <col min="18" max="40" width="11.42578125" style="42"/>
    <col min="41" max="16384" width="11.42578125" style="1"/>
  </cols>
  <sheetData>
    <row r="1" spans="1:40" ht="20.100000000000001" customHeight="1" thickBot="1" x14ac:dyDescent="0.3">
      <c r="A1" s="129" t="s">
        <v>9</v>
      </c>
      <c r="B1" s="130"/>
      <c r="C1" s="130"/>
      <c r="D1" s="130"/>
      <c r="E1" s="130"/>
      <c r="F1" s="130"/>
      <c r="G1" s="130"/>
      <c r="H1" s="130"/>
      <c r="I1" s="130"/>
      <c r="J1" s="130"/>
      <c r="K1" s="130"/>
      <c r="L1" s="130"/>
      <c r="M1" s="131"/>
      <c r="N1" s="126"/>
      <c r="O1" s="127"/>
      <c r="P1" s="127"/>
      <c r="Q1" s="128"/>
    </row>
    <row r="2" spans="1:40" ht="20.100000000000001" customHeight="1" thickBot="1" x14ac:dyDescent="0.3">
      <c r="A2" s="129" t="s">
        <v>63</v>
      </c>
      <c r="B2" s="130"/>
      <c r="C2" s="130"/>
      <c r="D2" s="130"/>
      <c r="E2" s="130"/>
      <c r="F2" s="130"/>
      <c r="G2" s="130"/>
      <c r="H2" s="130"/>
      <c r="I2" s="130"/>
      <c r="J2" s="130"/>
      <c r="K2" s="130"/>
      <c r="L2" s="130"/>
      <c r="M2" s="131"/>
      <c r="N2" s="126"/>
      <c r="O2" s="127"/>
      <c r="P2" s="127"/>
      <c r="Q2" s="128"/>
    </row>
    <row r="3" spans="1:40" ht="20.100000000000001" customHeight="1" thickBot="1" x14ac:dyDescent="0.3">
      <c r="A3" s="129" t="s">
        <v>324</v>
      </c>
      <c r="B3" s="130"/>
      <c r="C3" s="130"/>
      <c r="D3" s="130"/>
      <c r="E3" s="130"/>
      <c r="F3" s="130"/>
      <c r="G3" s="130"/>
      <c r="H3" s="130"/>
      <c r="I3" s="130"/>
      <c r="J3" s="130"/>
      <c r="K3" s="130"/>
      <c r="L3" s="130"/>
      <c r="M3" s="131"/>
      <c r="N3" s="126"/>
      <c r="O3" s="127"/>
      <c r="P3" s="127"/>
      <c r="Q3" s="128"/>
    </row>
    <row r="4" spans="1:40" ht="31.5" customHeight="1" thickBot="1" x14ac:dyDescent="0.3">
      <c r="A4" s="140" t="s">
        <v>140</v>
      </c>
      <c r="B4" s="141"/>
      <c r="C4" s="141"/>
      <c r="D4" s="141"/>
      <c r="E4" s="141"/>
      <c r="F4" s="141"/>
      <c r="G4" s="141"/>
      <c r="H4" s="141"/>
      <c r="I4" s="141"/>
      <c r="J4" s="141"/>
      <c r="K4" s="141"/>
      <c r="L4" s="141"/>
      <c r="M4" s="142"/>
      <c r="N4" s="126"/>
      <c r="O4" s="127"/>
      <c r="P4" s="127"/>
      <c r="Q4" s="128"/>
    </row>
    <row r="5" spans="1:40" ht="20.100000000000001" customHeight="1" thickBot="1" x14ac:dyDescent="0.3">
      <c r="A5" s="117" t="s">
        <v>5</v>
      </c>
      <c r="B5" s="118"/>
      <c r="C5" s="118"/>
      <c r="D5" s="118"/>
      <c r="E5" s="118"/>
      <c r="F5" s="118"/>
      <c r="G5" s="118"/>
      <c r="H5" s="118"/>
      <c r="I5" s="118"/>
      <c r="J5" s="118"/>
      <c r="K5" s="118"/>
      <c r="L5" s="118"/>
      <c r="M5" s="119"/>
      <c r="N5" s="126"/>
      <c r="O5" s="127"/>
      <c r="P5" s="127"/>
      <c r="Q5" s="128"/>
    </row>
    <row r="6" spans="1:40" ht="20.100000000000001" customHeight="1" thickBot="1" x14ac:dyDescent="0.3">
      <c r="A6" s="117" t="s">
        <v>7</v>
      </c>
      <c r="B6" s="118"/>
      <c r="C6" s="118"/>
      <c r="D6" s="118"/>
      <c r="E6" s="118"/>
      <c r="F6" s="118"/>
      <c r="G6" s="118"/>
      <c r="H6" s="118"/>
      <c r="I6" s="118"/>
      <c r="J6" s="118"/>
      <c r="K6" s="118"/>
      <c r="L6" s="118"/>
      <c r="M6" s="119"/>
      <c r="N6" s="126"/>
      <c r="O6" s="127"/>
      <c r="P6" s="127"/>
      <c r="Q6" s="128"/>
    </row>
    <row r="7" spans="1:40" ht="12.75" customHeight="1" thickBot="1" x14ac:dyDescent="0.3">
      <c r="A7" s="156" t="s">
        <v>58</v>
      </c>
      <c r="B7" s="159" t="s">
        <v>65</v>
      </c>
      <c r="C7" s="123" t="s">
        <v>59</v>
      </c>
      <c r="D7" s="123" t="s">
        <v>60</v>
      </c>
      <c r="E7" s="123" t="s">
        <v>66</v>
      </c>
      <c r="F7" s="123" t="s">
        <v>67</v>
      </c>
      <c r="G7" s="123" t="s">
        <v>68</v>
      </c>
      <c r="H7" s="132" t="s">
        <v>325</v>
      </c>
      <c r="I7" s="133"/>
      <c r="J7" s="133"/>
      <c r="K7" s="133"/>
      <c r="L7" s="133"/>
      <c r="M7" s="134"/>
      <c r="N7" s="120" t="s">
        <v>231</v>
      </c>
      <c r="O7" s="120" t="s">
        <v>232</v>
      </c>
      <c r="P7" s="120" t="s">
        <v>233</v>
      </c>
      <c r="Q7" s="120" t="s">
        <v>234</v>
      </c>
    </row>
    <row r="8" spans="1:40" ht="13.5" thickBot="1" x14ac:dyDescent="0.3">
      <c r="A8" s="157"/>
      <c r="B8" s="160"/>
      <c r="C8" s="124"/>
      <c r="D8" s="124"/>
      <c r="E8" s="124"/>
      <c r="F8" s="124"/>
      <c r="G8" s="124"/>
      <c r="H8" s="135" t="s">
        <v>235</v>
      </c>
      <c r="I8" s="134"/>
      <c r="J8" s="136" t="s">
        <v>236</v>
      </c>
      <c r="K8" s="137"/>
      <c r="L8" s="138" t="s">
        <v>237</v>
      </c>
      <c r="M8" s="139"/>
      <c r="N8" s="121"/>
      <c r="O8" s="121"/>
      <c r="P8" s="121"/>
      <c r="Q8" s="121"/>
    </row>
    <row r="9" spans="1:40" ht="13.5" thickBot="1" x14ac:dyDescent="0.3">
      <c r="A9" s="158"/>
      <c r="B9" s="160"/>
      <c r="C9" s="125"/>
      <c r="D9" s="125"/>
      <c r="E9" s="125"/>
      <c r="F9" s="125"/>
      <c r="G9" s="125"/>
      <c r="H9" s="9" t="s">
        <v>238</v>
      </c>
      <c r="I9" s="10" t="s">
        <v>239</v>
      </c>
      <c r="J9" s="11" t="s">
        <v>238</v>
      </c>
      <c r="K9" s="10" t="s">
        <v>239</v>
      </c>
      <c r="L9" s="9" t="s">
        <v>238</v>
      </c>
      <c r="M9" s="10" t="s">
        <v>239</v>
      </c>
      <c r="N9" s="122"/>
      <c r="O9" s="122"/>
      <c r="P9" s="122"/>
      <c r="Q9" s="122"/>
    </row>
    <row r="10" spans="1:40" s="2" customFormat="1" ht="409.6" customHeight="1" thickBot="1" x14ac:dyDescent="0.3">
      <c r="A10" s="148" t="s">
        <v>13</v>
      </c>
      <c r="B10" s="161" t="s">
        <v>69</v>
      </c>
      <c r="C10" s="146" t="s">
        <v>10</v>
      </c>
      <c r="D10" s="146" t="s">
        <v>79</v>
      </c>
      <c r="E10" s="146" t="s">
        <v>87</v>
      </c>
      <c r="F10" s="14" t="s">
        <v>109</v>
      </c>
      <c r="G10" s="111" t="s">
        <v>708</v>
      </c>
      <c r="H10" s="76">
        <v>17</v>
      </c>
      <c r="I10" s="39">
        <v>1</v>
      </c>
      <c r="J10" s="76">
        <v>17</v>
      </c>
      <c r="K10" s="39">
        <f t="shared" ref="K10:K21" si="0">J10/H10</f>
        <v>1</v>
      </c>
      <c r="L10" s="76">
        <f>H10-J10</f>
        <v>0</v>
      </c>
      <c r="M10" s="40">
        <f>I10-K10</f>
        <v>0</v>
      </c>
      <c r="N10" s="62" t="s">
        <v>709</v>
      </c>
      <c r="O10" s="62" t="s">
        <v>710</v>
      </c>
      <c r="P10" s="114" t="s">
        <v>711</v>
      </c>
      <c r="Q10" s="114" t="s">
        <v>712</v>
      </c>
      <c r="R10" s="28"/>
      <c r="S10" s="28"/>
      <c r="T10" s="28"/>
      <c r="U10" s="28"/>
      <c r="V10" s="28"/>
      <c r="W10" s="28"/>
      <c r="X10" s="28"/>
      <c r="Y10" s="28"/>
      <c r="Z10" s="28"/>
      <c r="AA10" s="28"/>
      <c r="AB10" s="28"/>
      <c r="AC10" s="28"/>
      <c r="AD10" s="28"/>
      <c r="AE10" s="28"/>
      <c r="AF10" s="28"/>
      <c r="AG10" s="28"/>
      <c r="AH10" s="28"/>
      <c r="AI10" s="28"/>
      <c r="AJ10" s="28"/>
      <c r="AK10" s="28"/>
      <c r="AL10" s="28"/>
      <c r="AM10" s="28"/>
      <c r="AN10" s="28"/>
    </row>
    <row r="11" spans="1:40" s="2" customFormat="1" ht="112.5" customHeight="1" thickBot="1" x14ac:dyDescent="0.3">
      <c r="A11" s="149"/>
      <c r="B11" s="161"/>
      <c r="C11" s="147"/>
      <c r="D11" s="147"/>
      <c r="E11" s="147"/>
      <c r="F11" s="14" t="s">
        <v>108</v>
      </c>
      <c r="G11" s="112"/>
      <c r="H11" s="76">
        <v>17</v>
      </c>
      <c r="I11" s="39">
        <v>1</v>
      </c>
      <c r="J11" s="76">
        <v>17</v>
      </c>
      <c r="K11" s="39">
        <f t="shared" si="0"/>
        <v>1</v>
      </c>
      <c r="L11" s="76">
        <f t="shared" ref="L11:M21" si="1">H11-J11</f>
        <v>0</v>
      </c>
      <c r="M11" s="40">
        <f t="shared" si="1"/>
        <v>0</v>
      </c>
      <c r="N11" s="62" t="s">
        <v>713</v>
      </c>
      <c r="O11" s="62" t="s">
        <v>714</v>
      </c>
      <c r="P11" s="115"/>
      <c r="Q11" s="115"/>
      <c r="R11" s="28"/>
      <c r="S11" s="28"/>
      <c r="T11" s="28"/>
      <c r="U11" s="28"/>
      <c r="V11" s="28"/>
      <c r="W11" s="28"/>
      <c r="X11" s="28"/>
      <c r="Y11" s="28"/>
      <c r="Z11" s="28"/>
      <c r="AA11" s="28"/>
      <c r="AB11" s="28"/>
      <c r="AC11" s="28"/>
      <c r="AD11" s="28"/>
      <c r="AE11" s="28"/>
      <c r="AF11" s="28"/>
      <c r="AG11" s="28"/>
      <c r="AH11" s="28"/>
      <c r="AI11" s="28"/>
      <c r="AJ11" s="28"/>
      <c r="AK11" s="28"/>
      <c r="AL11" s="28"/>
      <c r="AM11" s="28"/>
      <c r="AN11" s="28"/>
    </row>
    <row r="12" spans="1:40" s="2" customFormat="1" ht="129.75" customHeight="1" thickBot="1" x14ac:dyDescent="0.3">
      <c r="A12" s="150"/>
      <c r="B12" s="162"/>
      <c r="C12" s="152"/>
      <c r="D12" s="152"/>
      <c r="E12" s="152"/>
      <c r="F12" s="14" t="s">
        <v>110</v>
      </c>
      <c r="G12" s="113"/>
      <c r="H12" s="76">
        <v>9</v>
      </c>
      <c r="I12" s="39">
        <v>1</v>
      </c>
      <c r="J12" s="76">
        <v>7</v>
      </c>
      <c r="K12" s="39">
        <f t="shared" si="0"/>
        <v>0.77777777777777779</v>
      </c>
      <c r="L12" s="76">
        <f t="shared" si="1"/>
        <v>2</v>
      </c>
      <c r="M12" s="40">
        <f t="shared" si="1"/>
        <v>0.22222222222222221</v>
      </c>
      <c r="N12" s="62" t="s">
        <v>715</v>
      </c>
      <c r="O12" s="62" t="s">
        <v>716</v>
      </c>
      <c r="P12" s="116"/>
      <c r="Q12" s="116"/>
      <c r="R12" s="28"/>
      <c r="S12" s="28"/>
      <c r="T12" s="28"/>
      <c r="U12" s="28"/>
      <c r="V12" s="28"/>
      <c r="W12" s="28"/>
      <c r="X12" s="28"/>
      <c r="Y12" s="28"/>
      <c r="Z12" s="28"/>
      <c r="AA12" s="28"/>
      <c r="AB12" s="28"/>
      <c r="AC12" s="28"/>
      <c r="AD12" s="28"/>
      <c r="AE12" s="28"/>
      <c r="AF12" s="28"/>
      <c r="AG12" s="28"/>
      <c r="AH12" s="28"/>
      <c r="AI12" s="28"/>
      <c r="AJ12" s="28"/>
      <c r="AK12" s="28"/>
      <c r="AL12" s="28"/>
      <c r="AM12" s="28"/>
      <c r="AN12" s="28"/>
    </row>
    <row r="13" spans="1:40" s="2" customFormat="1" ht="165.75" customHeight="1" thickBot="1" x14ac:dyDescent="0.3">
      <c r="A13" s="163" t="s">
        <v>13</v>
      </c>
      <c r="B13" s="148" t="s">
        <v>69</v>
      </c>
      <c r="C13" s="146" t="s">
        <v>11</v>
      </c>
      <c r="D13" s="153" t="s">
        <v>88</v>
      </c>
      <c r="E13" s="146" t="s">
        <v>284</v>
      </c>
      <c r="F13" s="18" t="s">
        <v>111</v>
      </c>
      <c r="G13" s="111" t="s">
        <v>717</v>
      </c>
      <c r="H13" s="76">
        <v>4</v>
      </c>
      <c r="I13" s="39">
        <v>1</v>
      </c>
      <c r="J13" s="76">
        <v>4</v>
      </c>
      <c r="K13" s="39">
        <f t="shared" si="0"/>
        <v>1</v>
      </c>
      <c r="L13" s="76">
        <f t="shared" si="1"/>
        <v>0</v>
      </c>
      <c r="M13" s="40">
        <f t="shared" si="1"/>
        <v>0</v>
      </c>
      <c r="N13" s="76" t="s">
        <v>718</v>
      </c>
      <c r="O13" s="111" t="s">
        <v>719</v>
      </c>
      <c r="P13" s="111" t="s">
        <v>720</v>
      </c>
      <c r="Q13" s="111" t="s">
        <v>721</v>
      </c>
      <c r="R13" s="28"/>
      <c r="S13" s="28"/>
      <c r="T13" s="28"/>
      <c r="U13" s="28"/>
      <c r="V13" s="28"/>
      <c r="W13" s="28"/>
      <c r="X13" s="28"/>
      <c r="Y13" s="28"/>
      <c r="Z13" s="28"/>
      <c r="AA13" s="28"/>
      <c r="AB13" s="28"/>
      <c r="AC13" s="28"/>
      <c r="AD13" s="28"/>
      <c r="AE13" s="28"/>
      <c r="AF13" s="28"/>
      <c r="AG13" s="28"/>
      <c r="AH13" s="28"/>
      <c r="AI13" s="28"/>
      <c r="AJ13" s="28"/>
      <c r="AK13" s="28"/>
      <c r="AL13" s="28"/>
      <c r="AM13" s="28"/>
      <c r="AN13" s="28"/>
    </row>
    <row r="14" spans="1:40" s="2" customFormat="1" ht="121.5" customHeight="1" thickBot="1" x14ac:dyDescent="0.3">
      <c r="A14" s="164"/>
      <c r="B14" s="149"/>
      <c r="C14" s="147"/>
      <c r="D14" s="154"/>
      <c r="E14" s="147"/>
      <c r="F14" s="18" t="s">
        <v>112</v>
      </c>
      <c r="G14" s="112"/>
      <c r="H14" s="76">
        <v>37</v>
      </c>
      <c r="I14" s="39">
        <v>1</v>
      </c>
      <c r="J14" s="76">
        <v>32</v>
      </c>
      <c r="K14" s="39">
        <f t="shared" si="0"/>
        <v>0.86486486486486491</v>
      </c>
      <c r="L14" s="76">
        <f t="shared" si="1"/>
        <v>5</v>
      </c>
      <c r="M14" s="40">
        <f t="shared" si="1"/>
        <v>0.13513513513513509</v>
      </c>
      <c r="N14" s="76" t="s">
        <v>722</v>
      </c>
      <c r="O14" s="112"/>
      <c r="P14" s="112"/>
      <c r="Q14" s="112"/>
      <c r="R14" s="28"/>
      <c r="S14" s="28"/>
      <c r="T14" s="28"/>
      <c r="U14" s="28"/>
      <c r="V14" s="28"/>
      <c r="W14" s="28"/>
      <c r="X14" s="28"/>
      <c r="Y14" s="28"/>
      <c r="Z14" s="28"/>
      <c r="AA14" s="28"/>
      <c r="AB14" s="28"/>
      <c r="AC14" s="28"/>
      <c r="AD14" s="28"/>
      <c r="AE14" s="28"/>
      <c r="AF14" s="28"/>
      <c r="AG14" s="28"/>
      <c r="AH14" s="28"/>
      <c r="AI14" s="28"/>
      <c r="AJ14" s="28"/>
      <c r="AK14" s="28"/>
      <c r="AL14" s="28"/>
      <c r="AM14" s="28"/>
      <c r="AN14" s="28"/>
    </row>
    <row r="15" spans="1:40" s="2" customFormat="1" ht="112.5" customHeight="1" thickBot="1" x14ac:dyDescent="0.3">
      <c r="A15" s="164"/>
      <c r="B15" s="149"/>
      <c r="C15" s="147"/>
      <c r="D15" s="154"/>
      <c r="E15" s="147"/>
      <c r="F15" s="18" t="s">
        <v>113</v>
      </c>
      <c r="G15" s="113"/>
      <c r="H15" s="76">
        <v>37</v>
      </c>
      <c r="I15" s="39">
        <v>1</v>
      </c>
      <c r="J15" s="76">
        <v>32</v>
      </c>
      <c r="K15" s="39">
        <f t="shared" si="0"/>
        <v>0.86486486486486491</v>
      </c>
      <c r="L15" s="76">
        <f t="shared" si="1"/>
        <v>5</v>
      </c>
      <c r="M15" s="40">
        <f t="shared" si="1"/>
        <v>0.13513513513513509</v>
      </c>
      <c r="N15" s="76" t="s">
        <v>723</v>
      </c>
      <c r="O15" s="113"/>
      <c r="P15" s="113"/>
      <c r="Q15" s="113"/>
      <c r="R15" s="28"/>
      <c r="S15" s="28"/>
      <c r="T15" s="28"/>
      <c r="U15" s="28"/>
      <c r="V15" s="28"/>
      <c r="W15" s="28"/>
      <c r="X15" s="28"/>
      <c r="Y15" s="28"/>
      <c r="Z15" s="28"/>
      <c r="AA15" s="28"/>
      <c r="AB15" s="28"/>
      <c r="AC15" s="28"/>
      <c r="AD15" s="28"/>
      <c r="AE15" s="28"/>
      <c r="AF15" s="28"/>
      <c r="AG15" s="28"/>
      <c r="AH15" s="28"/>
      <c r="AI15" s="28"/>
      <c r="AJ15" s="28"/>
      <c r="AK15" s="28"/>
      <c r="AL15" s="28"/>
      <c r="AM15" s="28"/>
      <c r="AN15" s="28"/>
    </row>
    <row r="16" spans="1:40" s="2" customFormat="1" ht="105" customHeight="1" thickBot="1" x14ac:dyDescent="0.3">
      <c r="A16" s="164"/>
      <c r="B16" s="149"/>
      <c r="C16" s="147"/>
      <c r="D16" s="154"/>
      <c r="E16" s="147"/>
      <c r="F16" s="17" t="s">
        <v>114</v>
      </c>
      <c r="G16" s="111" t="s">
        <v>724</v>
      </c>
      <c r="H16" s="76">
        <v>4</v>
      </c>
      <c r="I16" s="39">
        <v>1</v>
      </c>
      <c r="J16" s="76">
        <v>4</v>
      </c>
      <c r="K16" s="39">
        <f t="shared" si="0"/>
        <v>1</v>
      </c>
      <c r="L16" s="76">
        <f t="shared" si="1"/>
        <v>0</v>
      </c>
      <c r="M16" s="40">
        <f t="shared" si="1"/>
        <v>0</v>
      </c>
      <c r="N16" s="76" t="s">
        <v>725</v>
      </c>
      <c r="O16" s="111" t="s">
        <v>726</v>
      </c>
      <c r="P16" s="111" t="s">
        <v>727</v>
      </c>
      <c r="Q16" s="111" t="s">
        <v>728</v>
      </c>
      <c r="R16" s="28"/>
      <c r="S16" s="28"/>
      <c r="T16" s="28"/>
      <c r="U16" s="28"/>
      <c r="V16" s="28"/>
      <c r="W16" s="28"/>
      <c r="X16" s="28"/>
      <c r="Y16" s="28"/>
      <c r="Z16" s="28"/>
      <c r="AA16" s="28"/>
      <c r="AB16" s="28"/>
      <c r="AC16" s="28"/>
      <c r="AD16" s="28"/>
      <c r="AE16" s="28"/>
      <c r="AF16" s="28"/>
      <c r="AG16" s="28"/>
      <c r="AH16" s="28"/>
      <c r="AI16" s="28"/>
      <c r="AJ16" s="28"/>
      <c r="AK16" s="28"/>
      <c r="AL16" s="28"/>
      <c r="AM16" s="28"/>
      <c r="AN16" s="28"/>
    </row>
    <row r="17" spans="1:40" s="2" customFormat="1" ht="96" customHeight="1" thickBot="1" x14ac:dyDescent="0.3">
      <c r="A17" s="164"/>
      <c r="B17" s="149"/>
      <c r="C17" s="147"/>
      <c r="D17" s="154"/>
      <c r="E17" s="147"/>
      <c r="F17" s="12" t="s">
        <v>114</v>
      </c>
      <c r="G17" s="112"/>
      <c r="H17" s="76">
        <v>32</v>
      </c>
      <c r="I17" s="39">
        <v>1</v>
      </c>
      <c r="J17" s="76">
        <v>27</v>
      </c>
      <c r="K17" s="39">
        <f t="shared" si="0"/>
        <v>0.84375</v>
      </c>
      <c r="L17" s="76">
        <f t="shared" si="1"/>
        <v>5</v>
      </c>
      <c r="M17" s="40">
        <f t="shared" si="1"/>
        <v>0.15625</v>
      </c>
      <c r="N17" s="76" t="s">
        <v>729</v>
      </c>
      <c r="O17" s="112"/>
      <c r="P17" s="112"/>
      <c r="Q17" s="112"/>
      <c r="R17" s="28"/>
      <c r="S17" s="28"/>
      <c r="T17" s="28"/>
      <c r="U17" s="28"/>
      <c r="V17" s="28"/>
      <c r="W17" s="28"/>
      <c r="X17" s="28"/>
      <c r="Y17" s="28"/>
      <c r="Z17" s="28"/>
      <c r="AA17" s="28"/>
      <c r="AB17" s="28"/>
      <c r="AC17" s="28"/>
      <c r="AD17" s="28"/>
      <c r="AE17" s="28"/>
      <c r="AF17" s="28"/>
      <c r="AG17" s="28"/>
      <c r="AH17" s="28"/>
      <c r="AI17" s="28"/>
      <c r="AJ17" s="28"/>
      <c r="AK17" s="28"/>
      <c r="AL17" s="28"/>
      <c r="AM17" s="28"/>
      <c r="AN17" s="28"/>
    </row>
    <row r="18" spans="1:40" s="2" customFormat="1" ht="123" customHeight="1" thickBot="1" x14ac:dyDescent="0.3">
      <c r="A18" s="164"/>
      <c r="B18" s="150"/>
      <c r="C18" s="152"/>
      <c r="D18" s="155"/>
      <c r="E18" s="152"/>
      <c r="F18" s="12" t="s">
        <v>115</v>
      </c>
      <c r="G18" s="113"/>
      <c r="H18" s="76">
        <v>32</v>
      </c>
      <c r="I18" s="39">
        <v>1</v>
      </c>
      <c r="J18" s="76">
        <v>27</v>
      </c>
      <c r="K18" s="39">
        <f t="shared" si="0"/>
        <v>0.84375</v>
      </c>
      <c r="L18" s="76">
        <f t="shared" si="1"/>
        <v>5</v>
      </c>
      <c r="M18" s="40">
        <f t="shared" si="1"/>
        <v>0.15625</v>
      </c>
      <c r="N18" s="76" t="s">
        <v>730</v>
      </c>
      <c r="O18" s="113"/>
      <c r="P18" s="113"/>
      <c r="Q18" s="113"/>
      <c r="R18" s="28"/>
      <c r="S18" s="28"/>
      <c r="T18" s="28"/>
      <c r="U18" s="28"/>
      <c r="V18" s="28"/>
      <c r="W18" s="28"/>
      <c r="X18" s="28"/>
      <c r="Y18" s="28"/>
      <c r="Z18" s="28"/>
      <c r="AA18" s="28"/>
      <c r="AB18" s="28"/>
      <c r="AC18" s="28"/>
      <c r="AD18" s="28"/>
      <c r="AE18" s="28"/>
      <c r="AF18" s="28"/>
      <c r="AG18" s="28"/>
      <c r="AH18" s="28"/>
      <c r="AI18" s="28"/>
      <c r="AJ18" s="28"/>
      <c r="AK18" s="28"/>
      <c r="AL18" s="28"/>
      <c r="AM18" s="28"/>
      <c r="AN18" s="28"/>
    </row>
    <row r="19" spans="1:40" s="2" customFormat="1" ht="100.5" customHeight="1" thickBot="1" x14ac:dyDescent="0.3">
      <c r="A19" s="143" t="s">
        <v>13</v>
      </c>
      <c r="B19" s="144" t="s">
        <v>69</v>
      </c>
      <c r="C19" s="146" t="s">
        <v>12</v>
      </c>
      <c r="D19" s="146" t="s">
        <v>89</v>
      </c>
      <c r="E19" s="146" t="s">
        <v>116</v>
      </c>
      <c r="F19" s="19" t="s">
        <v>117</v>
      </c>
      <c r="G19" s="111">
        <v>70</v>
      </c>
      <c r="H19" s="76">
        <v>4</v>
      </c>
      <c r="I19" s="39">
        <v>1</v>
      </c>
      <c r="J19" s="76">
        <v>4</v>
      </c>
      <c r="K19" s="39">
        <f t="shared" si="0"/>
        <v>1</v>
      </c>
      <c r="L19" s="76">
        <f t="shared" si="1"/>
        <v>0</v>
      </c>
      <c r="M19" s="40">
        <f t="shared" si="1"/>
        <v>0</v>
      </c>
      <c r="N19" s="62" t="s">
        <v>731</v>
      </c>
      <c r="O19" s="111" t="s">
        <v>732</v>
      </c>
      <c r="P19" s="111" t="s">
        <v>733</v>
      </c>
      <c r="Q19" s="111" t="s">
        <v>734</v>
      </c>
      <c r="R19" s="28"/>
      <c r="S19" s="28"/>
      <c r="T19" s="28"/>
      <c r="U19" s="28"/>
      <c r="V19" s="28"/>
      <c r="W19" s="28"/>
      <c r="X19" s="28"/>
      <c r="Y19" s="28"/>
      <c r="Z19" s="28"/>
      <c r="AA19" s="28"/>
      <c r="AB19" s="28"/>
      <c r="AC19" s="28"/>
      <c r="AD19" s="28"/>
      <c r="AE19" s="28"/>
      <c r="AF19" s="28"/>
      <c r="AG19" s="28"/>
      <c r="AH19" s="28"/>
      <c r="AI19" s="28"/>
      <c r="AJ19" s="28"/>
      <c r="AK19" s="28"/>
      <c r="AL19" s="28"/>
      <c r="AM19" s="28"/>
      <c r="AN19" s="28"/>
    </row>
    <row r="20" spans="1:40" s="2" customFormat="1" ht="116.25" customHeight="1" thickBot="1" x14ac:dyDescent="0.3">
      <c r="A20" s="143"/>
      <c r="B20" s="145"/>
      <c r="C20" s="147"/>
      <c r="D20" s="147"/>
      <c r="E20" s="147"/>
      <c r="F20" s="18" t="s">
        <v>118</v>
      </c>
      <c r="G20" s="112"/>
      <c r="H20" s="76">
        <v>70</v>
      </c>
      <c r="I20" s="39">
        <v>1</v>
      </c>
      <c r="J20" s="76">
        <v>63</v>
      </c>
      <c r="K20" s="39">
        <f t="shared" si="0"/>
        <v>0.9</v>
      </c>
      <c r="L20" s="76">
        <f t="shared" si="1"/>
        <v>7</v>
      </c>
      <c r="M20" s="40">
        <f t="shared" si="1"/>
        <v>9.9999999999999978E-2</v>
      </c>
      <c r="N20" s="62" t="s">
        <v>735</v>
      </c>
      <c r="O20" s="112"/>
      <c r="P20" s="112"/>
      <c r="Q20" s="112"/>
      <c r="R20" s="28"/>
      <c r="S20" s="28"/>
      <c r="T20" s="28"/>
      <c r="U20" s="28"/>
      <c r="V20" s="28"/>
      <c r="W20" s="28"/>
      <c r="X20" s="28"/>
      <c r="Y20" s="28"/>
      <c r="Z20" s="28"/>
      <c r="AA20" s="28"/>
      <c r="AB20" s="28"/>
      <c r="AC20" s="28"/>
      <c r="AD20" s="28"/>
      <c r="AE20" s="28"/>
      <c r="AF20" s="28"/>
      <c r="AG20" s="28"/>
      <c r="AH20" s="28"/>
      <c r="AI20" s="28"/>
      <c r="AJ20" s="28"/>
      <c r="AK20" s="28"/>
      <c r="AL20" s="28"/>
      <c r="AM20" s="28"/>
      <c r="AN20" s="28"/>
    </row>
    <row r="21" spans="1:40" s="2" customFormat="1" ht="75.75" customHeight="1" thickBot="1" x14ac:dyDescent="0.3">
      <c r="A21" s="143"/>
      <c r="B21" s="145"/>
      <c r="C21" s="152"/>
      <c r="D21" s="147"/>
      <c r="E21" s="147"/>
      <c r="F21" s="16" t="s">
        <v>80</v>
      </c>
      <c r="G21" s="113"/>
      <c r="H21" s="76">
        <v>70</v>
      </c>
      <c r="I21" s="39">
        <v>1</v>
      </c>
      <c r="J21" s="76">
        <v>63</v>
      </c>
      <c r="K21" s="39">
        <f t="shared" si="0"/>
        <v>0.9</v>
      </c>
      <c r="L21" s="76">
        <f t="shared" si="1"/>
        <v>7</v>
      </c>
      <c r="M21" s="40">
        <f t="shared" si="1"/>
        <v>9.9999999999999978E-2</v>
      </c>
      <c r="N21" s="62" t="s">
        <v>736</v>
      </c>
      <c r="O21" s="113"/>
      <c r="P21" s="113"/>
      <c r="Q21" s="113"/>
      <c r="R21" s="28"/>
      <c r="S21" s="28"/>
      <c r="T21" s="28"/>
      <c r="U21" s="28"/>
      <c r="V21" s="28"/>
      <c r="W21" s="28"/>
      <c r="X21" s="28"/>
      <c r="Y21" s="28"/>
      <c r="Z21" s="28"/>
      <c r="AA21" s="28"/>
      <c r="AB21" s="28"/>
      <c r="AC21" s="28"/>
      <c r="AD21" s="28"/>
      <c r="AE21" s="28"/>
      <c r="AF21" s="28"/>
      <c r="AG21" s="28"/>
      <c r="AH21" s="28"/>
      <c r="AI21" s="28"/>
      <c r="AJ21" s="28"/>
      <c r="AK21" s="28"/>
      <c r="AL21" s="28"/>
      <c r="AM21" s="28"/>
      <c r="AN21" s="28"/>
    </row>
    <row r="23" spans="1:40" ht="70.5" customHeight="1" x14ac:dyDescent="0.2">
      <c r="A23" s="151" t="s">
        <v>240</v>
      </c>
      <c r="B23" s="151"/>
      <c r="C23" s="151"/>
      <c r="D23" s="151"/>
      <c r="E23" s="151"/>
      <c r="F23" s="151"/>
      <c r="G23" s="151"/>
      <c r="H23" s="151"/>
      <c r="I23" s="151"/>
      <c r="J23" s="151"/>
      <c r="K23" s="151"/>
      <c r="L23" s="151"/>
      <c r="M23" s="151"/>
    </row>
  </sheetData>
  <sheetProtection algorithmName="SHA-512" hashValue="yABkZaGwHSeKYeDdbByueRuSigCozqWgU1569+96wfd2mVf1Sp37uL3UcWl5sciYIERuH8MDxiry9c0elpf7Tg==" saltValue="PO+Z5TXPkQGIb6tfxCkVZw==" spinCount="100000" sheet="1" objects="1" scenarios="1" selectLockedCells="1" selectUnlockedCells="1"/>
  <mergeCells count="58">
    <mergeCell ref="A23:M23"/>
    <mergeCell ref="D7:D9"/>
    <mergeCell ref="C10:C12"/>
    <mergeCell ref="D10:D12"/>
    <mergeCell ref="E10:E12"/>
    <mergeCell ref="C19:C21"/>
    <mergeCell ref="C13:C18"/>
    <mergeCell ref="D13:D18"/>
    <mergeCell ref="E13:E18"/>
    <mergeCell ref="G13:G15"/>
    <mergeCell ref="G19:G21"/>
    <mergeCell ref="A7:A9"/>
    <mergeCell ref="B7:B9"/>
    <mergeCell ref="A10:A12"/>
    <mergeCell ref="B10:B12"/>
    <mergeCell ref="A13:A18"/>
    <mergeCell ref="A19:A21"/>
    <mergeCell ref="B19:B21"/>
    <mergeCell ref="G16:G18"/>
    <mergeCell ref="C7:C9"/>
    <mergeCell ref="D19:D21"/>
    <mergeCell ref="E19:E21"/>
    <mergeCell ref="B13:B18"/>
    <mergeCell ref="G10:G12"/>
    <mergeCell ref="A1:M1"/>
    <mergeCell ref="A2:M2"/>
    <mergeCell ref="H7:M7"/>
    <mergeCell ref="N7:N9"/>
    <mergeCell ref="O7:O9"/>
    <mergeCell ref="H8:I8"/>
    <mergeCell ref="J8:K8"/>
    <mergeCell ref="L8:M8"/>
    <mergeCell ref="F7:F9"/>
    <mergeCell ref="A3:M3"/>
    <mergeCell ref="A4:M4"/>
    <mergeCell ref="N1:Q1"/>
    <mergeCell ref="N2:Q2"/>
    <mergeCell ref="N3:Q3"/>
    <mergeCell ref="N4:Q4"/>
    <mergeCell ref="N5:Q5"/>
    <mergeCell ref="A5:M5"/>
    <mergeCell ref="A6:M6"/>
    <mergeCell ref="Q7:Q9"/>
    <mergeCell ref="G7:G9"/>
    <mergeCell ref="E7:E9"/>
    <mergeCell ref="N6:Q6"/>
    <mergeCell ref="P7:P9"/>
    <mergeCell ref="P10:P12"/>
    <mergeCell ref="Q10:Q12"/>
    <mergeCell ref="O13:O15"/>
    <mergeCell ref="P13:P15"/>
    <mergeCell ref="Q13:Q15"/>
    <mergeCell ref="O16:O18"/>
    <mergeCell ref="P16:P18"/>
    <mergeCell ref="Q16:Q18"/>
    <mergeCell ref="O19:O21"/>
    <mergeCell ref="P19:P21"/>
    <mergeCell ref="Q19:Q21"/>
  </mergeCells>
  <printOptions horizontalCentered="1"/>
  <pageMargins left="0.51181102362204722" right="0.11811023622047245" top="0.35433070866141736" bottom="0.35433070866141736" header="0.11811023622047245" footer="0.11811023622047245"/>
  <pageSetup scale="70" orientation="landscape" r:id="rId1"/>
  <headerFooter>
    <oddFooter>&amp;C&amp;A&amp;R&amp;P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8"/>
  <sheetViews>
    <sheetView topLeftCell="A100" zoomScale="70" zoomScaleNormal="70" workbookViewId="0">
      <selection activeCell="U13" sqref="U13"/>
    </sheetView>
  </sheetViews>
  <sheetFormatPr baseColWidth="10" defaultRowHeight="12.75" x14ac:dyDescent="0.25"/>
  <cols>
    <col min="1" max="3" width="14.7109375" style="1" customWidth="1"/>
    <col min="4" max="5" width="20.7109375" style="1" customWidth="1"/>
    <col min="6" max="6" width="33.42578125" style="37" customWidth="1"/>
    <col min="7" max="7" width="14.7109375" style="1" customWidth="1"/>
    <col min="8" max="13" width="7.7109375" style="1" customWidth="1"/>
    <col min="14" max="14" width="60" style="1" customWidth="1"/>
    <col min="15" max="15" width="46.42578125" style="1" customWidth="1"/>
    <col min="16" max="16" width="31.85546875" style="1" customWidth="1"/>
    <col min="17" max="17" width="37.5703125" style="1" customWidth="1"/>
    <col min="18" max="18" width="17.42578125" style="60" customWidth="1"/>
    <col min="19" max="44" width="11.42578125" style="42"/>
    <col min="45" max="16384" width="11.42578125" style="1"/>
  </cols>
  <sheetData>
    <row r="1" spans="1:44" ht="20.100000000000001" customHeight="1" thickBot="1" x14ac:dyDescent="0.3">
      <c r="A1" s="224" t="s">
        <v>9</v>
      </c>
      <c r="B1" s="225"/>
      <c r="C1" s="225"/>
      <c r="D1" s="225"/>
      <c r="E1" s="225"/>
      <c r="F1" s="225"/>
      <c r="G1" s="225"/>
      <c r="H1" s="225"/>
      <c r="I1" s="225"/>
      <c r="J1" s="225"/>
      <c r="K1" s="225"/>
      <c r="L1" s="225"/>
      <c r="M1" s="226"/>
      <c r="N1" s="215"/>
      <c r="O1" s="216"/>
      <c r="P1" s="216"/>
      <c r="Q1" s="217"/>
      <c r="R1" s="59"/>
    </row>
    <row r="2" spans="1:44" ht="20.100000000000001" customHeight="1" thickBot="1" x14ac:dyDescent="0.3">
      <c r="A2" s="224" t="s">
        <v>63</v>
      </c>
      <c r="B2" s="225"/>
      <c r="C2" s="225"/>
      <c r="D2" s="225"/>
      <c r="E2" s="225"/>
      <c r="F2" s="225"/>
      <c r="G2" s="225"/>
      <c r="H2" s="225"/>
      <c r="I2" s="225"/>
      <c r="J2" s="225"/>
      <c r="K2" s="225"/>
      <c r="L2" s="225"/>
      <c r="M2" s="226"/>
      <c r="N2" s="215"/>
      <c r="O2" s="216"/>
      <c r="P2" s="216"/>
      <c r="Q2" s="217"/>
      <c r="R2" s="59"/>
    </row>
    <row r="3" spans="1:44" ht="20.100000000000001" customHeight="1" thickBot="1" x14ac:dyDescent="0.3">
      <c r="A3" s="224" t="s">
        <v>326</v>
      </c>
      <c r="B3" s="225"/>
      <c r="C3" s="225"/>
      <c r="D3" s="225"/>
      <c r="E3" s="225"/>
      <c r="F3" s="225"/>
      <c r="G3" s="225"/>
      <c r="H3" s="225"/>
      <c r="I3" s="225"/>
      <c r="J3" s="225"/>
      <c r="K3" s="225"/>
      <c r="L3" s="225"/>
      <c r="M3" s="226"/>
      <c r="N3" s="215"/>
      <c r="O3" s="216"/>
      <c r="P3" s="216"/>
      <c r="Q3" s="217"/>
      <c r="R3" s="59"/>
    </row>
    <row r="4" spans="1:44" ht="27" customHeight="1" thickBot="1" x14ac:dyDescent="0.3">
      <c r="A4" s="251" t="s">
        <v>290</v>
      </c>
      <c r="B4" s="252"/>
      <c r="C4" s="252"/>
      <c r="D4" s="252"/>
      <c r="E4" s="252"/>
      <c r="F4" s="252"/>
      <c r="G4" s="252"/>
      <c r="H4" s="252"/>
      <c r="I4" s="252"/>
      <c r="J4" s="252"/>
      <c r="K4" s="252"/>
      <c r="L4" s="252"/>
      <c r="M4" s="253"/>
      <c r="N4" s="215"/>
      <c r="O4" s="216"/>
      <c r="P4" s="216"/>
      <c r="Q4" s="217"/>
      <c r="R4" s="59"/>
    </row>
    <row r="5" spans="1:44" ht="20.100000000000001" customHeight="1" thickBot="1" x14ac:dyDescent="0.3">
      <c r="A5" s="224" t="s">
        <v>5</v>
      </c>
      <c r="B5" s="225"/>
      <c r="C5" s="225"/>
      <c r="D5" s="225"/>
      <c r="E5" s="225"/>
      <c r="F5" s="225"/>
      <c r="G5" s="225"/>
      <c r="H5" s="225"/>
      <c r="I5" s="225"/>
      <c r="J5" s="225"/>
      <c r="K5" s="225"/>
      <c r="L5" s="225"/>
      <c r="M5" s="226"/>
      <c r="N5" s="215"/>
      <c r="O5" s="216"/>
      <c r="P5" s="216"/>
      <c r="Q5" s="217"/>
      <c r="R5" s="59"/>
    </row>
    <row r="6" spans="1:44" ht="19.5" customHeight="1" thickBot="1" x14ac:dyDescent="0.3">
      <c r="A6" s="224" t="s">
        <v>4</v>
      </c>
      <c r="B6" s="225"/>
      <c r="C6" s="225"/>
      <c r="D6" s="225"/>
      <c r="E6" s="225"/>
      <c r="F6" s="225"/>
      <c r="G6" s="225"/>
      <c r="H6" s="225"/>
      <c r="I6" s="225"/>
      <c r="J6" s="225"/>
      <c r="K6" s="225"/>
      <c r="L6" s="225"/>
      <c r="M6" s="226"/>
      <c r="N6" s="215"/>
      <c r="O6" s="216"/>
      <c r="P6" s="216"/>
      <c r="Q6" s="217"/>
      <c r="R6" s="59"/>
    </row>
    <row r="7" spans="1:44" ht="24.75" customHeight="1" thickBot="1" x14ac:dyDescent="0.3">
      <c r="A7" s="254" t="s">
        <v>58</v>
      </c>
      <c r="B7" s="222" t="s">
        <v>65</v>
      </c>
      <c r="C7" s="222" t="s">
        <v>59</v>
      </c>
      <c r="D7" s="222" t="s">
        <v>60</v>
      </c>
      <c r="E7" s="222" t="s">
        <v>66</v>
      </c>
      <c r="F7" s="222" t="s">
        <v>67</v>
      </c>
      <c r="G7" s="222" t="s">
        <v>68</v>
      </c>
      <c r="H7" s="227">
        <v>43221</v>
      </c>
      <c r="I7" s="228"/>
      <c r="J7" s="228"/>
      <c r="K7" s="228"/>
      <c r="L7" s="228"/>
      <c r="M7" s="137"/>
      <c r="N7" s="120" t="s">
        <v>231</v>
      </c>
      <c r="O7" s="120" t="s">
        <v>232</v>
      </c>
      <c r="P7" s="120" t="s">
        <v>233</v>
      </c>
      <c r="Q7" s="120" t="s">
        <v>234</v>
      </c>
      <c r="R7" s="238" t="s">
        <v>61</v>
      </c>
    </row>
    <row r="8" spans="1:44" ht="21.75" customHeight="1" thickBot="1" x14ac:dyDescent="0.3">
      <c r="A8" s="255"/>
      <c r="B8" s="124"/>
      <c r="C8" s="124"/>
      <c r="D8" s="124"/>
      <c r="E8" s="124"/>
      <c r="F8" s="124"/>
      <c r="G8" s="124"/>
      <c r="H8" s="135" t="s">
        <v>235</v>
      </c>
      <c r="I8" s="134"/>
      <c r="J8" s="136" t="s">
        <v>236</v>
      </c>
      <c r="K8" s="137"/>
      <c r="L8" s="138" t="s">
        <v>237</v>
      </c>
      <c r="M8" s="139"/>
      <c r="N8" s="121"/>
      <c r="O8" s="121"/>
      <c r="P8" s="121"/>
      <c r="Q8" s="121"/>
      <c r="R8" s="238"/>
    </row>
    <row r="9" spans="1:44" s="3" customFormat="1" ht="26.25" customHeight="1" thickBot="1" x14ac:dyDescent="0.3">
      <c r="A9" s="256"/>
      <c r="B9" s="223"/>
      <c r="C9" s="223"/>
      <c r="D9" s="223"/>
      <c r="E9" s="223"/>
      <c r="F9" s="223"/>
      <c r="G9" s="223"/>
      <c r="H9" s="9" t="s">
        <v>238</v>
      </c>
      <c r="I9" s="10" t="s">
        <v>239</v>
      </c>
      <c r="J9" s="46" t="s">
        <v>238</v>
      </c>
      <c r="K9" s="10" t="s">
        <v>239</v>
      </c>
      <c r="L9" s="9" t="s">
        <v>238</v>
      </c>
      <c r="M9" s="10" t="s">
        <v>239</v>
      </c>
      <c r="N9" s="122"/>
      <c r="O9" s="122"/>
      <c r="P9" s="122"/>
      <c r="Q9" s="122"/>
      <c r="R9" s="238"/>
      <c r="S9" s="43"/>
      <c r="T9" s="43"/>
      <c r="U9" s="43"/>
      <c r="V9" s="43"/>
      <c r="W9" s="43"/>
      <c r="X9" s="43"/>
      <c r="Y9" s="43"/>
      <c r="Z9" s="43"/>
      <c r="AA9" s="43"/>
      <c r="AB9" s="43"/>
      <c r="AC9" s="43"/>
      <c r="AD9" s="43"/>
      <c r="AE9" s="43"/>
      <c r="AF9" s="43"/>
      <c r="AG9" s="43"/>
      <c r="AH9" s="43"/>
      <c r="AI9" s="43"/>
      <c r="AJ9" s="43"/>
      <c r="AK9" s="43"/>
      <c r="AL9" s="43"/>
      <c r="AM9" s="43"/>
      <c r="AN9" s="43"/>
      <c r="AO9" s="43"/>
      <c r="AP9" s="43"/>
      <c r="AQ9" s="43"/>
      <c r="AR9" s="43"/>
    </row>
    <row r="10" spans="1:44" s="3" customFormat="1" ht="93.75" customHeight="1" thickBot="1" x14ac:dyDescent="0.3">
      <c r="A10" s="183" t="s">
        <v>13</v>
      </c>
      <c r="B10" s="183" t="s">
        <v>14</v>
      </c>
      <c r="C10" s="183" t="s">
        <v>312</v>
      </c>
      <c r="D10" s="183" t="s">
        <v>313</v>
      </c>
      <c r="E10" s="183" t="s">
        <v>314</v>
      </c>
      <c r="F10" s="30" t="s">
        <v>315</v>
      </c>
      <c r="G10" s="183">
        <v>41</v>
      </c>
      <c r="H10" s="93">
        <v>41</v>
      </c>
      <c r="I10" s="95">
        <v>1</v>
      </c>
      <c r="J10" s="93">
        <v>18</v>
      </c>
      <c r="K10" s="100">
        <f>+J10*I10/H10</f>
        <v>0.43902439024390244</v>
      </c>
      <c r="L10" s="93">
        <v>23</v>
      </c>
      <c r="M10" s="95">
        <v>0.52</v>
      </c>
      <c r="N10" s="183" t="s">
        <v>803</v>
      </c>
      <c r="O10" s="183" t="s">
        <v>804</v>
      </c>
      <c r="P10" s="183" t="s">
        <v>805</v>
      </c>
      <c r="Q10" s="111" t="s">
        <v>806</v>
      </c>
      <c r="R10" s="58" t="s">
        <v>321</v>
      </c>
      <c r="S10" s="43"/>
      <c r="T10" s="43"/>
      <c r="U10" s="43"/>
      <c r="V10" s="43"/>
      <c r="W10" s="43"/>
      <c r="X10" s="43"/>
      <c r="Y10" s="43"/>
      <c r="Z10" s="43"/>
      <c r="AA10" s="43"/>
      <c r="AB10" s="43"/>
      <c r="AC10" s="43"/>
      <c r="AD10" s="43"/>
      <c r="AE10" s="43"/>
      <c r="AF10" s="43"/>
      <c r="AG10" s="43"/>
      <c r="AH10" s="43"/>
      <c r="AI10" s="43"/>
      <c r="AJ10" s="43"/>
      <c r="AK10" s="43"/>
      <c r="AL10" s="43"/>
      <c r="AM10" s="43"/>
      <c r="AN10" s="43"/>
      <c r="AO10" s="43"/>
      <c r="AP10" s="43"/>
      <c r="AQ10" s="43"/>
      <c r="AR10" s="43"/>
    </row>
    <row r="11" spans="1:44" s="3" customFormat="1" ht="63.75" customHeight="1" thickBot="1" x14ac:dyDescent="0.3">
      <c r="A11" s="192"/>
      <c r="B11" s="192"/>
      <c r="C11" s="192"/>
      <c r="D11" s="192"/>
      <c r="E11" s="184"/>
      <c r="F11" s="23" t="s">
        <v>316</v>
      </c>
      <c r="G11" s="184"/>
      <c r="H11" s="96">
        <v>1</v>
      </c>
      <c r="I11" s="101">
        <v>1</v>
      </c>
      <c r="J11" s="96">
        <v>1</v>
      </c>
      <c r="K11" s="100">
        <v>1</v>
      </c>
      <c r="L11" s="96">
        <v>0</v>
      </c>
      <c r="M11" s="101">
        <v>0</v>
      </c>
      <c r="N11" s="184"/>
      <c r="O11" s="184"/>
      <c r="P11" s="184"/>
      <c r="Q11" s="113"/>
      <c r="R11" s="58" t="s">
        <v>321</v>
      </c>
      <c r="S11" s="43"/>
      <c r="T11" s="43"/>
      <c r="U11" s="43"/>
      <c r="V11" s="43"/>
      <c r="W11" s="43"/>
      <c r="X11" s="43"/>
      <c r="Y11" s="43"/>
      <c r="Z11" s="43"/>
      <c r="AA11" s="43"/>
      <c r="AB11" s="43"/>
      <c r="AC11" s="43"/>
      <c r="AD11" s="43"/>
      <c r="AE11" s="43"/>
      <c r="AF11" s="43"/>
      <c r="AG11" s="43"/>
      <c r="AH11" s="43"/>
      <c r="AI11" s="43"/>
      <c r="AJ11" s="43"/>
      <c r="AK11" s="43"/>
      <c r="AL11" s="43"/>
      <c r="AM11" s="43"/>
      <c r="AN11" s="43"/>
      <c r="AO11" s="43"/>
      <c r="AP11" s="43"/>
      <c r="AQ11" s="43"/>
      <c r="AR11" s="43"/>
    </row>
    <row r="12" spans="1:44" s="3" customFormat="1" ht="106.5" customHeight="1" thickBot="1" x14ac:dyDescent="0.3">
      <c r="A12" s="192"/>
      <c r="B12" s="192"/>
      <c r="C12" s="192"/>
      <c r="D12" s="192"/>
      <c r="E12" s="183" t="s">
        <v>317</v>
      </c>
      <c r="F12" s="29" t="s">
        <v>318</v>
      </c>
      <c r="G12" s="183">
        <v>63</v>
      </c>
      <c r="H12" s="96">
        <v>63</v>
      </c>
      <c r="I12" s="101">
        <v>1</v>
      </c>
      <c r="J12" s="96">
        <v>11</v>
      </c>
      <c r="K12" s="94">
        <f>J12*I12/H12</f>
        <v>0.17460317460317459</v>
      </c>
      <c r="L12" s="98">
        <v>52</v>
      </c>
      <c r="M12" s="101">
        <v>0.83</v>
      </c>
      <c r="N12" s="183" t="s">
        <v>807</v>
      </c>
      <c r="O12" s="183" t="s">
        <v>808</v>
      </c>
      <c r="P12" s="183" t="s">
        <v>809</v>
      </c>
      <c r="Q12" s="181" t="s">
        <v>810</v>
      </c>
      <c r="R12" s="58" t="s">
        <v>321</v>
      </c>
      <c r="S12" s="43"/>
      <c r="T12" s="43"/>
      <c r="U12" s="43"/>
      <c r="V12" s="43"/>
      <c r="W12" s="43"/>
      <c r="X12" s="43"/>
      <c r="Y12" s="43"/>
      <c r="Z12" s="43"/>
      <c r="AA12" s="43"/>
      <c r="AB12" s="43"/>
      <c r="AC12" s="43"/>
      <c r="AD12" s="43"/>
      <c r="AE12" s="43"/>
      <c r="AF12" s="43"/>
      <c r="AG12" s="43"/>
      <c r="AH12" s="43"/>
      <c r="AI12" s="43"/>
      <c r="AJ12" s="43"/>
      <c r="AK12" s="43"/>
      <c r="AL12" s="43"/>
      <c r="AM12" s="43"/>
      <c r="AN12" s="43"/>
      <c r="AO12" s="43"/>
      <c r="AP12" s="43"/>
      <c r="AQ12" s="43"/>
      <c r="AR12" s="43"/>
    </row>
    <row r="13" spans="1:44" s="3" customFormat="1" ht="114" customHeight="1" thickBot="1" x14ac:dyDescent="0.3">
      <c r="A13" s="192"/>
      <c r="B13" s="192"/>
      <c r="C13" s="192"/>
      <c r="D13" s="192"/>
      <c r="E13" s="184"/>
      <c r="F13" s="23" t="s">
        <v>316</v>
      </c>
      <c r="G13" s="184"/>
      <c r="H13" s="96">
        <v>1</v>
      </c>
      <c r="I13" s="101">
        <v>1</v>
      </c>
      <c r="J13" s="96">
        <v>1</v>
      </c>
      <c r="K13" s="100">
        <f>J13*I13/H13</f>
        <v>1</v>
      </c>
      <c r="L13" s="96">
        <v>0</v>
      </c>
      <c r="M13" s="101">
        <v>0</v>
      </c>
      <c r="N13" s="184"/>
      <c r="O13" s="184"/>
      <c r="P13" s="184"/>
      <c r="Q13" s="182"/>
      <c r="R13" s="58" t="s">
        <v>321</v>
      </c>
      <c r="S13" s="43"/>
      <c r="T13" s="43"/>
      <c r="U13" s="43"/>
      <c r="V13" s="43"/>
      <c r="W13" s="43"/>
      <c r="X13" s="43"/>
      <c r="Y13" s="43"/>
      <c r="Z13" s="43"/>
      <c r="AA13" s="43"/>
      <c r="AB13" s="43"/>
      <c r="AC13" s="43"/>
      <c r="AD13" s="43"/>
      <c r="AE13" s="43"/>
      <c r="AF13" s="43"/>
      <c r="AG13" s="43"/>
      <c r="AH13" s="43"/>
      <c r="AI13" s="43"/>
      <c r="AJ13" s="43"/>
      <c r="AK13" s="43"/>
      <c r="AL13" s="43"/>
      <c r="AM13" s="43"/>
      <c r="AN13" s="43"/>
      <c r="AO13" s="43"/>
      <c r="AP13" s="43"/>
      <c r="AQ13" s="43"/>
      <c r="AR13" s="43"/>
    </row>
    <row r="14" spans="1:44" s="3" customFormat="1" ht="93.75" customHeight="1" thickBot="1" x14ac:dyDescent="0.3">
      <c r="A14" s="192"/>
      <c r="B14" s="192"/>
      <c r="C14" s="192"/>
      <c r="D14" s="192"/>
      <c r="E14" s="146" t="s">
        <v>319</v>
      </c>
      <c r="F14" s="70" t="s">
        <v>320</v>
      </c>
      <c r="G14" s="183">
        <v>23</v>
      </c>
      <c r="H14" s="96">
        <v>23</v>
      </c>
      <c r="I14" s="101">
        <v>1</v>
      </c>
      <c r="J14" s="96">
        <v>23</v>
      </c>
      <c r="K14" s="94">
        <f>J14*I14/H14</f>
        <v>1</v>
      </c>
      <c r="L14" s="96">
        <v>0</v>
      </c>
      <c r="M14" s="97">
        <v>0</v>
      </c>
      <c r="N14" s="183" t="s">
        <v>811</v>
      </c>
      <c r="O14" s="183" t="s">
        <v>812</v>
      </c>
      <c r="P14" s="183" t="s">
        <v>813</v>
      </c>
      <c r="Q14" s="181" t="s">
        <v>814</v>
      </c>
      <c r="R14" s="58" t="s">
        <v>321</v>
      </c>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row>
    <row r="15" spans="1:44" s="3" customFormat="1" ht="115.5" customHeight="1" thickBot="1" x14ac:dyDescent="0.3">
      <c r="A15" s="192"/>
      <c r="B15" s="192"/>
      <c r="C15" s="184"/>
      <c r="D15" s="184"/>
      <c r="E15" s="152"/>
      <c r="F15" s="67" t="s">
        <v>316</v>
      </c>
      <c r="G15" s="184"/>
      <c r="H15" s="96">
        <v>1</v>
      </c>
      <c r="I15" s="101">
        <v>1</v>
      </c>
      <c r="J15" s="96">
        <v>1</v>
      </c>
      <c r="K15" s="100">
        <f>J15*I15/H15</f>
        <v>1</v>
      </c>
      <c r="L15" s="96">
        <v>0</v>
      </c>
      <c r="M15" s="101">
        <v>0</v>
      </c>
      <c r="N15" s="184"/>
      <c r="O15" s="184"/>
      <c r="P15" s="184"/>
      <c r="Q15" s="182"/>
      <c r="R15" s="58" t="s">
        <v>321</v>
      </c>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row>
    <row r="16" spans="1:44" s="2" customFormat="1" ht="163.5" customHeight="1" thickBot="1" x14ac:dyDescent="0.3">
      <c r="A16" s="192"/>
      <c r="B16" s="192"/>
      <c r="C16" s="206" t="s">
        <v>6</v>
      </c>
      <c r="D16" s="183" t="s">
        <v>90</v>
      </c>
      <c r="E16" s="23" t="s">
        <v>167</v>
      </c>
      <c r="F16" s="23" t="s">
        <v>169</v>
      </c>
      <c r="G16" s="183">
        <v>70</v>
      </c>
      <c r="H16" s="96">
        <v>1</v>
      </c>
      <c r="I16" s="97">
        <v>1</v>
      </c>
      <c r="J16" s="96">
        <v>1</v>
      </c>
      <c r="K16" s="99">
        <v>1</v>
      </c>
      <c r="L16" s="96">
        <v>0</v>
      </c>
      <c r="M16" s="97">
        <v>0</v>
      </c>
      <c r="N16" s="181" t="s">
        <v>815</v>
      </c>
      <c r="O16" s="181" t="s">
        <v>816</v>
      </c>
      <c r="P16" s="181" t="s">
        <v>817</v>
      </c>
      <c r="Q16" s="90" t="s">
        <v>818</v>
      </c>
      <c r="R16" s="58" t="s">
        <v>321</v>
      </c>
      <c r="S16" s="28"/>
      <c r="T16" s="28"/>
      <c r="U16" s="28"/>
      <c r="V16" s="28"/>
      <c r="W16" s="28"/>
      <c r="X16" s="28"/>
      <c r="Y16" s="28"/>
      <c r="Z16" s="28"/>
      <c r="AA16" s="28"/>
      <c r="AB16" s="28"/>
      <c r="AC16" s="28"/>
      <c r="AD16" s="28"/>
      <c r="AE16" s="28"/>
      <c r="AF16" s="28"/>
      <c r="AG16" s="28"/>
      <c r="AH16" s="28"/>
      <c r="AI16" s="28"/>
      <c r="AJ16" s="28"/>
      <c r="AK16" s="28"/>
      <c r="AL16" s="28"/>
      <c r="AM16" s="28"/>
      <c r="AN16" s="28"/>
      <c r="AO16" s="28"/>
      <c r="AP16" s="28"/>
      <c r="AQ16" s="28"/>
      <c r="AR16" s="28"/>
    </row>
    <row r="17" spans="1:44" s="2" customFormat="1" ht="141.75" customHeight="1" thickBot="1" x14ac:dyDescent="0.3">
      <c r="A17" s="192"/>
      <c r="B17" s="192"/>
      <c r="C17" s="207"/>
      <c r="D17" s="192"/>
      <c r="E17" s="23" t="s">
        <v>168</v>
      </c>
      <c r="F17" s="23" t="s">
        <v>170</v>
      </c>
      <c r="G17" s="184"/>
      <c r="H17" s="96">
        <v>5</v>
      </c>
      <c r="I17" s="97">
        <v>1</v>
      </c>
      <c r="J17" s="96">
        <v>5</v>
      </c>
      <c r="K17" s="99">
        <v>1</v>
      </c>
      <c r="L17" s="96">
        <v>0</v>
      </c>
      <c r="M17" s="97">
        <v>0</v>
      </c>
      <c r="N17" s="182"/>
      <c r="O17" s="182"/>
      <c r="P17" s="182"/>
      <c r="Q17" s="90" t="s">
        <v>819</v>
      </c>
      <c r="R17" s="58" t="s">
        <v>321</v>
      </c>
      <c r="S17" s="28"/>
      <c r="T17" s="28"/>
      <c r="U17" s="28"/>
      <c r="V17" s="28"/>
      <c r="W17" s="28"/>
      <c r="X17" s="28"/>
      <c r="Y17" s="28"/>
      <c r="Z17" s="28"/>
      <c r="AA17" s="28"/>
      <c r="AB17" s="28"/>
      <c r="AC17" s="28"/>
      <c r="AD17" s="28"/>
      <c r="AE17" s="28"/>
      <c r="AF17" s="28"/>
      <c r="AG17" s="28"/>
      <c r="AH17" s="28"/>
      <c r="AI17" s="28"/>
      <c r="AJ17" s="28"/>
      <c r="AK17" s="28"/>
      <c r="AL17" s="28"/>
      <c r="AM17" s="28"/>
      <c r="AN17" s="28"/>
      <c r="AO17" s="28"/>
      <c r="AP17" s="28"/>
      <c r="AQ17" s="28"/>
      <c r="AR17" s="28"/>
    </row>
    <row r="18" spans="1:44" s="2" customFormat="1" ht="130.5" customHeight="1" thickBot="1" x14ac:dyDescent="0.3">
      <c r="A18" s="192"/>
      <c r="B18" s="192"/>
      <c r="C18" s="207"/>
      <c r="D18" s="192"/>
      <c r="E18" s="183" t="s">
        <v>15</v>
      </c>
      <c r="F18" s="23" t="s">
        <v>171</v>
      </c>
      <c r="G18" s="89">
        <v>70</v>
      </c>
      <c r="H18" s="96">
        <v>36</v>
      </c>
      <c r="I18" s="97">
        <v>1</v>
      </c>
      <c r="J18" s="96">
        <v>36</v>
      </c>
      <c r="K18" s="99">
        <v>1</v>
      </c>
      <c r="L18" s="96">
        <v>0</v>
      </c>
      <c r="M18" s="97">
        <f t="shared" ref="M18:M20" si="0">(L18*100)/69</f>
        <v>0</v>
      </c>
      <c r="N18" s="181" t="s">
        <v>820</v>
      </c>
      <c r="O18" s="181" t="s">
        <v>821</v>
      </c>
      <c r="P18" s="181" t="s">
        <v>822</v>
      </c>
      <c r="Q18" s="181" t="s">
        <v>823</v>
      </c>
      <c r="R18" s="58" t="s">
        <v>321</v>
      </c>
      <c r="S18" s="28"/>
      <c r="T18" s="28"/>
      <c r="U18" s="28"/>
      <c r="V18" s="28"/>
      <c r="W18" s="28"/>
      <c r="X18" s="28"/>
      <c r="Y18" s="28"/>
      <c r="Z18" s="28"/>
      <c r="AA18" s="28"/>
      <c r="AB18" s="28"/>
      <c r="AC18" s="28"/>
      <c r="AD18" s="28"/>
      <c r="AE18" s="28"/>
      <c r="AF18" s="28"/>
      <c r="AG18" s="28"/>
      <c r="AH18" s="28"/>
      <c r="AI18" s="28"/>
      <c r="AJ18" s="28"/>
      <c r="AK18" s="28"/>
      <c r="AL18" s="28"/>
      <c r="AM18" s="28"/>
      <c r="AN18" s="28"/>
      <c r="AO18" s="28"/>
      <c r="AP18" s="28"/>
      <c r="AQ18" s="28"/>
      <c r="AR18" s="28"/>
    </row>
    <row r="19" spans="1:44" s="2" customFormat="1" ht="131.25" customHeight="1" thickBot="1" x14ac:dyDescent="0.3">
      <c r="A19" s="192"/>
      <c r="B19" s="192"/>
      <c r="C19" s="208"/>
      <c r="D19" s="184"/>
      <c r="E19" s="184"/>
      <c r="F19" s="41" t="s">
        <v>172</v>
      </c>
      <c r="G19" s="89">
        <v>33</v>
      </c>
      <c r="H19" s="96">
        <v>33</v>
      </c>
      <c r="I19" s="97">
        <v>1</v>
      </c>
      <c r="J19" s="96">
        <v>33</v>
      </c>
      <c r="K19" s="99">
        <v>1</v>
      </c>
      <c r="L19" s="96">
        <v>0</v>
      </c>
      <c r="M19" s="97">
        <f t="shared" si="0"/>
        <v>0</v>
      </c>
      <c r="N19" s="182"/>
      <c r="O19" s="182"/>
      <c r="P19" s="182"/>
      <c r="Q19" s="182"/>
      <c r="R19" s="58" t="s">
        <v>321</v>
      </c>
      <c r="S19" s="28"/>
      <c r="T19" s="28"/>
      <c r="U19" s="28"/>
      <c r="V19" s="28"/>
      <c r="W19" s="28"/>
      <c r="X19" s="28"/>
      <c r="Y19" s="28"/>
      <c r="Z19" s="28"/>
      <c r="AA19" s="28"/>
      <c r="AB19" s="28"/>
      <c r="AC19" s="28"/>
      <c r="AD19" s="28"/>
      <c r="AE19" s="28"/>
      <c r="AF19" s="28"/>
      <c r="AG19" s="28"/>
      <c r="AH19" s="28"/>
      <c r="AI19" s="28"/>
      <c r="AJ19" s="28"/>
      <c r="AK19" s="28"/>
      <c r="AL19" s="28"/>
      <c r="AM19" s="28"/>
      <c r="AN19" s="28"/>
      <c r="AO19" s="28"/>
      <c r="AP19" s="28"/>
      <c r="AQ19" s="28"/>
      <c r="AR19" s="28"/>
    </row>
    <row r="20" spans="1:44" s="2" customFormat="1" ht="165.75" customHeight="1" thickBot="1" x14ac:dyDescent="0.3">
      <c r="A20" s="192"/>
      <c r="B20" s="192"/>
      <c r="C20" s="208"/>
      <c r="D20" s="41" t="s">
        <v>305</v>
      </c>
      <c r="E20" s="183" t="s">
        <v>81</v>
      </c>
      <c r="F20" s="48" t="s">
        <v>306</v>
      </c>
      <c r="G20" s="89">
        <v>27</v>
      </c>
      <c r="H20" s="96">
        <v>1</v>
      </c>
      <c r="I20" s="97">
        <f t="shared" ref="I20" si="1">(H20*100)/69</f>
        <v>1.4492753623188406</v>
      </c>
      <c r="J20" s="96">
        <v>3</v>
      </c>
      <c r="K20" s="99">
        <f t="shared" ref="K20" si="2">(J20*100)/69</f>
        <v>4.3478260869565215</v>
      </c>
      <c r="L20" s="96">
        <v>20</v>
      </c>
      <c r="M20" s="97">
        <f t="shared" si="0"/>
        <v>28.985507246376812</v>
      </c>
      <c r="N20" s="90" t="s">
        <v>824</v>
      </c>
      <c r="O20" s="90" t="s">
        <v>825</v>
      </c>
      <c r="P20" s="90" t="s">
        <v>826</v>
      </c>
      <c r="Q20" s="90" t="s">
        <v>827</v>
      </c>
      <c r="R20" s="58" t="s">
        <v>321</v>
      </c>
      <c r="S20" s="28"/>
      <c r="T20" s="28"/>
      <c r="U20" s="28"/>
      <c r="V20" s="28"/>
      <c r="W20" s="28"/>
      <c r="X20" s="28"/>
      <c r="Y20" s="28"/>
      <c r="Z20" s="28"/>
      <c r="AA20" s="28"/>
      <c r="AB20" s="28"/>
      <c r="AC20" s="28"/>
      <c r="AD20" s="28"/>
      <c r="AE20" s="28"/>
      <c r="AF20" s="28"/>
      <c r="AG20" s="28"/>
      <c r="AH20" s="28"/>
      <c r="AI20" s="28"/>
      <c r="AJ20" s="28"/>
      <c r="AK20" s="28"/>
      <c r="AL20" s="28"/>
      <c r="AM20" s="28"/>
      <c r="AN20" s="28"/>
      <c r="AO20" s="28"/>
      <c r="AP20" s="28"/>
      <c r="AQ20" s="28"/>
      <c r="AR20" s="28"/>
    </row>
    <row r="21" spans="1:44" s="2" customFormat="1" ht="179.25" customHeight="1" thickBot="1" x14ac:dyDescent="0.3">
      <c r="A21" s="192"/>
      <c r="B21" s="184"/>
      <c r="C21" s="208"/>
      <c r="D21" s="49" t="s">
        <v>16</v>
      </c>
      <c r="E21" s="184"/>
      <c r="F21" s="50" t="s">
        <v>307</v>
      </c>
      <c r="G21" s="89">
        <v>24</v>
      </c>
      <c r="H21" s="96">
        <v>24</v>
      </c>
      <c r="I21" s="97">
        <v>1</v>
      </c>
      <c r="J21" s="96">
        <v>1</v>
      </c>
      <c r="K21" s="99">
        <f>J21*I21/H21</f>
        <v>4.1666666666666664E-2</v>
      </c>
      <c r="L21" s="96">
        <v>23</v>
      </c>
      <c r="M21" s="97">
        <v>0.96</v>
      </c>
      <c r="N21" s="90" t="s">
        <v>828</v>
      </c>
      <c r="O21" s="90" t="s">
        <v>829</v>
      </c>
      <c r="P21" s="90" t="s">
        <v>830</v>
      </c>
      <c r="Q21" s="90" t="s">
        <v>831</v>
      </c>
      <c r="R21" s="58" t="s">
        <v>321</v>
      </c>
      <c r="S21" s="28"/>
      <c r="T21" s="28"/>
      <c r="U21" s="28"/>
      <c r="V21" s="28"/>
      <c r="W21" s="28"/>
      <c r="X21" s="28"/>
      <c r="Y21" s="28"/>
      <c r="Z21" s="28"/>
      <c r="AA21" s="28"/>
      <c r="AB21" s="28"/>
      <c r="AC21" s="28"/>
      <c r="AD21" s="28"/>
      <c r="AE21" s="28"/>
      <c r="AF21" s="28"/>
      <c r="AG21" s="28"/>
      <c r="AH21" s="28"/>
      <c r="AI21" s="28"/>
      <c r="AJ21" s="28"/>
      <c r="AK21" s="28"/>
      <c r="AL21" s="28"/>
      <c r="AM21" s="28"/>
      <c r="AN21" s="28"/>
      <c r="AO21" s="28"/>
      <c r="AP21" s="28"/>
      <c r="AQ21" s="28"/>
      <c r="AR21" s="28"/>
    </row>
    <row r="22" spans="1:44" s="2" customFormat="1" ht="166.5" customHeight="1" thickBot="1" x14ac:dyDescent="0.3">
      <c r="A22" s="192"/>
      <c r="B22" s="229" t="s">
        <v>14</v>
      </c>
      <c r="C22" s="185" t="s">
        <v>173</v>
      </c>
      <c r="D22" s="185" t="s">
        <v>94</v>
      </c>
      <c r="E22" s="185" t="s">
        <v>83</v>
      </c>
      <c r="F22" s="51" t="s">
        <v>245</v>
      </c>
      <c r="G22" s="239" t="s">
        <v>768</v>
      </c>
      <c r="H22" s="74">
        <v>40</v>
      </c>
      <c r="I22" s="88">
        <v>1</v>
      </c>
      <c r="J22" s="74">
        <v>40</v>
      </c>
      <c r="K22" s="88">
        <f>J22*I22/H22</f>
        <v>1</v>
      </c>
      <c r="L22" s="74">
        <v>0</v>
      </c>
      <c r="M22" s="88">
        <v>0</v>
      </c>
      <c r="N22" s="74" t="s">
        <v>769</v>
      </c>
      <c r="O22" s="176" t="s">
        <v>770</v>
      </c>
      <c r="P22" s="176" t="s">
        <v>771</v>
      </c>
      <c r="Q22" s="209" t="s">
        <v>772</v>
      </c>
      <c r="R22" s="47" t="s">
        <v>161</v>
      </c>
      <c r="S22" s="28"/>
      <c r="T22" s="28"/>
      <c r="U22" s="28"/>
      <c r="V22" s="28"/>
      <c r="W22" s="28"/>
      <c r="X22" s="28"/>
      <c r="Y22" s="28"/>
      <c r="Z22" s="28"/>
      <c r="AA22" s="28"/>
      <c r="AB22" s="28"/>
      <c r="AC22" s="28"/>
      <c r="AD22" s="28"/>
      <c r="AE22" s="28"/>
      <c r="AF22" s="28"/>
      <c r="AG22" s="28"/>
      <c r="AH22" s="28"/>
      <c r="AI22" s="28"/>
      <c r="AJ22" s="28"/>
      <c r="AK22" s="28"/>
      <c r="AL22" s="28"/>
      <c r="AM22" s="28"/>
      <c r="AN22" s="28"/>
      <c r="AO22" s="28"/>
      <c r="AP22" s="28"/>
      <c r="AQ22" s="28"/>
      <c r="AR22" s="28"/>
    </row>
    <row r="23" spans="1:44" s="2" customFormat="1" ht="111" customHeight="1" thickBot="1" x14ac:dyDescent="0.3">
      <c r="A23" s="192"/>
      <c r="B23" s="230"/>
      <c r="C23" s="186"/>
      <c r="D23" s="186"/>
      <c r="E23" s="186"/>
      <c r="F23" s="51" t="s">
        <v>246</v>
      </c>
      <c r="G23" s="240"/>
      <c r="H23" s="74">
        <v>40</v>
      </c>
      <c r="I23" s="88">
        <v>1</v>
      </c>
      <c r="J23" s="74">
        <v>40</v>
      </c>
      <c r="K23" s="88">
        <v>1</v>
      </c>
      <c r="L23" s="74">
        <v>0</v>
      </c>
      <c r="M23" s="88">
        <v>0</v>
      </c>
      <c r="N23" s="74" t="s">
        <v>773</v>
      </c>
      <c r="O23" s="191"/>
      <c r="P23" s="191"/>
      <c r="Q23" s="210"/>
      <c r="R23" s="47" t="s">
        <v>161</v>
      </c>
      <c r="S23" s="28"/>
      <c r="T23" s="28"/>
      <c r="U23" s="28"/>
      <c r="V23" s="28"/>
      <c r="W23" s="28"/>
      <c r="X23" s="28"/>
      <c r="Y23" s="28"/>
      <c r="Z23" s="28"/>
      <c r="AA23" s="28"/>
      <c r="AB23" s="28"/>
      <c r="AC23" s="28"/>
      <c r="AD23" s="28"/>
      <c r="AE23" s="28"/>
      <c r="AF23" s="28"/>
      <c r="AG23" s="28"/>
      <c r="AH23" s="28"/>
      <c r="AI23" s="28"/>
      <c r="AJ23" s="28"/>
      <c r="AK23" s="28"/>
      <c r="AL23" s="28"/>
      <c r="AM23" s="28"/>
      <c r="AN23" s="28"/>
      <c r="AO23" s="28"/>
      <c r="AP23" s="28"/>
      <c r="AQ23" s="28"/>
      <c r="AR23" s="28"/>
    </row>
    <row r="24" spans="1:44" s="2" customFormat="1" ht="73.5" customHeight="1" thickBot="1" x14ac:dyDescent="0.3">
      <c r="A24" s="184"/>
      <c r="B24" s="231"/>
      <c r="C24" s="187"/>
      <c r="D24" s="187"/>
      <c r="E24" s="187"/>
      <c r="F24" s="51" t="s">
        <v>190</v>
      </c>
      <c r="G24" s="241"/>
      <c r="H24" s="74">
        <v>8</v>
      </c>
      <c r="I24" s="88">
        <v>1</v>
      </c>
      <c r="J24" s="74">
        <v>8</v>
      </c>
      <c r="K24" s="88">
        <v>1</v>
      </c>
      <c r="L24" s="74">
        <v>0</v>
      </c>
      <c r="M24" s="88">
        <v>0</v>
      </c>
      <c r="N24" s="74" t="s">
        <v>774</v>
      </c>
      <c r="O24" s="177"/>
      <c r="P24" s="177"/>
      <c r="Q24" s="211"/>
      <c r="R24" s="47" t="s">
        <v>161</v>
      </c>
      <c r="S24" s="28"/>
      <c r="T24" s="28"/>
      <c r="U24" s="28"/>
      <c r="V24" s="28"/>
      <c r="W24" s="28"/>
      <c r="X24" s="28"/>
      <c r="Y24" s="28"/>
      <c r="Z24" s="28"/>
      <c r="AA24" s="28"/>
      <c r="AB24" s="28"/>
      <c r="AC24" s="28"/>
      <c r="AD24" s="28"/>
      <c r="AE24" s="28"/>
      <c r="AF24" s="28"/>
      <c r="AG24" s="28"/>
      <c r="AH24" s="28"/>
      <c r="AI24" s="28"/>
      <c r="AJ24" s="28"/>
      <c r="AK24" s="28"/>
      <c r="AL24" s="28"/>
      <c r="AM24" s="28"/>
      <c r="AN24" s="28"/>
      <c r="AO24" s="28"/>
      <c r="AP24" s="28"/>
      <c r="AQ24" s="28"/>
      <c r="AR24" s="28"/>
    </row>
    <row r="25" spans="1:44" s="2" customFormat="1" ht="120.75" customHeight="1" thickBot="1" x14ac:dyDescent="0.3">
      <c r="A25" s="167" t="s">
        <v>13</v>
      </c>
      <c r="B25" s="257" t="s">
        <v>76</v>
      </c>
      <c r="C25" s="146" t="s">
        <v>166</v>
      </c>
      <c r="D25" s="146" t="s">
        <v>104</v>
      </c>
      <c r="E25" s="232" t="s">
        <v>162</v>
      </c>
      <c r="F25" s="52" t="s">
        <v>247</v>
      </c>
      <c r="G25" s="168">
        <v>47</v>
      </c>
      <c r="H25" s="68">
        <v>47</v>
      </c>
      <c r="I25" s="69">
        <v>1</v>
      </c>
      <c r="J25" s="68">
        <v>35</v>
      </c>
      <c r="K25" s="69">
        <f t="shared" ref="K25:K33" si="3">(J25*I25)/H25</f>
        <v>0.74468085106382975</v>
      </c>
      <c r="L25" s="68">
        <f t="shared" ref="L25:M30" si="4">(H25-J25)</f>
        <v>12</v>
      </c>
      <c r="M25" s="69">
        <f t="shared" si="4"/>
        <v>0.25531914893617025</v>
      </c>
      <c r="N25" s="165" t="s">
        <v>751</v>
      </c>
      <c r="O25" s="165" t="s">
        <v>752</v>
      </c>
      <c r="P25" s="165" t="s">
        <v>753</v>
      </c>
      <c r="Q25" s="165" t="s">
        <v>754</v>
      </c>
      <c r="R25" s="47" t="s">
        <v>73</v>
      </c>
      <c r="S25" s="28"/>
      <c r="T25" s="28"/>
      <c r="U25" s="28"/>
      <c r="V25" s="28"/>
      <c r="W25" s="28"/>
      <c r="X25" s="28"/>
      <c r="Y25" s="28"/>
      <c r="Z25" s="28"/>
      <c r="AA25" s="28"/>
      <c r="AB25" s="28"/>
      <c r="AC25" s="28"/>
      <c r="AD25" s="28"/>
      <c r="AE25" s="28"/>
      <c r="AF25" s="28"/>
      <c r="AG25" s="28"/>
      <c r="AH25" s="28"/>
      <c r="AI25" s="28"/>
      <c r="AJ25" s="28"/>
      <c r="AK25" s="28"/>
      <c r="AL25" s="28"/>
      <c r="AM25" s="28"/>
      <c r="AN25" s="28"/>
      <c r="AO25" s="28"/>
      <c r="AP25" s="28"/>
      <c r="AQ25" s="28"/>
      <c r="AR25" s="28"/>
    </row>
    <row r="26" spans="1:44" s="2" customFormat="1" ht="147" customHeight="1" thickBot="1" x14ac:dyDescent="0.3">
      <c r="A26" s="172"/>
      <c r="B26" s="258"/>
      <c r="C26" s="147"/>
      <c r="D26" s="147"/>
      <c r="E26" s="233"/>
      <c r="F26" s="52" t="s">
        <v>248</v>
      </c>
      <c r="G26" s="169"/>
      <c r="H26" s="68">
        <v>19</v>
      </c>
      <c r="I26" s="69">
        <v>1</v>
      </c>
      <c r="J26" s="68">
        <v>19</v>
      </c>
      <c r="K26" s="69">
        <f t="shared" si="3"/>
        <v>1</v>
      </c>
      <c r="L26" s="68">
        <f t="shared" si="4"/>
        <v>0</v>
      </c>
      <c r="M26" s="69">
        <f t="shared" si="4"/>
        <v>0</v>
      </c>
      <c r="N26" s="166"/>
      <c r="O26" s="166"/>
      <c r="P26" s="166"/>
      <c r="Q26" s="166"/>
      <c r="R26" s="47" t="s">
        <v>73</v>
      </c>
      <c r="S26" s="28"/>
      <c r="T26" s="28"/>
      <c r="U26" s="28"/>
      <c r="V26" s="28"/>
      <c r="W26" s="28"/>
      <c r="X26" s="28"/>
      <c r="Y26" s="28"/>
      <c r="Z26" s="28"/>
      <c r="AA26" s="28"/>
      <c r="AB26" s="28"/>
      <c r="AC26" s="28"/>
      <c r="AD26" s="28"/>
      <c r="AE26" s="28"/>
      <c r="AF26" s="28"/>
      <c r="AG26" s="28"/>
      <c r="AH26" s="28"/>
      <c r="AI26" s="28"/>
      <c r="AJ26" s="28"/>
      <c r="AK26" s="28"/>
      <c r="AL26" s="28"/>
      <c r="AM26" s="28"/>
      <c r="AN26" s="28"/>
      <c r="AO26" s="28"/>
      <c r="AP26" s="28"/>
      <c r="AQ26" s="28"/>
      <c r="AR26" s="28"/>
    </row>
    <row r="27" spans="1:44" s="2" customFormat="1" ht="106.5" customHeight="1" thickBot="1" x14ac:dyDescent="0.3">
      <c r="A27" s="172"/>
      <c r="B27" s="258"/>
      <c r="C27" s="147"/>
      <c r="D27" s="147"/>
      <c r="E27" s="234"/>
      <c r="F27" s="52" t="s">
        <v>249</v>
      </c>
      <c r="G27" s="170"/>
      <c r="H27" s="68">
        <v>40</v>
      </c>
      <c r="I27" s="69">
        <v>1</v>
      </c>
      <c r="J27" s="68">
        <v>32</v>
      </c>
      <c r="K27" s="69">
        <f t="shared" si="3"/>
        <v>0.8</v>
      </c>
      <c r="L27" s="68">
        <f t="shared" si="4"/>
        <v>8</v>
      </c>
      <c r="M27" s="69">
        <f t="shared" si="4"/>
        <v>0.19999999999999996</v>
      </c>
      <c r="N27" s="167"/>
      <c r="O27" s="167"/>
      <c r="P27" s="166"/>
      <c r="Q27" s="166"/>
      <c r="R27" s="47" t="s">
        <v>73</v>
      </c>
      <c r="S27" s="28"/>
      <c r="T27" s="28"/>
      <c r="U27" s="28"/>
      <c r="V27" s="28"/>
      <c r="W27" s="28"/>
      <c r="X27" s="28"/>
      <c r="Y27" s="28"/>
      <c r="Z27" s="28"/>
      <c r="AA27" s="28"/>
      <c r="AB27" s="28"/>
      <c r="AC27" s="28"/>
      <c r="AD27" s="28"/>
      <c r="AE27" s="28"/>
      <c r="AF27" s="28"/>
      <c r="AG27" s="28"/>
      <c r="AH27" s="28"/>
      <c r="AI27" s="28"/>
      <c r="AJ27" s="28"/>
      <c r="AK27" s="28"/>
      <c r="AL27" s="28"/>
      <c r="AM27" s="28"/>
      <c r="AN27" s="28"/>
      <c r="AO27" s="28"/>
      <c r="AP27" s="28"/>
      <c r="AQ27" s="28"/>
      <c r="AR27" s="28"/>
    </row>
    <row r="28" spans="1:44" s="2" customFormat="1" ht="125.25" customHeight="1" thickBot="1" x14ac:dyDescent="0.3">
      <c r="A28" s="172"/>
      <c r="B28" s="258"/>
      <c r="C28" s="147"/>
      <c r="D28" s="147"/>
      <c r="E28" s="146" t="s">
        <v>163</v>
      </c>
      <c r="F28" s="52" t="s">
        <v>250</v>
      </c>
      <c r="G28" s="168">
        <v>20</v>
      </c>
      <c r="H28" s="68">
        <v>20</v>
      </c>
      <c r="I28" s="69">
        <v>1</v>
      </c>
      <c r="J28" s="68">
        <v>12</v>
      </c>
      <c r="K28" s="69">
        <f t="shared" si="3"/>
        <v>0.6</v>
      </c>
      <c r="L28" s="68">
        <f t="shared" si="4"/>
        <v>8</v>
      </c>
      <c r="M28" s="69">
        <f t="shared" si="4"/>
        <v>0.4</v>
      </c>
      <c r="N28" s="165" t="s">
        <v>755</v>
      </c>
      <c r="O28" s="165" t="s">
        <v>756</v>
      </c>
      <c r="P28" s="166"/>
      <c r="Q28" s="166"/>
      <c r="R28" s="47" t="s">
        <v>73</v>
      </c>
      <c r="S28" s="28"/>
      <c r="T28" s="28"/>
      <c r="U28" s="28"/>
      <c r="V28" s="28"/>
      <c r="W28" s="28"/>
      <c r="X28" s="28"/>
      <c r="Y28" s="28"/>
      <c r="Z28" s="28"/>
      <c r="AA28" s="28"/>
      <c r="AB28" s="28"/>
      <c r="AC28" s="28"/>
      <c r="AD28" s="28"/>
      <c r="AE28" s="28"/>
      <c r="AF28" s="28"/>
      <c r="AG28" s="28"/>
      <c r="AH28" s="28"/>
      <c r="AI28" s="28"/>
      <c r="AJ28" s="28"/>
      <c r="AK28" s="28"/>
      <c r="AL28" s="28"/>
      <c r="AM28" s="28"/>
      <c r="AN28" s="28"/>
      <c r="AO28" s="28"/>
      <c r="AP28" s="28"/>
      <c r="AQ28" s="28"/>
      <c r="AR28" s="28"/>
    </row>
    <row r="29" spans="1:44" s="2" customFormat="1" ht="92.25" customHeight="1" thickBot="1" x14ac:dyDescent="0.3">
      <c r="A29" s="172"/>
      <c r="B29" s="258"/>
      <c r="C29" s="147"/>
      <c r="D29" s="147"/>
      <c r="E29" s="147"/>
      <c r="F29" s="52" t="s">
        <v>251</v>
      </c>
      <c r="G29" s="169"/>
      <c r="H29" s="68">
        <v>19</v>
      </c>
      <c r="I29" s="69">
        <v>1</v>
      </c>
      <c r="J29" s="68">
        <v>19</v>
      </c>
      <c r="K29" s="69">
        <f t="shared" si="3"/>
        <v>1</v>
      </c>
      <c r="L29" s="68">
        <f t="shared" si="4"/>
        <v>0</v>
      </c>
      <c r="M29" s="69">
        <f t="shared" si="4"/>
        <v>0</v>
      </c>
      <c r="N29" s="166"/>
      <c r="O29" s="166"/>
      <c r="P29" s="166"/>
      <c r="Q29" s="166"/>
      <c r="R29" s="47" t="s">
        <v>73</v>
      </c>
      <c r="S29" s="28"/>
      <c r="T29" s="28"/>
      <c r="U29" s="28"/>
      <c r="V29" s="28"/>
      <c r="W29" s="28"/>
      <c r="X29" s="28"/>
      <c r="Y29" s="28"/>
      <c r="Z29" s="28"/>
      <c r="AA29" s="28"/>
      <c r="AB29" s="28"/>
      <c r="AC29" s="28"/>
      <c r="AD29" s="28"/>
      <c r="AE29" s="28"/>
      <c r="AF29" s="28"/>
      <c r="AG29" s="28"/>
      <c r="AH29" s="28"/>
      <c r="AI29" s="28"/>
      <c r="AJ29" s="28"/>
      <c r="AK29" s="28"/>
      <c r="AL29" s="28"/>
      <c r="AM29" s="28"/>
      <c r="AN29" s="28"/>
      <c r="AO29" s="28"/>
      <c r="AP29" s="28"/>
      <c r="AQ29" s="28"/>
      <c r="AR29" s="28"/>
    </row>
    <row r="30" spans="1:44" s="2" customFormat="1" ht="117.75" customHeight="1" thickBot="1" x14ac:dyDescent="0.3">
      <c r="A30" s="172"/>
      <c r="B30" s="258"/>
      <c r="C30" s="147"/>
      <c r="D30" s="147"/>
      <c r="E30" s="152"/>
      <c r="F30" s="52" t="s">
        <v>252</v>
      </c>
      <c r="G30" s="170"/>
      <c r="H30" s="68">
        <v>20</v>
      </c>
      <c r="I30" s="69">
        <v>1</v>
      </c>
      <c r="J30" s="68">
        <v>20</v>
      </c>
      <c r="K30" s="69">
        <f t="shared" si="3"/>
        <v>1</v>
      </c>
      <c r="L30" s="68">
        <f t="shared" si="4"/>
        <v>0</v>
      </c>
      <c r="M30" s="69">
        <f t="shared" si="4"/>
        <v>0</v>
      </c>
      <c r="N30" s="167"/>
      <c r="O30" s="167"/>
      <c r="P30" s="166"/>
      <c r="Q30" s="166"/>
      <c r="R30" s="47" t="s">
        <v>73</v>
      </c>
      <c r="S30" s="28"/>
      <c r="T30" s="28"/>
      <c r="U30" s="28"/>
      <c r="V30" s="28"/>
      <c r="W30" s="28"/>
      <c r="X30" s="28"/>
      <c r="Y30" s="28"/>
      <c r="Z30" s="28"/>
      <c r="AA30" s="28"/>
      <c r="AB30" s="28"/>
      <c r="AC30" s="28"/>
      <c r="AD30" s="28"/>
      <c r="AE30" s="28"/>
      <c r="AF30" s="28"/>
      <c r="AG30" s="28"/>
      <c r="AH30" s="28"/>
      <c r="AI30" s="28"/>
      <c r="AJ30" s="28"/>
      <c r="AK30" s="28"/>
      <c r="AL30" s="28"/>
      <c r="AM30" s="28"/>
      <c r="AN30" s="28"/>
      <c r="AO30" s="28"/>
      <c r="AP30" s="28"/>
      <c r="AQ30" s="28"/>
      <c r="AR30" s="28"/>
    </row>
    <row r="31" spans="1:44" s="2" customFormat="1" ht="117.75" customHeight="1" x14ac:dyDescent="0.25">
      <c r="A31" s="165"/>
      <c r="B31" s="259"/>
      <c r="C31" s="221"/>
      <c r="D31" s="221"/>
      <c r="E31" s="242" t="s">
        <v>164</v>
      </c>
      <c r="F31" s="61" t="s">
        <v>322</v>
      </c>
      <c r="G31" s="171">
        <v>70</v>
      </c>
      <c r="H31" s="68">
        <v>70</v>
      </c>
      <c r="I31" s="69">
        <v>1</v>
      </c>
      <c r="J31" s="68">
        <v>40</v>
      </c>
      <c r="K31" s="69">
        <f t="shared" si="3"/>
        <v>0.5714285714285714</v>
      </c>
      <c r="L31" s="68">
        <f>(H31-J31)</f>
        <v>30</v>
      </c>
      <c r="M31" s="69">
        <f>(I31-K31)</f>
        <v>0.4285714285714286</v>
      </c>
      <c r="N31" s="165" t="s">
        <v>757</v>
      </c>
      <c r="O31" s="165" t="s">
        <v>758</v>
      </c>
      <c r="P31" s="166"/>
      <c r="Q31" s="166"/>
      <c r="R31" s="47" t="s">
        <v>73</v>
      </c>
      <c r="S31" s="28"/>
      <c r="T31" s="28"/>
      <c r="U31" s="28"/>
      <c r="V31" s="28"/>
      <c r="W31" s="28"/>
      <c r="X31" s="28"/>
      <c r="Y31" s="28"/>
      <c r="Z31" s="28"/>
      <c r="AA31" s="28"/>
      <c r="AB31" s="28"/>
      <c r="AC31" s="28"/>
      <c r="AD31" s="28"/>
      <c r="AE31" s="28"/>
      <c r="AF31" s="28"/>
      <c r="AG31" s="28"/>
      <c r="AH31" s="28"/>
      <c r="AI31" s="28"/>
      <c r="AJ31" s="28"/>
      <c r="AK31" s="28"/>
      <c r="AL31" s="28"/>
      <c r="AM31" s="28"/>
      <c r="AN31" s="28"/>
      <c r="AO31" s="28"/>
      <c r="AP31" s="28"/>
      <c r="AQ31" s="28"/>
      <c r="AR31" s="28"/>
    </row>
    <row r="32" spans="1:44" s="2" customFormat="1" ht="117.75" customHeight="1" thickBot="1" x14ac:dyDescent="0.3">
      <c r="A32" s="165"/>
      <c r="B32" s="259"/>
      <c r="C32" s="221"/>
      <c r="D32" s="221"/>
      <c r="E32" s="243"/>
      <c r="F32" s="61" t="s">
        <v>323</v>
      </c>
      <c r="G32" s="171"/>
      <c r="H32" s="68">
        <v>9</v>
      </c>
      <c r="I32" s="69">
        <v>1</v>
      </c>
      <c r="J32" s="68">
        <v>9</v>
      </c>
      <c r="K32" s="69">
        <f t="shared" si="3"/>
        <v>1</v>
      </c>
      <c r="L32" s="68">
        <v>0</v>
      </c>
      <c r="M32" s="69">
        <f>(I32-K32)</f>
        <v>0</v>
      </c>
      <c r="N32" s="166"/>
      <c r="O32" s="166"/>
      <c r="P32" s="166"/>
      <c r="Q32" s="166"/>
      <c r="R32" s="47" t="s">
        <v>73</v>
      </c>
      <c r="S32" s="28"/>
      <c r="T32" s="28"/>
      <c r="U32" s="28"/>
      <c r="V32" s="28"/>
      <c r="W32" s="28"/>
      <c r="X32" s="28"/>
      <c r="Y32" s="28"/>
      <c r="Z32" s="28"/>
      <c r="AA32" s="28"/>
      <c r="AB32" s="28"/>
      <c r="AC32" s="28"/>
      <c r="AD32" s="28"/>
      <c r="AE32" s="28"/>
      <c r="AF32" s="28"/>
      <c r="AG32" s="28"/>
      <c r="AH32" s="28"/>
      <c r="AI32" s="28"/>
      <c r="AJ32" s="28"/>
      <c r="AK32" s="28"/>
      <c r="AL32" s="28"/>
      <c r="AM32" s="28"/>
      <c r="AN32" s="28"/>
      <c r="AO32" s="28"/>
      <c r="AP32" s="28"/>
      <c r="AQ32" s="28"/>
      <c r="AR32" s="28"/>
    </row>
    <row r="33" spans="1:44" s="2" customFormat="1" ht="70.5" customHeight="1" thickBot="1" x14ac:dyDescent="0.3">
      <c r="A33" s="165"/>
      <c r="B33" s="259"/>
      <c r="C33" s="152"/>
      <c r="D33" s="152"/>
      <c r="E33" s="244"/>
      <c r="F33" s="23" t="s">
        <v>165</v>
      </c>
      <c r="G33" s="171"/>
      <c r="H33" s="68">
        <v>70</v>
      </c>
      <c r="I33" s="69">
        <v>1</v>
      </c>
      <c r="J33" s="68">
        <v>55</v>
      </c>
      <c r="K33" s="69">
        <f t="shared" si="3"/>
        <v>0.7857142857142857</v>
      </c>
      <c r="L33" s="68">
        <f>(H33-J33)</f>
        <v>15</v>
      </c>
      <c r="M33" s="69">
        <f>(I33-K33)</f>
        <v>0.2142857142857143</v>
      </c>
      <c r="N33" s="167"/>
      <c r="O33" s="167"/>
      <c r="P33" s="167"/>
      <c r="Q33" s="167"/>
      <c r="R33" s="47" t="s">
        <v>73</v>
      </c>
      <c r="S33" s="28"/>
      <c r="T33" s="28"/>
      <c r="U33" s="28"/>
      <c r="V33" s="28"/>
      <c r="W33" s="28"/>
      <c r="X33" s="28"/>
      <c r="Y33" s="28"/>
      <c r="Z33" s="28"/>
      <c r="AA33" s="28"/>
      <c r="AB33" s="28"/>
      <c r="AC33" s="28"/>
      <c r="AD33" s="28"/>
      <c r="AE33" s="28"/>
      <c r="AF33" s="28"/>
      <c r="AG33" s="28"/>
      <c r="AH33" s="28"/>
      <c r="AI33" s="28"/>
      <c r="AJ33" s="28"/>
      <c r="AK33" s="28"/>
      <c r="AL33" s="28"/>
      <c r="AM33" s="28"/>
      <c r="AN33" s="28"/>
      <c r="AO33" s="28"/>
      <c r="AP33" s="28"/>
      <c r="AQ33" s="28"/>
      <c r="AR33" s="28"/>
    </row>
    <row r="34" spans="1:44" s="2" customFormat="1" ht="111" customHeight="1" thickBot="1" x14ac:dyDescent="0.3">
      <c r="A34" s="146" t="s">
        <v>13</v>
      </c>
      <c r="B34" s="146" t="s">
        <v>14</v>
      </c>
      <c r="C34" s="188" t="s">
        <v>0</v>
      </c>
      <c r="D34" s="146" t="s">
        <v>91</v>
      </c>
      <c r="E34" s="23" t="s">
        <v>174</v>
      </c>
      <c r="F34" s="53" t="s">
        <v>309</v>
      </c>
      <c r="G34" s="91">
        <v>150</v>
      </c>
      <c r="H34" s="96">
        <v>0</v>
      </c>
      <c r="I34" s="97">
        <f t="shared" ref="I34" si="5">(H34*100)/69</f>
        <v>0</v>
      </c>
      <c r="J34" s="96">
        <v>0</v>
      </c>
      <c r="K34" s="99">
        <f t="shared" ref="K34" si="6">(J34*100)/69</f>
        <v>0</v>
      </c>
      <c r="L34" s="96">
        <v>0</v>
      </c>
      <c r="M34" s="97">
        <f t="shared" ref="M34:M38" si="7">(L34*100)/69</f>
        <v>0</v>
      </c>
      <c r="N34" s="92" t="s">
        <v>832</v>
      </c>
      <c r="O34" s="92" t="s">
        <v>833</v>
      </c>
      <c r="P34" s="90" t="s">
        <v>834</v>
      </c>
      <c r="Q34" s="90" t="s">
        <v>835</v>
      </c>
      <c r="R34" s="58" t="s">
        <v>321</v>
      </c>
      <c r="S34" s="28"/>
      <c r="T34" s="28"/>
      <c r="U34" s="28"/>
      <c r="V34" s="28"/>
      <c r="W34" s="28"/>
      <c r="X34" s="28"/>
      <c r="Y34" s="28"/>
      <c r="Z34" s="28"/>
      <c r="AA34" s="28"/>
      <c r="AB34" s="28"/>
      <c r="AC34" s="28"/>
      <c r="AD34" s="28"/>
      <c r="AE34" s="28"/>
      <c r="AF34" s="28"/>
      <c r="AG34" s="28"/>
      <c r="AH34" s="28"/>
      <c r="AI34" s="28"/>
      <c r="AJ34" s="28"/>
      <c r="AK34" s="28"/>
      <c r="AL34" s="28"/>
      <c r="AM34" s="28"/>
      <c r="AN34" s="28"/>
      <c r="AO34" s="28"/>
      <c r="AP34" s="28"/>
      <c r="AQ34" s="28"/>
      <c r="AR34" s="28"/>
    </row>
    <row r="35" spans="1:44" s="2" customFormat="1" ht="187.5" customHeight="1" thickBot="1" x14ac:dyDescent="0.3">
      <c r="A35" s="147"/>
      <c r="B35" s="147"/>
      <c r="C35" s="189"/>
      <c r="D35" s="147"/>
      <c r="E35" s="23" t="s">
        <v>175</v>
      </c>
      <c r="F35" s="54" t="s">
        <v>310</v>
      </c>
      <c r="G35" s="89">
        <v>19</v>
      </c>
      <c r="H35" s="96">
        <v>19</v>
      </c>
      <c r="I35" s="97">
        <v>1</v>
      </c>
      <c r="J35" s="96">
        <v>19</v>
      </c>
      <c r="K35" s="99">
        <v>1</v>
      </c>
      <c r="L35" s="96">
        <v>0</v>
      </c>
      <c r="M35" s="97">
        <f t="shared" si="7"/>
        <v>0</v>
      </c>
      <c r="N35" s="90" t="s">
        <v>836</v>
      </c>
      <c r="O35" s="90" t="s">
        <v>837</v>
      </c>
      <c r="P35" s="90" t="s">
        <v>838</v>
      </c>
      <c r="Q35" s="90" t="s">
        <v>839</v>
      </c>
      <c r="R35" s="58" t="s">
        <v>321</v>
      </c>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c r="AQ35" s="28"/>
      <c r="AR35" s="28"/>
    </row>
    <row r="36" spans="1:44" s="2" customFormat="1" ht="187.5" customHeight="1" thickBot="1" x14ac:dyDescent="0.3">
      <c r="A36" s="147"/>
      <c r="B36" s="147"/>
      <c r="C36" s="189"/>
      <c r="D36" s="147"/>
      <c r="E36" s="16" t="s">
        <v>176</v>
      </c>
      <c r="F36" s="54" t="s">
        <v>311</v>
      </c>
      <c r="G36" s="89">
        <v>70</v>
      </c>
      <c r="H36" s="96">
        <v>70</v>
      </c>
      <c r="I36" s="97">
        <v>1</v>
      </c>
      <c r="J36" s="96">
        <v>70</v>
      </c>
      <c r="K36" s="99">
        <v>1</v>
      </c>
      <c r="L36" s="96">
        <v>0</v>
      </c>
      <c r="M36" s="97">
        <f t="shared" si="7"/>
        <v>0</v>
      </c>
      <c r="N36" s="90" t="s">
        <v>840</v>
      </c>
      <c r="O36" s="90" t="s">
        <v>841</v>
      </c>
      <c r="P36" s="90" t="s">
        <v>842</v>
      </c>
      <c r="Q36" s="90" t="s">
        <v>843</v>
      </c>
      <c r="R36" s="58" t="s">
        <v>321</v>
      </c>
      <c r="S36" s="28"/>
      <c r="T36" s="28"/>
      <c r="U36" s="28"/>
      <c r="V36" s="28"/>
      <c r="W36" s="28"/>
      <c r="X36" s="28"/>
      <c r="Y36" s="28"/>
      <c r="Z36" s="28"/>
      <c r="AA36" s="28"/>
      <c r="AB36" s="28"/>
      <c r="AC36" s="28"/>
      <c r="AD36" s="28"/>
      <c r="AE36" s="28"/>
      <c r="AF36" s="28"/>
      <c r="AG36" s="28"/>
      <c r="AH36" s="28"/>
      <c r="AI36" s="28"/>
      <c r="AJ36" s="28"/>
      <c r="AK36" s="28"/>
      <c r="AL36" s="28"/>
      <c r="AM36" s="28"/>
      <c r="AN36" s="28"/>
      <c r="AO36" s="28"/>
      <c r="AP36" s="28"/>
      <c r="AQ36" s="28"/>
      <c r="AR36" s="28"/>
    </row>
    <row r="37" spans="1:44" s="2" customFormat="1" ht="95.25" customHeight="1" thickBot="1" x14ac:dyDescent="0.3">
      <c r="A37" s="147"/>
      <c r="B37" s="147"/>
      <c r="C37" s="189"/>
      <c r="D37" s="147"/>
      <c r="E37" s="153" t="s">
        <v>177</v>
      </c>
      <c r="F37" s="54" t="s">
        <v>802</v>
      </c>
      <c r="G37" s="89">
        <v>23</v>
      </c>
      <c r="H37" s="96">
        <v>23</v>
      </c>
      <c r="I37" s="97">
        <v>1</v>
      </c>
      <c r="J37" s="96">
        <v>23</v>
      </c>
      <c r="K37" s="99">
        <v>1</v>
      </c>
      <c r="L37" s="96">
        <v>0</v>
      </c>
      <c r="M37" s="97">
        <f t="shared" si="7"/>
        <v>0</v>
      </c>
      <c r="N37" s="181" t="s">
        <v>811</v>
      </c>
      <c r="O37" s="181" t="s">
        <v>844</v>
      </c>
      <c r="P37" s="181" t="s">
        <v>845</v>
      </c>
      <c r="Q37" s="181" t="s">
        <v>846</v>
      </c>
      <c r="R37" s="58" t="s">
        <v>321</v>
      </c>
      <c r="S37" s="28"/>
      <c r="T37" s="28"/>
      <c r="U37" s="28"/>
      <c r="V37" s="28"/>
      <c r="W37" s="28"/>
      <c r="X37" s="28"/>
      <c r="Y37" s="28"/>
      <c r="Z37" s="28"/>
      <c r="AA37" s="28"/>
      <c r="AB37" s="28"/>
      <c r="AC37" s="28"/>
      <c r="AD37" s="28"/>
      <c r="AE37" s="28"/>
      <c r="AF37" s="28"/>
      <c r="AG37" s="28"/>
      <c r="AH37" s="28"/>
      <c r="AI37" s="28"/>
      <c r="AJ37" s="28"/>
      <c r="AK37" s="28"/>
      <c r="AL37" s="28"/>
      <c r="AM37" s="28"/>
      <c r="AN37" s="28"/>
      <c r="AO37" s="28"/>
      <c r="AP37" s="28"/>
      <c r="AQ37" s="28"/>
      <c r="AR37" s="28"/>
    </row>
    <row r="38" spans="1:44" s="2" customFormat="1" ht="126.75" customHeight="1" thickBot="1" x14ac:dyDescent="0.3">
      <c r="A38" s="152"/>
      <c r="B38" s="152"/>
      <c r="C38" s="190"/>
      <c r="D38" s="152"/>
      <c r="E38" s="155"/>
      <c r="F38" s="52" t="s">
        <v>178</v>
      </c>
      <c r="G38" s="89">
        <v>6</v>
      </c>
      <c r="H38" s="96">
        <v>1</v>
      </c>
      <c r="I38" s="97">
        <v>1</v>
      </c>
      <c r="J38" s="96">
        <v>1</v>
      </c>
      <c r="K38" s="99">
        <v>1</v>
      </c>
      <c r="L38" s="96">
        <v>0</v>
      </c>
      <c r="M38" s="97">
        <f t="shared" si="7"/>
        <v>0</v>
      </c>
      <c r="N38" s="182"/>
      <c r="O38" s="182"/>
      <c r="P38" s="182"/>
      <c r="Q38" s="182"/>
      <c r="R38" s="58" t="s">
        <v>321</v>
      </c>
      <c r="S38" s="28"/>
      <c r="T38" s="28"/>
      <c r="U38" s="28"/>
      <c r="V38" s="28"/>
      <c r="W38" s="28"/>
      <c r="X38" s="28"/>
      <c r="Y38" s="28"/>
      <c r="Z38" s="28"/>
      <c r="AA38" s="28"/>
      <c r="AB38" s="28"/>
      <c r="AC38" s="28"/>
      <c r="AD38" s="28"/>
      <c r="AE38" s="28"/>
      <c r="AF38" s="28"/>
      <c r="AG38" s="28"/>
      <c r="AH38" s="28"/>
      <c r="AI38" s="28"/>
      <c r="AJ38" s="28"/>
      <c r="AK38" s="28"/>
      <c r="AL38" s="28"/>
      <c r="AM38" s="28"/>
      <c r="AN38" s="28"/>
      <c r="AO38" s="28"/>
      <c r="AP38" s="28"/>
      <c r="AQ38" s="28"/>
      <c r="AR38" s="28"/>
    </row>
    <row r="39" spans="1:44" s="2" customFormat="1" ht="216.75" customHeight="1" thickBot="1" x14ac:dyDescent="0.3">
      <c r="A39" s="146" t="s">
        <v>13</v>
      </c>
      <c r="B39" s="146" t="s">
        <v>14</v>
      </c>
      <c r="C39" s="235" t="s">
        <v>18</v>
      </c>
      <c r="D39" s="235" t="s">
        <v>92</v>
      </c>
      <c r="E39" s="235" t="s">
        <v>82</v>
      </c>
      <c r="F39" s="52" t="s">
        <v>179</v>
      </c>
      <c r="G39" s="218" t="s">
        <v>788</v>
      </c>
      <c r="H39" s="74">
        <v>22</v>
      </c>
      <c r="I39" s="88">
        <v>1</v>
      </c>
      <c r="J39" s="74">
        <v>22</v>
      </c>
      <c r="K39" s="88">
        <v>1</v>
      </c>
      <c r="L39" s="74">
        <v>0</v>
      </c>
      <c r="M39" s="88">
        <v>0</v>
      </c>
      <c r="N39" s="74" t="s">
        <v>789</v>
      </c>
      <c r="O39" s="209" t="s">
        <v>790</v>
      </c>
      <c r="P39" s="209" t="s">
        <v>791</v>
      </c>
      <c r="Q39" s="209" t="s">
        <v>792</v>
      </c>
      <c r="R39" s="47" t="s">
        <v>161</v>
      </c>
      <c r="S39" s="28"/>
      <c r="T39" s="28"/>
      <c r="U39" s="28"/>
      <c r="V39" s="28"/>
      <c r="W39" s="28"/>
      <c r="X39" s="28"/>
      <c r="Y39" s="28"/>
      <c r="Z39" s="28"/>
      <c r="AA39" s="28"/>
      <c r="AB39" s="28"/>
      <c r="AC39" s="28"/>
      <c r="AD39" s="28"/>
      <c r="AE39" s="28"/>
      <c r="AF39" s="28"/>
      <c r="AG39" s="28"/>
      <c r="AH39" s="28"/>
      <c r="AI39" s="28"/>
      <c r="AJ39" s="28"/>
      <c r="AK39" s="28"/>
      <c r="AL39" s="28"/>
      <c r="AM39" s="28"/>
      <c r="AN39" s="28"/>
      <c r="AO39" s="28"/>
      <c r="AP39" s="28"/>
      <c r="AQ39" s="28"/>
      <c r="AR39" s="28"/>
    </row>
    <row r="40" spans="1:44" s="2" customFormat="1" ht="84.75" customHeight="1" thickBot="1" x14ac:dyDescent="0.3">
      <c r="A40" s="147"/>
      <c r="B40" s="147"/>
      <c r="C40" s="236"/>
      <c r="D40" s="236"/>
      <c r="E40" s="236"/>
      <c r="F40" s="52" t="s">
        <v>180</v>
      </c>
      <c r="G40" s="219"/>
      <c r="H40" s="74">
        <v>8</v>
      </c>
      <c r="I40" s="88">
        <v>1</v>
      </c>
      <c r="J40" s="74">
        <v>8</v>
      </c>
      <c r="K40" s="88">
        <v>1</v>
      </c>
      <c r="L40" s="74">
        <v>0</v>
      </c>
      <c r="M40" s="88">
        <v>0</v>
      </c>
      <c r="N40" s="74" t="s">
        <v>793</v>
      </c>
      <c r="O40" s="210"/>
      <c r="P40" s="210"/>
      <c r="Q40" s="210"/>
      <c r="R40" s="47" t="s">
        <v>161</v>
      </c>
      <c r="S40" s="28"/>
      <c r="T40" s="28"/>
      <c r="U40" s="28"/>
      <c r="V40" s="28"/>
      <c r="W40" s="28"/>
      <c r="X40" s="28"/>
      <c r="Y40" s="28"/>
      <c r="Z40" s="28"/>
      <c r="AA40" s="28"/>
      <c r="AB40" s="28"/>
      <c r="AC40" s="28"/>
      <c r="AD40" s="28"/>
      <c r="AE40" s="28"/>
      <c r="AF40" s="28"/>
      <c r="AG40" s="28"/>
      <c r="AH40" s="28"/>
      <c r="AI40" s="28"/>
      <c r="AJ40" s="28"/>
      <c r="AK40" s="28"/>
      <c r="AL40" s="28"/>
      <c r="AM40" s="28"/>
      <c r="AN40" s="28"/>
      <c r="AO40" s="28"/>
      <c r="AP40" s="28"/>
      <c r="AQ40" s="28"/>
      <c r="AR40" s="28"/>
    </row>
    <row r="41" spans="1:44" s="2" customFormat="1" ht="81" customHeight="1" thickBot="1" x14ac:dyDescent="0.3">
      <c r="A41" s="152"/>
      <c r="B41" s="152"/>
      <c r="C41" s="237"/>
      <c r="D41" s="237"/>
      <c r="E41" s="237"/>
      <c r="F41" s="52" t="s">
        <v>181</v>
      </c>
      <c r="G41" s="220"/>
      <c r="H41" s="74">
        <v>22</v>
      </c>
      <c r="I41" s="88">
        <v>1</v>
      </c>
      <c r="J41" s="74">
        <v>22</v>
      </c>
      <c r="K41" s="88">
        <v>1</v>
      </c>
      <c r="L41" s="74">
        <v>0</v>
      </c>
      <c r="M41" s="88">
        <v>0</v>
      </c>
      <c r="N41" s="74" t="s">
        <v>794</v>
      </c>
      <c r="O41" s="211"/>
      <c r="P41" s="211"/>
      <c r="Q41" s="211"/>
      <c r="R41" s="47" t="s">
        <v>161</v>
      </c>
      <c r="S41" s="28"/>
      <c r="T41" s="28"/>
      <c r="U41" s="28"/>
      <c r="V41" s="28"/>
      <c r="W41" s="28"/>
      <c r="X41" s="28"/>
      <c r="Y41" s="28"/>
      <c r="Z41" s="28"/>
      <c r="AA41" s="28"/>
      <c r="AB41" s="28"/>
      <c r="AC41" s="28"/>
      <c r="AD41" s="28"/>
      <c r="AE41" s="28"/>
      <c r="AF41" s="28"/>
      <c r="AG41" s="28"/>
      <c r="AH41" s="28"/>
      <c r="AI41" s="28"/>
      <c r="AJ41" s="28"/>
      <c r="AK41" s="28"/>
      <c r="AL41" s="28"/>
      <c r="AM41" s="28"/>
      <c r="AN41" s="28"/>
      <c r="AO41" s="28"/>
      <c r="AP41" s="28"/>
      <c r="AQ41" s="28"/>
      <c r="AR41" s="28"/>
    </row>
    <row r="42" spans="1:44" s="2" customFormat="1" ht="96" customHeight="1" thickBot="1" x14ac:dyDescent="0.3">
      <c r="A42" s="146" t="s">
        <v>13</v>
      </c>
      <c r="B42" s="146" t="s">
        <v>14</v>
      </c>
      <c r="C42" s="235" t="s">
        <v>19</v>
      </c>
      <c r="D42" s="235" t="s">
        <v>93</v>
      </c>
      <c r="E42" s="235" t="s">
        <v>182</v>
      </c>
      <c r="F42" s="52" t="s">
        <v>253</v>
      </c>
      <c r="G42" s="203" t="s">
        <v>795</v>
      </c>
      <c r="H42" s="88">
        <v>0</v>
      </c>
      <c r="I42" s="88">
        <v>0</v>
      </c>
      <c r="J42" s="74">
        <v>3</v>
      </c>
      <c r="K42" s="88">
        <v>0.09</v>
      </c>
      <c r="L42" s="74">
        <v>0</v>
      </c>
      <c r="M42" s="88">
        <v>0</v>
      </c>
      <c r="N42" s="57" t="s">
        <v>796</v>
      </c>
      <c r="O42" s="209" t="s">
        <v>798</v>
      </c>
      <c r="P42" s="209" t="s">
        <v>777</v>
      </c>
      <c r="Q42" s="209" t="s">
        <v>799</v>
      </c>
      <c r="R42" s="47" t="s">
        <v>161</v>
      </c>
      <c r="S42" s="28"/>
      <c r="T42" s="28"/>
      <c r="U42" s="28"/>
      <c r="V42" s="28"/>
      <c r="W42" s="28"/>
      <c r="X42" s="28"/>
      <c r="Y42" s="28"/>
      <c r="Z42" s="28"/>
      <c r="AA42" s="28"/>
      <c r="AB42" s="28"/>
      <c r="AC42" s="28"/>
      <c r="AD42" s="28"/>
      <c r="AE42" s="28"/>
      <c r="AF42" s="28"/>
      <c r="AG42" s="28"/>
      <c r="AH42" s="28"/>
      <c r="AI42" s="28"/>
      <c r="AJ42" s="28"/>
      <c r="AK42" s="28"/>
      <c r="AL42" s="28"/>
      <c r="AM42" s="28"/>
      <c r="AN42" s="28"/>
      <c r="AO42" s="28"/>
      <c r="AP42" s="28"/>
      <c r="AQ42" s="28"/>
      <c r="AR42" s="28"/>
    </row>
    <row r="43" spans="1:44" s="2" customFormat="1" ht="153" customHeight="1" thickBot="1" x14ac:dyDescent="0.3">
      <c r="A43" s="147"/>
      <c r="B43" s="147"/>
      <c r="C43" s="236"/>
      <c r="D43" s="236"/>
      <c r="E43" s="236"/>
      <c r="F43" s="52" t="s">
        <v>254</v>
      </c>
      <c r="G43" s="204"/>
      <c r="H43" s="74">
        <v>33</v>
      </c>
      <c r="I43" s="88">
        <v>1</v>
      </c>
      <c r="J43" s="74">
        <v>33</v>
      </c>
      <c r="K43" s="88">
        <f>J43*I43/H43</f>
        <v>1</v>
      </c>
      <c r="L43" s="74">
        <v>0</v>
      </c>
      <c r="M43" s="88">
        <v>0</v>
      </c>
      <c r="N43" s="74" t="s">
        <v>797</v>
      </c>
      <c r="O43" s="210"/>
      <c r="P43" s="210"/>
      <c r="Q43" s="210"/>
      <c r="R43" s="47" t="s">
        <v>161</v>
      </c>
      <c r="S43" s="28"/>
      <c r="T43" s="28"/>
      <c r="U43" s="28"/>
      <c r="V43" s="28"/>
      <c r="W43" s="28"/>
      <c r="X43" s="28"/>
      <c r="Y43" s="28"/>
      <c r="Z43" s="28"/>
      <c r="AA43" s="28"/>
      <c r="AB43" s="28"/>
      <c r="AC43" s="28"/>
      <c r="AD43" s="28"/>
      <c r="AE43" s="28"/>
      <c r="AF43" s="28"/>
      <c r="AG43" s="28"/>
      <c r="AH43" s="28"/>
      <c r="AI43" s="28"/>
      <c r="AJ43" s="28"/>
      <c r="AK43" s="28"/>
      <c r="AL43" s="28"/>
      <c r="AM43" s="28"/>
      <c r="AN43" s="28"/>
      <c r="AO43" s="28"/>
      <c r="AP43" s="28"/>
      <c r="AQ43" s="28"/>
      <c r="AR43" s="28"/>
    </row>
    <row r="44" spans="1:44" s="2" customFormat="1" ht="80.25" customHeight="1" thickBot="1" x14ac:dyDescent="0.3">
      <c r="A44" s="147"/>
      <c r="B44" s="147"/>
      <c r="C44" s="236"/>
      <c r="D44" s="236"/>
      <c r="E44" s="236"/>
      <c r="F44" s="52" t="s">
        <v>183</v>
      </c>
      <c r="G44" s="204"/>
      <c r="H44" s="74">
        <v>33</v>
      </c>
      <c r="I44" s="88">
        <v>1</v>
      </c>
      <c r="J44" s="74">
        <v>33</v>
      </c>
      <c r="K44" s="88">
        <v>1</v>
      </c>
      <c r="L44" s="74">
        <v>0</v>
      </c>
      <c r="M44" s="88">
        <v>0</v>
      </c>
      <c r="N44" s="74" t="s">
        <v>800</v>
      </c>
      <c r="O44" s="210"/>
      <c r="P44" s="210"/>
      <c r="Q44" s="210"/>
      <c r="R44" s="47" t="s">
        <v>161</v>
      </c>
      <c r="S44" s="28"/>
      <c r="T44" s="28"/>
      <c r="U44" s="28"/>
      <c r="V44" s="28"/>
      <c r="W44" s="28"/>
      <c r="X44" s="28"/>
      <c r="Y44" s="28"/>
      <c r="Z44" s="28"/>
      <c r="AA44" s="28"/>
      <c r="AB44" s="28"/>
      <c r="AC44" s="28"/>
      <c r="AD44" s="28"/>
      <c r="AE44" s="28"/>
      <c r="AF44" s="28"/>
      <c r="AG44" s="28"/>
      <c r="AH44" s="28"/>
      <c r="AI44" s="28"/>
      <c r="AJ44" s="28"/>
      <c r="AK44" s="28"/>
      <c r="AL44" s="28"/>
      <c r="AM44" s="28"/>
      <c r="AN44" s="28"/>
      <c r="AO44" s="28"/>
      <c r="AP44" s="28"/>
      <c r="AQ44" s="28"/>
      <c r="AR44" s="28"/>
    </row>
    <row r="45" spans="1:44" s="2" customFormat="1" ht="74.25" customHeight="1" thickBot="1" x14ac:dyDescent="0.3">
      <c r="A45" s="152"/>
      <c r="B45" s="152"/>
      <c r="C45" s="237"/>
      <c r="D45" s="237"/>
      <c r="E45" s="237"/>
      <c r="F45" s="52" t="s">
        <v>184</v>
      </c>
      <c r="G45" s="205"/>
      <c r="H45" s="74">
        <v>8</v>
      </c>
      <c r="I45" s="88">
        <v>1</v>
      </c>
      <c r="J45" s="74">
        <v>8</v>
      </c>
      <c r="K45" s="88">
        <v>1</v>
      </c>
      <c r="L45" s="74">
        <v>0</v>
      </c>
      <c r="M45" s="88">
        <v>0</v>
      </c>
      <c r="N45" s="74" t="s">
        <v>801</v>
      </c>
      <c r="O45" s="211"/>
      <c r="P45" s="211"/>
      <c r="Q45" s="211"/>
      <c r="R45" s="47" t="s">
        <v>161</v>
      </c>
      <c r="S45" s="28"/>
      <c r="T45" s="28"/>
      <c r="U45" s="28"/>
      <c r="V45" s="28"/>
      <c r="W45" s="28"/>
      <c r="X45" s="28"/>
      <c r="Y45" s="28"/>
      <c r="Z45" s="28"/>
      <c r="AA45" s="28"/>
      <c r="AB45" s="28"/>
      <c r="AC45" s="28"/>
      <c r="AD45" s="28"/>
      <c r="AE45" s="28"/>
      <c r="AF45" s="28"/>
      <c r="AG45" s="28"/>
      <c r="AH45" s="28"/>
      <c r="AI45" s="28"/>
      <c r="AJ45" s="28"/>
      <c r="AK45" s="28"/>
      <c r="AL45" s="28"/>
      <c r="AM45" s="28"/>
      <c r="AN45" s="28"/>
      <c r="AO45" s="28"/>
      <c r="AP45" s="28"/>
      <c r="AQ45" s="28"/>
      <c r="AR45" s="28"/>
    </row>
    <row r="46" spans="1:44" s="2" customFormat="1" ht="81.75" customHeight="1" thickBot="1" x14ac:dyDescent="0.3">
      <c r="A46" s="146" t="s">
        <v>13</v>
      </c>
      <c r="B46" s="146" t="s">
        <v>14</v>
      </c>
      <c r="C46" s="235" t="s">
        <v>1</v>
      </c>
      <c r="D46" s="200" t="s">
        <v>95</v>
      </c>
      <c r="E46" s="200" t="s">
        <v>97</v>
      </c>
      <c r="F46" s="52" t="s">
        <v>185</v>
      </c>
      <c r="G46" s="218">
        <v>4</v>
      </c>
      <c r="H46" s="74">
        <v>4</v>
      </c>
      <c r="I46" s="88">
        <v>1</v>
      </c>
      <c r="J46" s="74">
        <v>4</v>
      </c>
      <c r="K46" s="88">
        <v>1</v>
      </c>
      <c r="L46" s="74">
        <v>0</v>
      </c>
      <c r="M46" s="88">
        <v>0</v>
      </c>
      <c r="N46" s="74" t="s">
        <v>775</v>
      </c>
      <c r="O46" s="176" t="s">
        <v>776</v>
      </c>
      <c r="P46" s="176" t="s">
        <v>777</v>
      </c>
      <c r="Q46" s="209" t="s">
        <v>778</v>
      </c>
      <c r="R46" s="47" t="s">
        <v>161</v>
      </c>
      <c r="S46" s="28"/>
      <c r="T46" s="28"/>
      <c r="U46" s="28"/>
      <c r="V46" s="28"/>
      <c r="W46" s="28"/>
      <c r="X46" s="28"/>
      <c r="Y46" s="28"/>
      <c r="Z46" s="28"/>
      <c r="AA46" s="28"/>
      <c r="AB46" s="28"/>
      <c r="AC46" s="28"/>
      <c r="AD46" s="28"/>
      <c r="AE46" s="28"/>
      <c r="AF46" s="28"/>
      <c r="AG46" s="28"/>
      <c r="AH46" s="28"/>
      <c r="AI46" s="28"/>
      <c r="AJ46" s="28"/>
      <c r="AK46" s="28"/>
      <c r="AL46" s="28"/>
      <c r="AM46" s="28"/>
      <c r="AN46" s="28"/>
      <c r="AO46" s="28"/>
      <c r="AP46" s="28"/>
      <c r="AQ46" s="28"/>
      <c r="AR46" s="28"/>
    </row>
    <row r="47" spans="1:44" s="2" customFormat="1" ht="79.5" customHeight="1" thickBot="1" x14ac:dyDescent="0.3">
      <c r="A47" s="147"/>
      <c r="B47" s="147"/>
      <c r="C47" s="236"/>
      <c r="D47" s="201"/>
      <c r="E47" s="201"/>
      <c r="F47" s="52" t="s">
        <v>186</v>
      </c>
      <c r="G47" s="219"/>
      <c r="H47" s="74">
        <v>31</v>
      </c>
      <c r="I47" s="88">
        <v>1</v>
      </c>
      <c r="J47" s="74">
        <v>31</v>
      </c>
      <c r="K47" s="88">
        <v>1</v>
      </c>
      <c r="L47" s="74">
        <v>0</v>
      </c>
      <c r="M47" s="88">
        <v>0</v>
      </c>
      <c r="N47" s="74" t="s">
        <v>779</v>
      </c>
      <c r="O47" s="191"/>
      <c r="P47" s="191"/>
      <c r="Q47" s="210"/>
      <c r="R47" s="47" t="s">
        <v>161</v>
      </c>
      <c r="S47" s="28"/>
      <c r="T47" s="28"/>
      <c r="U47" s="28"/>
      <c r="V47" s="28"/>
      <c r="W47" s="28"/>
      <c r="X47" s="28"/>
      <c r="Y47" s="28"/>
      <c r="Z47" s="28"/>
      <c r="AA47" s="28"/>
      <c r="AB47" s="28"/>
      <c r="AC47" s="28"/>
      <c r="AD47" s="28"/>
      <c r="AE47" s="28"/>
      <c r="AF47" s="28"/>
      <c r="AG47" s="28"/>
      <c r="AH47" s="28"/>
      <c r="AI47" s="28"/>
      <c r="AJ47" s="28"/>
      <c r="AK47" s="28"/>
      <c r="AL47" s="28"/>
      <c r="AM47" s="28"/>
      <c r="AN47" s="28"/>
      <c r="AO47" s="28"/>
      <c r="AP47" s="28"/>
      <c r="AQ47" s="28"/>
      <c r="AR47" s="28"/>
    </row>
    <row r="48" spans="1:44" s="2" customFormat="1" ht="113.25" customHeight="1" thickBot="1" x14ac:dyDescent="0.3">
      <c r="A48" s="152"/>
      <c r="B48" s="152"/>
      <c r="C48" s="237"/>
      <c r="D48" s="202"/>
      <c r="E48" s="202"/>
      <c r="F48" s="52" t="s">
        <v>187</v>
      </c>
      <c r="G48" s="220"/>
      <c r="H48" s="74">
        <v>4</v>
      </c>
      <c r="I48" s="88">
        <v>1</v>
      </c>
      <c r="J48" s="74">
        <v>1</v>
      </c>
      <c r="K48" s="88">
        <f>J48*I48/H48</f>
        <v>0.25</v>
      </c>
      <c r="L48" s="74">
        <v>3</v>
      </c>
      <c r="M48" s="88">
        <f>L48*I48/H48</f>
        <v>0.75</v>
      </c>
      <c r="N48" s="74" t="s">
        <v>780</v>
      </c>
      <c r="O48" s="177"/>
      <c r="P48" s="177"/>
      <c r="Q48" s="211"/>
      <c r="R48" s="47" t="s">
        <v>161</v>
      </c>
      <c r="S48" s="28"/>
      <c r="T48" s="28"/>
      <c r="U48" s="28"/>
      <c r="V48" s="28"/>
      <c r="W48" s="28"/>
      <c r="X48" s="28"/>
      <c r="Y48" s="28"/>
      <c r="Z48" s="28"/>
      <c r="AA48" s="28"/>
      <c r="AB48" s="28"/>
      <c r="AC48" s="28"/>
      <c r="AD48" s="28"/>
      <c r="AE48" s="28"/>
      <c r="AF48" s="28"/>
      <c r="AG48" s="28"/>
      <c r="AH48" s="28"/>
      <c r="AI48" s="28"/>
      <c r="AJ48" s="28"/>
      <c r="AK48" s="28"/>
      <c r="AL48" s="28"/>
      <c r="AM48" s="28"/>
      <c r="AN48" s="28"/>
      <c r="AO48" s="28"/>
      <c r="AP48" s="28"/>
      <c r="AQ48" s="28"/>
      <c r="AR48" s="28"/>
    </row>
    <row r="49" spans="1:44" s="2" customFormat="1" ht="70.5" customHeight="1" thickBot="1" x14ac:dyDescent="0.3">
      <c r="A49" s="146" t="s">
        <v>13</v>
      </c>
      <c r="B49" s="146" t="s">
        <v>14</v>
      </c>
      <c r="C49" s="235" t="s">
        <v>17</v>
      </c>
      <c r="D49" s="200" t="s">
        <v>96</v>
      </c>
      <c r="E49" s="200" t="s">
        <v>98</v>
      </c>
      <c r="F49" s="52" t="s">
        <v>255</v>
      </c>
      <c r="G49" s="218">
        <v>2</v>
      </c>
      <c r="H49" s="74">
        <v>1</v>
      </c>
      <c r="I49" s="88">
        <v>1</v>
      </c>
      <c r="J49" s="74">
        <v>1</v>
      </c>
      <c r="K49" s="88">
        <v>1</v>
      </c>
      <c r="L49" s="74">
        <v>0</v>
      </c>
      <c r="M49" s="88">
        <v>0</v>
      </c>
      <c r="N49" s="74" t="s">
        <v>781</v>
      </c>
      <c r="O49" s="209" t="s">
        <v>782</v>
      </c>
      <c r="P49" s="176" t="s">
        <v>783</v>
      </c>
      <c r="Q49" s="176" t="s">
        <v>784</v>
      </c>
      <c r="R49" s="47" t="s">
        <v>161</v>
      </c>
      <c r="S49" s="28"/>
      <c r="T49" s="28"/>
      <c r="U49" s="28"/>
      <c r="V49" s="28"/>
      <c r="W49" s="28"/>
      <c r="X49" s="28"/>
      <c r="Y49" s="28"/>
      <c r="Z49" s="28"/>
      <c r="AA49" s="28"/>
      <c r="AB49" s="28"/>
      <c r="AC49" s="28"/>
      <c r="AD49" s="28"/>
      <c r="AE49" s="28"/>
      <c r="AF49" s="28"/>
      <c r="AG49" s="28"/>
      <c r="AH49" s="28"/>
      <c r="AI49" s="28"/>
      <c r="AJ49" s="28"/>
      <c r="AK49" s="28"/>
      <c r="AL49" s="28"/>
      <c r="AM49" s="28"/>
      <c r="AN49" s="28"/>
      <c r="AO49" s="28"/>
      <c r="AP49" s="28"/>
      <c r="AQ49" s="28"/>
      <c r="AR49" s="28"/>
    </row>
    <row r="50" spans="1:44" s="2" customFormat="1" ht="80.25" customHeight="1" thickBot="1" x14ac:dyDescent="0.3">
      <c r="A50" s="147"/>
      <c r="B50" s="147"/>
      <c r="C50" s="236"/>
      <c r="D50" s="201"/>
      <c r="E50" s="201"/>
      <c r="F50" s="52" t="s">
        <v>188</v>
      </c>
      <c r="G50" s="219"/>
      <c r="H50" s="74">
        <v>2</v>
      </c>
      <c r="I50" s="88">
        <v>1</v>
      </c>
      <c r="J50" s="74">
        <v>2</v>
      </c>
      <c r="K50" s="88">
        <v>1</v>
      </c>
      <c r="L50" s="74">
        <v>0</v>
      </c>
      <c r="M50" s="88">
        <v>0</v>
      </c>
      <c r="N50" s="74" t="s">
        <v>785</v>
      </c>
      <c r="O50" s="210"/>
      <c r="P50" s="191"/>
      <c r="Q50" s="177"/>
      <c r="R50" s="47" t="s">
        <v>161</v>
      </c>
      <c r="S50" s="28"/>
      <c r="T50" s="28"/>
      <c r="U50" s="28"/>
      <c r="V50" s="28"/>
      <c r="W50" s="28"/>
      <c r="X50" s="28"/>
      <c r="Y50" s="28"/>
      <c r="Z50" s="28"/>
      <c r="AA50" s="28"/>
      <c r="AB50" s="28"/>
      <c r="AC50" s="28"/>
      <c r="AD50" s="28"/>
      <c r="AE50" s="28"/>
      <c r="AF50" s="28"/>
      <c r="AG50" s="28"/>
      <c r="AH50" s="28"/>
      <c r="AI50" s="28"/>
      <c r="AJ50" s="28"/>
      <c r="AK50" s="28"/>
      <c r="AL50" s="28"/>
      <c r="AM50" s="28"/>
      <c r="AN50" s="28"/>
      <c r="AO50" s="28"/>
      <c r="AP50" s="28"/>
      <c r="AQ50" s="28"/>
      <c r="AR50" s="28"/>
    </row>
    <row r="51" spans="1:44" s="2" customFormat="1" ht="105.75" customHeight="1" thickBot="1" x14ac:dyDescent="0.3">
      <c r="A51" s="152"/>
      <c r="B51" s="152"/>
      <c r="C51" s="237"/>
      <c r="D51" s="202"/>
      <c r="E51" s="202"/>
      <c r="F51" s="52" t="s">
        <v>189</v>
      </c>
      <c r="G51" s="220"/>
      <c r="H51" s="74">
        <v>1</v>
      </c>
      <c r="I51" s="88">
        <v>1</v>
      </c>
      <c r="J51" s="74">
        <v>1</v>
      </c>
      <c r="K51" s="88">
        <f>J51*I51/H51</f>
        <v>1</v>
      </c>
      <c r="L51" s="74">
        <v>0</v>
      </c>
      <c r="M51" s="88">
        <f>L51*I51/H51</f>
        <v>0</v>
      </c>
      <c r="N51" s="74" t="s">
        <v>786</v>
      </c>
      <c r="O51" s="211"/>
      <c r="P51" s="177"/>
      <c r="Q51" s="74" t="s">
        <v>787</v>
      </c>
      <c r="R51" s="47" t="s">
        <v>161</v>
      </c>
      <c r="S51" s="28"/>
      <c r="T51" s="28"/>
      <c r="U51" s="28"/>
      <c r="V51" s="28"/>
      <c r="W51" s="28"/>
      <c r="X51" s="28"/>
      <c r="Y51" s="28"/>
      <c r="Z51" s="28"/>
      <c r="AA51" s="28"/>
      <c r="AB51" s="28"/>
      <c r="AC51" s="28"/>
      <c r="AD51" s="28"/>
      <c r="AE51" s="28"/>
      <c r="AF51" s="28"/>
      <c r="AG51" s="28"/>
      <c r="AH51" s="28"/>
      <c r="AI51" s="28"/>
      <c r="AJ51" s="28"/>
      <c r="AK51" s="28"/>
      <c r="AL51" s="28"/>
      <c r="AM51" s="28"/>
      <c r="AN51" s="28"/>
      <c r="AO51" s="28"/>
      <c r="AP51" s="28"/>
      <c r="AQ51" s="28"/>
      <c r="AR51" s="28"/>
    </row>
    <row r="52" spans="1:44" s="2" customFormat="1" ht="78.75" customHeight="1" thickBot="1" x14ac:dyDescent="0.3">
      <c r="A52" s="146" t="s">
        <v>13</v>
      </c>
      <c r="B52" s="146" t="s">
        <v>14</v>
      </c>
      <c r="C52" s="146" t="s">
        <v>243</v>
      </c>
      <c r="D52" s="260" t="s">
        <v>99</v>
      </c>
      <c r="E52" s="146" t="s">
        <v>191</v>
      </c>
      <c r="F52" s="52" t="s">
        <v>256</v>
      </c>
      <c r="G52" s="183">
        <v>70</v>
      </c>
      <c r="H52" s="71">
        <v>5</v>
      </c>
      <c r="I52" s="72">
        <v>1</v>
      </c>
      <c r="J52" s="71">
        <v>5</v>
      </c>
      <c r="K52" s="72">
        <f>(J52*I52)/H52</f>
        <v>1</v>
      </c>
      <c r="L52" s="71">
        <f>H52-J52</f>
        <v>0</v>
      </c>
      <c r="M52" s="75">
        <f>I52-K52</f>
        <v>0</v>
      </c>
      <c r="N52" s="111" t="s">
        <v>670</v>
      </c>
      <c r="O52" s="111" t="s">
        <v>671</v>
      </c>
      <c r="P52" s="111" t="s">
        <v>672</v>
      </c>
      <c r="Q52" s="114" t="s">
        <v>673</v>
      </c>
      <c r="R52" s="47" t="s">
        <v>72</v>
      </c>
      <c r="S52" s="28"/>
      <c r="T52" s="28"/>
      <c r="U52" s="28"/>
      <c r="V52" s="28"/>
      <c r="W52" s="28"/>
      <c r="X52" s="28"/>
      <c r="Y52" s="28"/>
      <c r="Z52" s="28"/>
      <c r="AA52" s="28"/>
      <c r="AB52" s="28"/>
      <c r="AC52" s="28"/>
      <c r="AD52" s="28"/>
      <c r="AE52" s="28"/>
      <c r="AF52" s="28"/>
      <c r="AG52" s="28"/>
      <c r="AH52" s="28"/>
      <c r="AI52" s="28"/>
      <c r="AJ52" s="28"/>
      <c r="AK52" s="28"/>
      <c r="AL52" s="28"/>
      <c r="AM52" s="28"/>
      <c r="AN52" s="28"/>
      <c r="AO52" s="28"/>
      <c r="AP52" s="28"/>
      <c r="AQ52" s="28"/>
      <c r="AR52" s="28"/>
    </row>
    <row r="53" spans="1:44" s="2" customFormat="1" ht="71.25" customHeight="1" thickBot="1" x14ac:dyDescent="0.3">
      <c r="A53" s="147"/>
      <c r="B53" s="147"/>
      <c r="C53" s="147"/>
      <c r="D53" s="261"/>
      <c r="E53" s="147"/>
      <c r="F53" s="52" t="s">
        <v>257</v>
      </c>
      <c r="G53" s="192"/>
      <c r="H53" s="71">
        <v>5</v>
      </c>
      <c r="I53" s="72">
        <v>1</v>
      </c>
      <c r="J53" s="73">
        <v>5</v>
      </c>
      <c r="K53" s="72">
        <v>1</v>
      </c>
      <c r="L53" s="71">
        <f t="shared" ref="L53:M75" si="8">H53-J53</f>
        <v>0</v>
      </c>
      <c r="M53" s="75">
        <f t="shared" si="8"/>
        <v>0</v>
      </c>
      <c r="N53" s="112"/>
      <c r="O53" s="112"/>
      <c r="P53" s="112"/>
      <c r="Q53" s="115"/>
      <c r="R53" s="47" t="s">
        <v>72</v>
      </c>
      <c r="S53" s="28"/>
      <c r="T53" s="28"/>
      <c r="U53" s="28"/>
      <c r="V53" s="28"/>
      <c r="W53" s="28"/>
      <c r="X53" s="28"/>
      <c r="Y53" s="28"/>
      <c r="Z53" s="28"/>
      <c r="AA53" s="28"/>
      <c r="AB53" s="28"/>
      <c r="AC53" s="28"/>
      <c r="AD53" s="28"/>
      <c r="AE53" s="28"/>
      <c r="AF53" s="28"/>
      <c r="AG53" s="28"/>
      <c r="AH53" s="28"/>
      <c r="AI53" s="28"/>
      <c r="AJ53" s="28"/>
      <c r="AK53" s="28"/>
      <c r="AL53" s="28"/>
      <c r="AM53" s="28"/>
      <c r="AN53" s="28"/>
      <c r="AO53" s="28"/>
      <c r="AP53" s="28"/>
      <c r="AQ53" s="28"/>
      <c r="AR53" s="28"/>
    </row>
    <row r="54" spans="1:44" s="2" customFormat="1" ht="58.5" customHeight="1" thickBot="1" x14ac:dyDescent="0.3">
      <c r="A54" s="221"/>
      <c r="B54" s="221"/>
      <c r="C54" s="221"/>
      <c r="D54" s="261"/>
      <c r="E54" s="221"/>
      <c r="F54" s="52" t="s">
        <v>289</v>
      </c>
      <c r="G54" s="192"/>
      <c r="H54" s="71">
        <v>0</v>
      </c>
      <c r="I54" s="72">
        <v>1</v>
      </c>
      <c r="J54" s="71">
        <v>0</v>
      </c>
      <c r="K54" s="72">
        <v>1</v>
      </c>
      <c r="L54" s="71">
        <v>0</v>
      </c>
      <c r="M54" s="75">
        <f t="shared" si="8"/>
        <v>0</v>
      </c>
      <c r="N54" s="112"/>
      <c r="O54" s="112"/>
      <c r="P54" s="112"/>
      <c r="Q54" s="115"/>
      <c r="R54" s="47" t="s">
        <v>72</v>
      </c>
      <c r="S54" s="28"/>
      <c r="T54" s="28"/>
      <c r="U54" s="28"/>
      <c r="V54" s="28"/>
      <c r="W54" s="28"/>
      <c r="X54" s="28"/>
      <c r="Y54" s="28"/>
      <c r="Z54" s="28"/>
      <c r="AA54" s="28"/>
      <c r="AB54" s="28"/>
      <c r="AC54" s="28"/>
      <c r="AD54" s="28"/>
      <c r="AE54" s="28"/>
      <c r="AF54" s="28"/>
      <c r="AG54" s="28"/>
      <c r="AH54" s="28"/>
      <c r="AI54" s="28"/>
      <c r="AJ54" s="28"/>
      <c r="AK54" s="28"/>
      <c r="AL54" s="28"/>
      <c r="AM54" s="28"/>
      <c r="AN54" s="28"/>
      <c r="AO54" s="28"/>
      <c r="AP54" s="28"/>
      <c r="AQ54" s="28"/>
      <c r="AR54" s="28"/>
    </row>
    <row r="55" spans="1:44" s="2" customFormat="1" ht="62.25" customHeight="1" thickBot="1" x14ac:dyDescent="0.3">
      <c r="A55" s="152"/>
      <c r="B55" s="152"/>
      <c r="C55" s="152"/>
      <c r="D55" s="262"/>
      <c r="E55" s="152"/>
      <c r="F55" s="52" t="s">
        <v>288</v>
      </c>
      <c r="G55" s="184"/>
      <c r="H55" s="71">
        <v>5</v>
      </c>
      <c r="I55" s="72">
        <v>1</v>
      </c>
      <c r="J55" s="73">
        <v>5</v>
      </c>
      <c r="K55" s="72">
        <f t="shared" ref="K55:K77" si="9">(J55*I55)/H55</f>
        <v>1</v>
      </c>
      <c r="L55" s="71">
        <f t="shared" si="8"/>
        <v>0</v>
      </c>
      <c r="M55" s="75">
        <f t="shared" si="8"/>
        <v>0</v>
      </c>
      <c r="N55" s="113"/>
      <c r="O55" s="113"/>
      <c r="P55" s="113"/>
      <c r="Q55" s="116"/>
      <c r="R55" s="47" t="s">
        <v>72</v>
      </c>
      <c r="S55" s="28"/>
      <c r="T55" s="28"/>
      <c r="U55" s="28"/>
      <c r="V55" s="28"/>
      <c r="W55" s="28"/>
      <c r="X55" s="28"/>
      <c r="Y55" s="28"/>
      <c r="Z55" s="28"/>
      <c r="AA55" s="28"/>
      <c r="AB55" s="28"/>
      <c r="AC55" s="28"/>
      <c r="AD55" s="28"/>
      <c r="AE55" s="28"/>
      <c r="AF55" s="28"/>
      <c r="AG55" s="28"/>
      <c r="AH55" s="28"/>
      <c r="AI55" s="28"/>
      <c r="AJ55" s="28"/>
      <c r="AK55" s="28"/>
      <c r="AL55" s="28"/>
      <c r="AM55" s="28"/>
      <c r="AN55" s="28"/>
      <c r="AO55" s="28"/>
      <c r="AP55" s="28"/>
      <c r="AQ55" s="28"/>
      <c r="AR55" s="28"/>
    </row>
    <row r="56" spans="1:44" s="2" customFormat="1" ht="107.25" customHeight="1" thickBot="1" x14ac:dyDescent="0.3">
      <c r="A56" s="146" t="s">
        <v>13</v>
      </c>
      <c r="B56" s="260" t="s">
        <v>14</v>
      </c>
      <c r="C56" s="146" t="s">
        <v>100</v>
      </c>
      <c r="D56" s="146" t="s">
        <v>192</v>
      </c>
      <c r="E56" s="146" t="s">
        <v>70</v>
      </c>
      <c r="F56" s="52" t="s">
        <v>258</v>
      </c>
      <c r="G56" s="183">
        <v>29</v>
      </c>
      <c r="H56" s="71">
        <v>2</v>
      </c>
      <c r="I56" s="72">
        <v>1</v>
      </c>
      <c r="J56" s="71">
        <v>2</v>
      </c>
      <c r="K56" s="72">
        <f t="shared" si="9"/>
        <v>1</v>
      </c>
      <c r="L56" s="71">
        <f t="shared" si="8"/>
        <v>0</v>
      </c>
      <c r="M56" s="75">
        <f t="shared" si="8"/>
        <v>0</v>
      </c>
      <c r="N56" s="114" t="s">
        <v>674</v>
      </c>
      <c r="O56" s="114" t="s">
        <v>675</v>
      </c>
      <c r="P56" s="114" t="s">
        <v>676</v>
      </c>
      <c r="Q56" s="114" t="s">
        <v>677</v>
      </c>
      <c r="R56" s="47" t="s">
        <v>72</v>
      </c>
      <c r="S56" s="28"/>
      <c r="T56" s="28"/>
      <c r="U56" s="28"/>
      <c r="V56" s="28"/>
      <c r="W56" s="28"/>
      <c r="X56" s="28"/>
      <c r="Y56" s="28"/>
      <c r="Z56" s="28"/>
      <c r="AA56" s="28"/>
      <c r="AB56" s="28"/>
      <c r="AC56" s="28"/>
      <c r="AD56" s="28"/>
      <c r="AE56" s="28"/>
      <c r="AF56" s="28"/>
      <c r="AG56" s="28"/>
      <c r="AH56" s="28"/>
      <c r="AI56" s="28"/>
      <c r="AJ56" s="28"/>
      <c r="AK56" s="28"/>
      <c r="AL56" s="28"/>
      <c r="AM56" s="28"/>
      <c r="AN56" s="28"/>
      <c r="AO56" s="28"/>
      <c r="AP56" s="28"/>
      <c r="AQ56" s="28"/>
      <c r="AR56" s="28"/>
    </row>
    <row r="57" spans="1:44" s="2" customFormat="1" ht="110.25" customHeight="1" thickBot="1" x14ac:dyDescent="0.3">
      <c r="A57" s="147"/>
      <c r="B57" s="261"/>
      <c r="C57" s="147"/>
      <c r="D57" s="147"/>
      <c r="E57" s="147"/>
      <c r="F57" s="52" t="s">
        <v>259</v>
      </c>
      <c r="G57" s="192"/>
      <c r="H57" s="71">
        <v>29</v>
      </c>
      <c r="I57" s="72">
        <v>1</v>
      </c>
      <c r="J57" s="71">
        <v>29</v>
      </c>
      <c r="K57" s="72">
        <v>1</v>
      </c>
      <c r="L57" s="71">
        <v>0</v>
      </c>
      <c r="M57" s="75">
        <v>0</v>
      </c>
      <c r="N57" s="115"/>
      <c r="O57" s="115"/>
      <c r="P57" s="115"/>
      <c r="Q57" s="115"/>
      <c r="R57" s="47" t="s">
        <v>72</v>
      </c>
      <c r="S57" s="28"/>
      <c r="T57" s="28"/>
      <c r="U57" s="28"/>
      <c r="V57" s="28"/>
      <c r="W57" s="28"/>
      <c r="X57" s="28"/>
      <c r="Y57" s="28"/>
      <c r="Z57" s="28"/>
      <c r="AA57" s="28"/>
      <c r="AB57" s="28"/>
      <c r="AC57" s="28"/>
      <c r="AD57" s="28"/>
      <c r="AE57" s="28"/>
      <c r="AF57" s="28"/>
      <c r="AG57" s="28"/>
      <c r="AH57" s="28"/>
      <c r="AI57" s="28"/>
      <c r="AJ57" s="28"/>
      <c r="AK57" s="28"/>
      <c r="AL57" s="28"/>
      <c r="AM57" s="28"/>
      <c r="AN57" s="28"/>
      <c r="AO57" s="28"/>
      <c r="AP57" s="28"/>
      <c r="AQ57" s="28"/>
      <c r="AR57" s="28"/>
    </row>
    <row r="58" spans="1:44" s="2" customFormat="1" ht="88.5" customHeight="1" thickBot="1" x14ac:dyDescent="0.3">
      <c r="A58" s="152"/>
      <c r="B58" s="261"/>
      <c r="C58" s="152"/>
      <c r="D58" s="152"/>
      <c r="E58" s="152"/>
      <c r="F58" s="52" t="s">
        <v>260</v>
      </c>
      <c r="G58" s="184"/>
      <c r="H58" s="71">
        <v>29</v>
      </c>
      <c r="I58" s="72">
        <v>1</v>
      </c>
      <c r="J58" s="71">
        <v>29</v>
      </c>
      <c r="K58" s="72">
        <f t="shared" si="9"/>
        <v>1</v>
      </c>
      <c r="L58" s="71">
        <v>29</v>
      </c>
      <c r="M58" s="75">
        <f t="shared" si="8"/>
        <v>0</v>
      </c>
      <c r="N58" s="116"/>
      <c r="O58" s="116"/>
      <c r="P58" s="116"/>
      <c r="Q58" s="116"/>
      <c r="R58" s="47" t="s">
        <v>72</v>
      </c>
      <c r="S58" s="28"/>
      <c r="T58" s="28"/>
      <c r="U58" s="28"/>
      <c r="V58" s="28"/>
      <c r="W58" s="28"/>
      <c r="X58" s="28"/>
      <c r="Y58" s="28"/>
      <c r="Z58" s="28"/>
      <c r="AA58" s="28"/>
      <c r="AB58" s="28"/>
      <c r="AC58" s="28"/>
      <c r="AD58" s="28"/>
      <c r="AE58" s="28"/>
      <c r="AF58" s="28"/>
      <c r="AG58" s="28"/>
      <c r="AH58" s="28"/>
      <c r="AI58" s="28"/>
      <c r="AJ58" s="28"/>
      <c r="AK58" s="28"/>
      <c r="AL58" s="28"/>
      <c r="AM58" s="28"/>
      <c r="AN58" s="28"/>
      <c r="AO58" s="28"/>
      <c r="AP58" s="28"/>
      <c r="AQ58" s="28"/>
      <c r="AR58" s="28"/>
    </row>
    <row r="59" spans="1:44" s="2" customFormat="1" ht="101.25" customHeight="1" thickBot="1" x14ac:dyDescent="0.3">
      <c r="A59" s="263" t="s">
        <v>13</v>
      </c>
      <c r="B59" s="258" t="s">
        <v>14</v>
      </c>
      <c r="C59" s="146" t="s">
        <v>20</v>
      </c>
      <c r="D59" s="146" t="s">
        <v>193</v>
      </c>
      <c r="E59" s="146" t="s">
        <v>194</v>
      </c>
      <c r="F59" s="52" t="s">
        <v>261</v>
      </c>
      <c r="G59" s="183">
        <v>70</v>
      </c>
      <c r="H59" s="71">
        <v>50</v>
      </c>
      <c r="I59" s="72">
        <v>1</v>
      </c>
      <c r="J59" s="71">
        <v>50</v>
      </c>
      <c r="K59" s="72">
        <f t="shared" si="9"/>
        <v>1</v>
      </c>
      <c r="L59" s="71">
        <f t="shared" si="8"/>
        <v>0</v>
      </c>
      <c r="M59" s="75">
        <f t="shared" si="8"/>
        <v>0</v>
      </c>
      <c r="N59" s="114" t="s">
        <v>678</v>
      </c>
      <c r="O59" s="212" t="s">
        <v>679</v>
      </c>
      <c r="P59" s="114" t="s">
        <v>680</v>
      </c>
      <c r="Q59" s="114" t="s">
        <v>681</v>
      </c>
      <c r="R59" s="47" t="s">
        <v>72</v>
      </c>
      <c r="S59" s="28"/>
      <c r="T59" s="28"/>
      <c r="U59" s="28"/>
      <c r="V59" s="28"/>
      <c r="W59" s="28"/>
      <c r="X59" s="28"/>
      <c r="Y59" s="28"/>
      <c r="Z59" s="28"/>
      <c r="AA59" s="28"/>
      <c r="AB59" s="28"/>
      <c r="AC59" s="28"/>
      <c r="AD59" s="28"/>
      <c r="AE59" s="28"/>
      <c r="AF59" s="28"/>
      <c r="AG59" s="28"/>
      <c r="AH59" s="28"/>
      <c r="AI59" s="28"/>
      <c r="AJ59" s="28"/>
      <c r="AK59" s="28"/>
      <c r="AL59" s="28"/>
      <c r="AM59" s="28"/>
      <c r="AN59" s="28"/>
      <c r="AO59" s="28"/>
      <c r="AP59" s="28"/>
      <c r="AQ59" s="28"/>
      <c r="AR59" s="28"/>
    </row>
    <row r="60" spans="1:44" s="2" customFormat="1" ht="81" customHeight="1" thickBot="1" x14ac:dyDescent="0.3">
      <c r="A60" s="264"/>
      <c r="B60" s="258"/>
      <c r="C60" s="147"/>
      <c r="D60" s="147"/>
      <c r="E60" s="147"/>
      <c r="F60" s="52" t="s">
        <v>262</v>
      </c>
      <c r="G60" s="192"/>
      <c r="H60" s="71">
        <v>21</v>
      </c>
      <c r="I60" s="72">
        <v>1</v>
      </c>
      <c r="J60" s="71">
        <v>21</v>
      </c>
      <c r="K60" s="72">
        <f t="shared" si="9"/>
        <v>1</v>
      </c>
      <c r="L60" s="71">
        <f t="shared" si="8"/>
        <v>0</v>
      </c>
      <c r="M60" s="75">
        <f t="shared" si="8"/>
        <v>0</v>
      </c>
      <c r="N60" s="115"/>
      <c r="O60" s="115"/>
      <c r="P60" s="115"/>
      <c r="Q60" s="115"/>
      <c r="R60" s="47" t="s">
        <v>72</v>
      </c>
      <c r="S60" s="28"/>
      <c r="T60" s="28"/>
      <c r="U60" s="28"/>
      <c r="V60" s="28"/>
      <c r="W60" s="28"/>
      <c r="X60" s="28"/>
      <c r="Y60" s="28"/>
      <c r="Z60" s="28"/>
      <c r="AA60" s="28"/>
      <c r="AB60" s="28"/>
      <c r="AC60" s="28"/>
      <c r="AD60" s="28"/>
      <c r="AE60" s="28"/>
      <c r="AF60" s="28"/>
      <c r="AG60" s="28"/>
      <c r="AH60" s="28"/>
      <c r="AI60" s="28"/>
      <c r="AJ60" s="28"/>
      <c r="AK60" s="28"/>
      <c r="AL60" s="28"/>
      <c r="AM60" s="28"/>
      <c r="AN60" s="28"/>
      <c r="AO60" s="28"/>
      <c r="AP60" s="28"/>
      <c r="AQ60" s="28"/>
      <c r="AR60" s="28"/>
    </row>
    <row r="61" spans="1:44" s="2" customFormat="1" ht="92.25" customHeight="1" thickBot="1" x14ac:dyDescent="0.3">
      <c r="A61" s="264"/>
      <c r="B61" s="258"/>
      <c r="C61" s="147"/>
      <c r="D61" s="147"/>
      <c r="E61" s="147"/>
      <c r="F61" s="52" t="s">
        <v>263</v>
      </c>
      <c r="G61" s="192"/>
      <c r="H61" s="73">
        <v>10</v>
      </c>
      <c r="I61" s="72">
        <v>1</v>
      </c>
      <c r="J61" s="73">
        <v>10</v>
      </c>
      <c r="K61" s="72">
        <f t="shared" si="9"/>
        <v>1</v>
      </c>
      <c r="L61" s="71">
        <f t="shared" si="8"/>
        <v>0</v>
      </c>
      <c r="M61" s="75">
        <f t="shared" si="8"/>
        <v>0</v>
      </c>
      <c r="N61" s="115"/>
      <c r="O61" s="115"/>
      <c r="P61" s="115"/>
      <c r="Q61" s="115"/>
      <c r="R61" s="47" t="s">
        <v>72</v>
      </c>
      <c r="S61" s="28"/>
      <c r="T61" s="28"/>
      <c r="U61" s="28"/>
      <c r="V61" s="28"/>
      <c r="W61" s="28"/>
      <c r="X61" s="28"/>
      <c r="Y61" s="28"/>
      <c r="Z61" s="28"/>
      <c r="AA61" s="28"/>
      <c r="AB61" s="28"/>
      <c r="AC61" s="28"/>
      <c r="AD61" s="28"/>
      <c r="AE61" s="28"/>
      <c r="AF61" s="28"/>
      <c r="AG61" s="28"/>
      <c r="AH61" s="28"/>
      <c r="AI61" s="28"/>
      <c r="AJ61" s="28"/>
      <c r="AK61" s="28"/>
      <c r="AL61" s="28"/>
      <c r="AM61" s="28"/>
      <c r="AN61" s="28"/>
      <c r="AO61" s="28"/>
      <c r="AP61" s="28"/>
      <c r="AQ61" s="28"/>
      <c r="AR61" s="28"/>
    </row>
    <row r="62" spans="1:44" s="2" customFormat="1" ht="80.25" customHeight="1" thickBot="1" x14ac:dyDescent="0.3">
      <c r="A62" s="264"/>
      <c r="B62" s="258"/>
      <c r="C62" s="147"/>
      <c r="D62" s="147"/>
      <c r="E62" s="152"/>
      <c r="F62" s="52" t="s">
        <v>264</v>
      </c>
      <c r="G62" s="184"/>
      <c r="H62" s="71">
        <v>40</v>
      </c>
      <c r="I62" s="72">
        <v>1</v>
      </c>
      <c r="J62" s="71">
        <v>40</v>
      </c>
      <c r="K62" s="72">
        <f t="shared" si="9"/>
        <v>1</v>
      </c>
      <c r="L62" s="71">
        <f t="shared" si="8"/>
        <v>0</v>
      </c>
      <c r="M62" s="75">
        <f t="shared" si="8"/>
        <v>0</v>
      </c>
      <c r="N62" s="116"/>
      <c r="O62" s="116"/>
      <c r="P62" s="116"/>
      <c r="Q62" s="116"/>
      <c r="R62" s="47" t="s">
        <v>72</v>
      </c>
      <c r="S62" s="28"/>
      <c r="T62" s="28"/>
      <c r="U62" s="28"/>
      <c r="V62" s="28"/>
      <c r="W62" s="28"/>
      <c r="X62" s="28"/>
      <c r="Y62" s="28"/>
      <c r="Z62" s="28"/>
      <c r="AA62" s="28"/>
      <c r="AB62" s="28"/>
      <c r="AC62" s="28"/>
      <c r="AD62" s="28"/>
      <c r="AE62" s="28"/>
      <c r="AF62" s="28"/>
      <c r="AG62" s="28"/>
      <c r="AH62" s="28"/>
      <c r="AI62" s="28"/>
      <c r="AJ62" s="28"/>
      <c r="AK62" s="28"/>
      <c r="AL62" s="28"/>
      <c r="AM62" s="28"/>
      <c r="AN62" s="28"/>
      <c r="AO62" s="28"/>
      <c r="AP62" s="28"/>
      <c r="AQ62" s="28"/>
      <c r="AR62" s="28"/>
    </row>
    <row r="63" spans="1:44" s="2" customFormat="1" ht="72" customHeight="1" thickBot="1" x14ac:dyDescent="0.3">
      <c r="A63" s="264"/>
      <c r="B63" s="258"/>
      <c r="C63" s="147"/>
      <c r="D63" s="147"/>
      <c r="E63" s="146" t="s">
        <v>21</v>
      </c>
      <c r="F63" s="55" t="s">
        <v>22</v>
      </c>
      <c r="G63" s="183">
        <v>41</v>
      </c>
      <c r="H63" s="71">
        <v>41</v>
      </c>
      <c r="I63" s="72">
        <v>1</v>
      </c>
      <c r="J63" s="71">
        <v>41</v>
      </c>
      <c r="K63" s="72">
        <f t="shared" si="9"/>
        <v>1</v>
      </c>
      <c r="L63" s="71">
        <f t="shared" si="8"/>
        <v>0</v>
      </c>
      <c r="M63" s="75">
        <f t="shared" si="8"/>
        <v>0</v>
      </c>
      <c r="N63" s="114" t="s">
        <v>682</v>
      </c>
      <c r="O63" s="114" t="s">
        <v>683</v>
      </c>
      <c r="P63" s="114" t="s">
        <v>684</v>
      </c>
      <c r="Q63" s="114" t="s">
        <v>685</v>
      </c>
      <c r="R63" s="47" t="s">
        <v>72</v>
      </c>
      <c r="S63" s="28"/>
      <c r="T63" s="28"/>
      <c r="U63" s="28"/>
      <c r="V63" s="28"/>
      <c r="W63" s="28"/>
      <c r="X63" s="28"/>
      <c r="Y63" s="28"/>
      <c r="Z63" s="28"/>
      <c r="AA63" s="28"/>
      <c r="AB63" s="28"/>
      <c r="AC63" s="28"/>
      <c r="AD63" s="28"/>
      <c r="AE63" s="28"/>
      <c r="AF63" s="28"/>
      <c r="AG63" s="28"/>
      <c r="AH63" s="28"/>
      <c r="AI63" s="28"/>
      <c r="AJ63" s="28"/>
      <c r="AK63" s="28"/>
      <c r="AL63" s="28"/>
      <c r="AM63" s="28"/>
      <c r="AN63" s="28"/>
      <c r="AO63" s="28"/>
      <c r="AP63" s="28"/>
      <c r="AQ63" s="28"/>
      <c r="AR63" s="28"/>
    </row>
    <row r="64" spans="1:44" s="2" customFormat="1" ht="75" customHeight="1" thickBot="1" x14ac:dyDescent="0.3">
      <c r="A64" s="264"/>
      <c r="B64" s="258"/>
      <c r="C64" s="147"/>
      <c r="D64" s="147"/>
      <c r="E64" s="147"/>
      <c r="F64" s="55" t="s">
        <v>23</v>
      </c>
      <c r="G64" s="192"/>
      <c r="H64" s="71">
        <v>21</v>
      </c>
      <c r="I64" s="72">
        <v>1</v>
      </c>
      <c r="J64" s="71">
        <v>21</v>
      </c>
      <c r="K64" s="72">
        <f t="shared" si="9"/>
        <v>1</v>
      </c>
      <c r="L64" s="71">
        <f t="shared" si="8"/>
        <v>0</v>
      </c>
      <c r="M64" s="75">
        <f t="shared" si="8"/>
        <v>0</v>
      </c>
      <c r="N64" s="115"/>
      <c r="O64" s="115"/>
      <c r="P64" s="115"/>
      <c r="Q64" s="115"/>
      <c r="R64" s="47" t="s">
        <v>72</v>
      </c>
      <c r="S64" s="28"/>
      <c r="T64" s="28"/>
      <c r="U64" s="28"/>
      <c r="V64" s="28"/>
      <c r="W64" s="28"/>
      <c r="X64" s="28"/>
      <c r="Y64" s="28"/>
      <c r="Z64" s="28"/>
      <c r="AA64" s="28"/>
      <c r="AB64" s="28"/>
      <c r="AC64" s="28"/>
      <c r="AD64" s="28"/>
      <c r="AE64" s="28"/>
      <c r="AF64" s="28"/>
      <c r="AG64" s="28"/>
      <c r="AH64" s="28"/>
      <c r="AI64" s="28"/>
      <c r="AJ64" s="28"/>
      <c r="AK64" s="28"/>
      <c r="AL64" s="28"/>
      <c r="AM64" s="28"/>
      <c r="AN64" s="28"/>
      <c r="AO64" s="28"/>
      <c r="AP64" s="28"/>
      <c r="AQ64" s="28"/>
      <c r="AR64" s="28"/>
    </row>
    <row r="65" spans="1:44" s="2" customFormat="1" ht="105.75" customHeight="1" thickBot="1" x14ac:dyDescent="0.3">
      <c r="A65" s="264"/>
      <c r="B65" s="258"/>
      <c r="C65" s="147"/>
      <c r="D65" s="152"/>
      <c r="E65" s="152"/>
      <c r="F65" s="52" t="s">
        <v>265</v>
      </c>
      <c r="G65" s="184"/>
      <c r="H65" s="71">
        <v>15</v>
      </c>
      <c r="I65" s="72">
        <v>1</v>
      </c>
      <c r="J65" s="71">
        <v>15</v>
      </c>
      <c r="K65" s="72">
        <f t="shared" si="9"/>
        <v>1</v>
      </c>
      <c r="L65" s="71">
        <f t="shared" si="8"/>
        <v>0</v>
      </c>
      <c r="M65" s="75">
        <f t="shared" si="8"/>
        <v>0</v>
      </c>
      <c r="N65" s="116"/>
      <c r="O65" s="116"/>
      <c r="P65" s="116"/>
      <c r="Q65" s="116"/>
      <c r="R65" s="47" t="s">
        <v>72</v>
      </c>
      <c r="S65" s="28"/>
      <c r="T65" s="28"/>
      <c r="U65" s="28"/>
      <c r="V65" s="28"/>
      <c r="W65" s="28"/>
      <c r="X65" s="28"/>
      <c r="Y65" s="28"/>
      <c r="Z65" s="28"/>
      <c r="AA65" s="28"/>
      <c r="AB65" s="28"/>
      <c r="AC65" s="28"/>
      <c r="AD65" s="28"/>
      <c r="AE65" s="28"/>
      <c r="AF65" s="28"/>
      <c r="AG65" s="28"/>
      <c r="AH65" s="28"/>
      <c r="AI65" s="28"/>
      <c r="AJ65" s="28"/>
      <c r="AK65" s="28"/>
      <c r="AL65" s="28"/>
      <c r="AM65" s="28"/>
      <c r="AN65" s="28"/>
      <c r="AO65" s="28"/>
      <c r="AP65" s="28"/>
      <c r="AQ65" s="28"/>
      <c r="AR65" s="28"/>
    </row>
    <row r="66" spans="1:44" s="2" customFormat="1" ht="63" customHeight="1" thickBot="1" x14ac:dyDescent="0.3">
      <c r="A66" s="264" t="s">
        <v>13</v>
      </c>
      <c r="B66" s="258" t="s">
        <v>14</v>
      </c>
      <c r="C66" s="147"/>
      <c r="D66" s="146" t="s">
        <v>24</v>
      </c>
      <c r="E66" s="146" t="s">
        <v>25</v>
      </c>
      <c r="F66" s="55" t="s">
        <v>22</v>
      </c>
      <c r="G66" s="183" t="s">
        <v>686</v>
      </c>
      <c r="H66" s="71">
        <v>15</v>
      </c>
      <c r="I66" s="72">
        <v>1</v>
      </c>
      <c r="J66" s="71">
        <v>15</v>
      </c>
      <c r="K66" s="72">
        <f t="shared" si="9"/>
        <v>1</v>
      </c>
      <c r="L66" s="71">
        <f t="shared" si="8"/>
        <v>0</v>
      </c>
      <c r="M66" s="75">
        <f t="shared" si="8"/>
        <v>0</v>
      </c>
      <c r="N66" s="111" t="s">
        <v>687</v>
      </c>
      <c r="O66" s="111" t="s">
        <v>688</v>
      </c>
      <c r="P66" s="111" t="s">
        <v>689</v>
      </c>
      <c r="Q66" s="111" t="s">
        <v>690</v>
      </c>
      <c r="R66" s="47" t="s">
        <v>72</v>
      </c>
      <c r="S66" s="28"/>
      <c r="T66" s="28"/>
      <c r="U66" s="28"/>
      <c r="V66" s="28"/>
      <c r="W66" s="28"/>
      <c r="X66" s="28"/>
      <c r="Y66" s="28"/>
      <c r="Z66" s="28"/>
      <c r="AA66" s="28"/>
      <c r="AB66" s="28"/>
      <c r="AC66" s="28"/>
      <c r="AD66" s="28"/>
      <c r="AE66" s="28"/>
      <c r="AF66" s="28"/>
      <c r="AG66" s="28"/>
      <c r="AH66" s="28"/>
      <c r="AI66" s="28"/>
      <c r="AJ66" s="28"/>
      <c r="AK66" s="28"/>
      <c r="AL66" s="28"/>
      <c r="AM66" s="28"/>
      <c r="AN66" s="28"/>
      <c r="AO66" s="28"/>
      <c r="AP66" s="28"/>
      <c r="AQ66" s="28"/>
      <c r="AR66" s="28"/>
    </row>
    <row r="67" spans="1:44" s="2" customFormat="1" ht="67.5" customHeight="1" thickBot="1" x14ac:dyDescent="0.3">
      <c r="A67" s="264"/>
      <c r="B67" s="258"/>
      <c r="C67" s="147"/>
      <c r="D67" s="147"/>
      <c r="E67" s="147"/>
      <c r="F67" s="55" t="s">
        <v>23</v>
      </c>
      <c r="G67" s="192"/>
      <c r="H67" s="71">
        <v>21</v>
      </c>
      <c r="I67" s="72">
        <v>1</v>
      </c>
      <c r="J67" s="71">
        <v>21</v>
      </c>
      <c r="K67" s="72">
        <f t="shared" si="9"/>
        <v>1</v>
      </c>
      <c r="L67" s="71">
        <f t="shared" si="8"/>
        <v>0</v>
      </c>
      <c r="M67" s="75">
        <f t="shared" si="8"/>
        <v>0</v>
      </c>
      <c r="N67" s="112"/>
      <c r="O67" s="112"/>
      <c r="P67" s="112"/>
      <c r="Q67" s="112"/>
      <c r="R67" s="47" t="s">
        <v>72</v>
      </c>
      <c r="S67" s="28"/>
      <c r="T67" s="28"/>
      <c r="U67" s="28"/>
      <c r="V67" s="28"/>
      <c r="W67" s="28"/>
      <c r="X67" s="28"/>
      <c r="Y67" s="28"/>
      <c r="Z67" s="28"/>
      <c r="AA67" s="28"/>
      <c r="AB67" s="28"/>
      <c r="AC67" s="28"/>
      <c r="AD67" s="28"/>
      <c r="AE67" s="28"/>
      <c r="AF67" s="28"/>
      <c r="AG67" s="28"/>
      <c r="AH67" s="28"/>
      <c r="AI67" s="28"/>
      <c r="AJ67" s="28"/>
      <c r="AK67" s="28"/>
      <c r="AL67" s="28"/>
      <c r="AM67" s="28"/>
      <c r="AN67" s="28"/>
      <c r="AO67" s="28"/>
      <c r="AP67" s="28"/>
      <c r="AQ67" s="28"/>
      <c r="AR67" s="28"/>
    </row>
    <row r="68" spans="1:44" s="2" customFormat="1" ht="85.5" customHeight="1" thickBot="1" x14ac:dyDescent="0.3">
      <c r="A68" s="264"/>
      <c r="B68" s="258"/>
      <c r="C68" s="147"/>
      <c r="D68" s="147"/>
      <c r="E68" s="147"/>
      <c r="F68" s="52" t="s">
        <v>195</v>
      </c>
      <c r="G68" s="192"/>
      <c r="H68" s="178">
        <v>8</v>
      </c>
      <c r="I68" s="179">
        <v>1</v>
      </c>
      <c r="J68" s="178">
        <v>8</v>
      </c>
      <c r="K68" s="179">
        <f t="shared" si="9"/>
        <v>1</v>
      </c>
      <c r="L68" s="178">
        <f>H68-J68</f>
        <v>0</v>
      </c>
      <c r="M68" s="180">
        <f t="shared" si="8"/>
        <v>0</v>
      </c>
      <c r="N68" s="112"/>
      <c r="O68" s="112"/>
      <c r="P68" s="112"/>
      <c r="Q68" s="112"/>
      <c r="R68" s="47" t="s">
        <v>72</v>
      </c>
      <c r="S68" s="28"/>
      <c r="T68" s="28"/>
      <c r="U68" s="28"/>
      <c r="V68" s="28"/>
      <c r="W68" s="28"/>
      <c r="X68" s="28"/>
      <c r="Y68" s="28"/>
      <c r="Z68" s="28"/>
      <c r="AA68" s="28"/>
      <c r="AB68" s="28"/>
      <c r="AC68" s="28"/>
      <c r="AD68" s="28"/>
      <c r="AE68" s="28"/>
      <c r="AF68" s="28"/>
      <c r="AG68" s="28"/>
      <c r="AH68" s="28"/>
      <c r="AI68" s="28"/>
      <c r="AJ68" s="28"/>
      <c r="AK68" s="28"/>
      <c r="AL68" s="28"/>
      <c r="AM68" s="28"/>
      <c r="AN68" s="28"/>
      <c r="AO68" s="28"/>
      <c r="AP68" s="28"/>
      <c r="AQ68" s="28"/>
      <c r="AR68" s="28"/>
    </row>
    <row r="69" spans="1:44" s="2" customFormat="1" ht="69.75" customHeight="1" thickBot="1" x14ac:dyDescent="0.3">
      <c r="A69" s="264"/>
      <c r="B69" s="258"/>
      <c r="C69" s="147"/>
      <c r="D69" s="147"/>
      <c r="E69" s="152"/>
      <c r="F69" s="52" t="s">
        <v>196</v>
      </c>
      <c r="G69" s="184"/>
      <c r="H69" s="178"/>
      <c r="I69" s="179"/>
      <c r="J69" s="178"/>
      <c r="K69" s="179"/>
      <c r="L69" s="178"/>
      <c r="M69" s="180"/>
      <c r="N69" s="113"/>
      <c r="O69" s="113"/>
      <c r="P69" s="113"/>
      <c r="Q69" s="113"/>
      <c r="R69" s="47" t="s">
        <v>72</v>
      </c>
      <c r="S69" s="28"/>
      <c r="T69" s="28"/>
      <c r="U69" s="28"/>
      <c r="V69" s="28"/>
      <c r="W69" s="28"/>
      <c r="X69" s="28"/>
      <c r="Y69" s="28"/>
      <c r="Z69" s="28"/>
      <c r="AA69" s="28"/>
      <c r="AB69" s="28"/>
      <c r="AC69" s="28"/>
      <c r="AD69" s="28"/>
      <c r="AE69" s="28"/>
      <c r="AF69" s="28"/>
      <c r="AG69" s="28"/>
      <c r="AH69" s="28"/>
      <c r="AI69" s="28"/>
      <c r="AJ69" s="28"/>
      <c r="AK69" s="28"/>
      <c r="AL69" s="28"/>
      <c r="AM69" s="28"/>
      <c r="AN69" s="28"/>
      <c r="AO69" s="28"/>
      <c r="AP69" s="28"/>
      <c r="AQ69" s="28"/>
      <c r="AR69" s="28"/>
    </row>
    <row r="70" spans="1:44" s="2" customFormat="1" ht="48.75" customHeight="1" thickBot="1" x14ac:dyDescent="0.3">
      <c r="A70" s="264"/>
      <c r="B70" s="258"/>
      <c r="C70" s="147"/>
      <c r="D70" s="147"/>
      <c r="E70" s="146" t="s">
        <v>101</v>
      </c>
      <c r="F70" s="15" t="s">
        <v>197</v>
      </c>
      <c r="G70" s="183" t="s">
        <v>691</v>
      </c>
      <c r="H70" s="71">
        <v>1</v>
      </c>
      <c r="I70" s="72">
        <v>1</v>
      </c>
      <c r="J70" s="71">
        <v>1</v>
      </c>
      <c r="K70" s="72">
        <f t="shared" si="9"/>
        <v>1</v>
      </c>
      <c r="L70" s="71">
        <f t="shared" si="8"/>
        <v>0</v>
      </c>
      <c r="M70" s="75">
        <f t="shared" si="8"/>
        <v>0</v>
      </c>
      <c r="N70" s="111" t="s">
        <v>692</v>
      </c>
      <c r="O70" s="111" t="s">
        <v>693</v>
      </c>
      <c r="P70" s="111" t="s">
        <v>694</v>
      </c>
      <c r="Q70" s="111" t="s">
        <v>690</v>
      </c>
      <c r="R70" s="47" t="s">
        <v>72</v>
      </c>
      <c r="S70" s="28"/>
      <c r="T70" s="28"/>
      <c r="U70" s="28"/>
      <c r="V70" s="28"/>
      <c r="W70" s="28"/>
      <c r="X70" s="28"/>
      <c r="Y70" s="28"/>
      <c r="Z70" s="28"/>
      <c r="AA70" s="28"/>
      <c r="AB70" s="28"/>
      <c r="AC70" s="28"/>
      <c r="AD70" s="28"/>
      <c r="AE70" s="28"/>
      <c r="AF70" s="28"/>
      <c r="AG70" s="28"/>
      <c r="AH70" s="28"/>
      <c r="AI70" s="28"/>
      <c r="AJ70" s="28"/>
      <c r="AK70" s="28"/>
      <c r="AL70" s="28"/>
      <c r="AM70" s="28"/>
      <c r="AN70" s="28"/>
      <c r="AO70" s="28"/>
      <c r="AP70" s="28"/>
      <c r="AQ70" s="28"/>
      <c r="AR70" s="28"/>
    </row>
    <row r="71" spans="1:44" s="2" customFormat="1" ht="70.5" customHeight="1" thickBot="1" x14ac:dyDescent="0.3">
      <c r="A71" s="264"/>
      <c r="B71" s="258"/>
      <c r="C71" s="147"/>
      <c r="D71" s="147"/>
      <c r="E71" s="147"/>
      <c r="F71" s="52" t="s">
        <v>198</v>
      </c>
      <c r="G71" s="192"/>
      <c r="H71" s="71">
        <v>29</v>
      </c>
      <c r="I71" s="72">
        <v>1</v>
      </c>
      <c r="J71" s="71">
        <v>29</v>
      </c>
      <c r="K71" s="72">
        <f t="shared" si="9"/>
        <v>1</v>
      </c>
      <c r="L71" s="71">
        <f t="shared" si="8"/>
        <v>0</v>
      </c>
      <c r="M71" s="75">
        <f t="shared" si="8"/>
        <v>0</v>
      </c>
      <c r="N71" s="112"/>
      <c r="O71" s="112"/>
      <c r="P71" s="112"/>
      <c r="Q71" s="112"/>
      <c r="R71" s="47" t="s">
        <v>72</v>
      </c>
      <c r="S71" s="28"/>
      <c r="T71" s="28"/>
      <c r="U71" s="28"/>
      <c r="V71" s="28"/>
      <c r="W71" s="28"/>
      <c r="X71" s="28"/>
      <c r="Y71" s="28"/>
      <c r="Z71" s="28"/>
      <c r="AA71" s="28"/>
      <c r="AB71" s="28"/>
      <c r="AC71" s="28"/>
      <c r="AD71" s="28"/>
      <c r="AE71" s="28"/>
      <c r="AF71" s="28"/>
      <c r="AG71" s="28"/>
      <c r="AH71" s="28"/>
      <c r="AI71" s="28"/>
      <c r="AJ71" s="28"/>
      <c r="AK71" s="28"/>
      <c r="AL71" s="28"/>
      <c r="AM71" s="28"/>
      <c r="AN71" s="28"/>
      <c r="AO71" s="28"/>
      <c r="AP71" s="28"/>
      <c r="AQ71" s="28"/>
      <c r="AR71" s="28"/>
    </row>
    <row r="72" spans="1:44" s="2" customFormat="1" ht="61.5" customHeight="1" thickBot="1" x14ac:dyDescent="0.3">
      <c r="A72" s="264"/>
      <c r="B72" s="258"/>
      <c r="C72" s="147"/>
      <c r="D72" s="147"/>
      <c r="E72" s="147"/>
      <c r="F72" s="52" t="s">
        <v>199</v>
      </c>
      <c r="G72" s="192"/>
      <c r="H72" s="71">
        <v>5</v>
      </c>
      <c r="I72" s="72">
        <v>1</v>
      </c>
      <c r="J72" s="71">
        <v>5</v>
      </c>
      <c r="K72" s="72">
        <f t="shared" si="9"/>
        <v>1</v>
      </c>
      <c r="L72" s="71">
        <f t="shared" si="8"/>
        <v>0</v>
      </c>
      <c r="M72" s="75">
        <f t="shared" si="8"/>
        <v>0</v>
      </c>
      <c r="N72" s="112"/>
      <c r="O72" s="112"/>
      <c r="P72" s="112"/>
      <c r="Q72" s="112"/>
      <c r="R72" s="47" t="s">
        <v>72</v>
      </c>
      <c r="S72" s="28"/>
      <c r="T72" s="28"/>
      <c r="U72" s="28"/>
      <c r="V72" s="28"/>
      <c r="W72" s="28"/>
      <c r="X72" s="28"/>
      <c r="Y72" s="28"/>
      <c r="Z72" s="28"/>
      <c r="AA72" s="28"/>
      <c r="AB72" s="28"/>
      <c r="AC72" s="28"/>
      <c r="AD72" s="28"/>
      <c r="AE72" s="28"/>
      <c r="AF72" s="28"/>
      <c r="AG72" s="28"/>
      <c r="AH72" s="28"/>
      <c r="AI72" s="28"/>
      <c r="AJ72" s="28"/>
      <c r="AK72" s="28"/>
      <c r="AL72" s="28"/>
      <c r="AM72" s="28"/>
      <c r="AN72" s="28"/>
      <c r="AO72" s="28"/>
      <c r="AP72" s="28"/>
      <c r="AQ72" s="28"/>
      <c r="AR72" s="28"/>
    </row>
    <row r="73" spans="1:44" s="2" customFormat="1" ht="58.5" customHeight="1" thickBot="1" x14ac:dyDescent="0.3">
      <c r="A73" s="264"/>
      <c r="B73" s="258"/>
      <c r="C73" s="147"/>
      <c r="D73" s="147"/>
      <c r="E73" s="147"/>
      <c r="F73" s="52" t="s">
        <v>200</v>
      </c>
      <c r="G73" s="192"/>
      <c r="H73" s="71">
        <v>0</v>
      </c>
      <c r="I73" s="72">
        <v>1</v>
      </c>
      <c r="J73" s="71">
        <v>0</v>
      </c>
      <c r="K73" s="72">
        <v>1</v>
      </c>
      <c r="L73" s="71">
        <f t="shared" si="8"/>
        <v>0</v>
      </c>
      <c r="M73" s="75">
        <f t="shared" si="8"/>
        <v>0</v>
      </c>
      <c r="N73" s="112"/>
      <c r="O73" s="112"/>
      <c r="P73" s="112"/>
      <c r="Q73" s="112"/>
      <c r="R73" s="47" t="s">
        <v>72</v>
      </c>
      <c r="S73" s="28"/>
      <c r="T73" s="28"/>
      <c r="U73" s="28"/>
      <c r="V73" s="28"/>
      <c r="W73" s="28"/>
      <c r="X73" s="28"/>
      <c r="Y73" s="28"/>
      <c r="Z73" s="28"/>
      <c r="AA73" s="28"/>
      <c r="AB73" s="28"/>
      <c r="AC73" s="28"/>
      <c r="AD73" s="28"/>
      <c r="AE73" s="28"/>
      <c r="AF73" s="28"/>
      <c r="AG73" s="28"/>
      <c r="AH73" s="28"/>
      <c r="AI73" s="28"/>
      <c r="AJ73" s="28"/>
      <c r="AK73" s="28"/>
      <c r="AL73" s="28"/>
      <c r="AM73" s="28"/>
      <c r="AN73" s="28"/>
      <c r="AO73" s="28"/>
      <c r="AP73" s="28"/>
      <c r="AQ73" s="28"/>
      <c r="AR73" s="28"/>
    </row>
    <row r="74" spans="1:44" s="2" customFormat="1" ht="63.75" customHeight="1" thickBot="1" x14ac:dyDescent="0.3">
      <c r="A74" s="264"/>
      <c r="B74" s="259"/>
      <c r="C74" s="221"/>
      <c r="D74" s="221"/>
      <c r="E74" s="221"/>
      <c r="F74" s="52" t="s">
        <v>201</v>
      </c>
      <c r="G74" s="184"/>
      <c r="H74" s="71">
        <v>14</v>
      </c>
      <c r="I74" s="72">
        <v>1</v>
      </c>
      <c r="J74" s="71">
        <v>14</v>
      </c>
      <c r="K74" s="72">
        <f t="shared" si="9"/>
        <v>1</v>
      </c>
      <c r="L74" s="71">
        <f t="shared" si="8"/>
        <v>0</v>
      </c>
      <c r="M74" s="75">
        <f t="shared" si="8"/>
        <v>0</v>
      </c>
      <c r="N74" s="113"/>
      <c r="O74" s="113"/>
      <c r="P74" s="113"/>
      <c r="Q74" s="113"/>
      <c r="R74" s="47" t="s">
        <v>72</v>
      </c>
      <c r="S74" s="28"/>
      <c r="T74" s="28"/>
      <c r="U74" s="28"/>
      <c r="V74" s="28"/>
      <c r="W74" s="28"/>
      <c r="X74" s="28"/>
      <c r="Y74" s="28"/>
      <c r="Z74" s="28"/>
      <c r="AA74" s="28"/>
      <c r="AB74" s="28"/>
      <c r="AC74" s="28"/>
      <c r="AD74" s="28"/>
      <c r="AE74" s="28"/>
      <c r="AF74" s="28"/>
      <c r="AG74" s="28"/>
      <c r="AH74" s="28"/>
      <c r="AI74" s="28"/>
      <c r="AJ74" s="28"/>
      <c r="AK74" s="28"/>
      <c r="AL74" s="28"/>
      <c r="AM74" s="28"/>
      <c r="AN74" s="28"/>
      <c r="AO74" s="28"/>
      <c r="AP74" s="28"/>
      <c r="AQ74" s="28"/>
      <c r="AR74" s="28"/>
    </row>
    <row r="75" spans="1:44" s="2" customFormat="1" ht="73.5" customHeight="1" thickBot="1" x14ac:dyDescent="0.3">
      <c r="A75" s="258" t="s">
        <v>13</v>
      </c>
      <c r="B75" s="146" t="s">
        <v>14</v>
      </c>
      <c r="C75" s="146" t="s">
        <v>26</v>
      </c>
      <c r="D75" s="146" t="s">
        <v>102</v>
      </c>
      <c r="E75" s="146" t="s">
        <v>71</v>
      </c>
      <c r="F75" s="52" t="s">
        <v>202</v>
      </c>
      <c r="G75" s="183">
        <v>70</v>
      </c>
      <c r="H75" s="71">
        <v>1</v>
      </c>
      <c r="I75" s="72">
        <v>1</v>
      </c>
      <c r="J75" s="71">
        <v>1</v>
      </c>
      <c r="K75" s="72">
        <f t="shared" si="9"/>
        <v>1</v>
      </c>
      <c r="L75" s="71">
        <f t="shared" si="8"/>
        <v>0</v>
      </c>
      <c r="M75" s="75">
        <f t="shared" si="8"/>
        <v>0</v>
      </c>
      <c r="N75" s="111" t="s">
        <v>695</v>
      </c>
      <c r="O75" s="111" t="s">
        <v>696</v>
      </c>
      <c r="P75" s="111" t="s">
        <v>697</v>
      </c>
      <c r="Q75" s="111" t="s">
        <v>698</v>
      </c>
      <c r="R75" s="47" t="s">
        <v>72</v>
      </c>
      <c r="S75" s="28"/>
      <c r="T75" s="28"/>
      <c r="U75" s="28"/>
      <c r="V75" s="28"/>
      <c r="W75" s="28"/>
      <c r="X75" s="28"/>
      <c r="Y75" s="28"/>
      <c r="Z75" s="28"/>
      <c r="AA75" s="28"/>
      <c r="AB75" s="28"/>
      <c r="AC75" s="28"/>
      <c r="AD75" s="28"/>
      <c r="AE75" s="28"/>
      <c r="AF75" s="28"/>
      <c r="AG75" s="28"/>
      <c r="AH75" s="28"/>
      <c r="AI75" s="28"/>
      <c r="AJ75" s="28"/>
      <c r="AK75" s="28"/>
      <c r="AL75" s="28"/>
      <c r="AM75" s="28"/>
      <c r="AN75" s="28"/>
      <c r="AO75" s="28"/>
      <c r="AP75" s="28"/>
      <c r="AQ75" s="28"/>
      <c r="AR75" s="28"/>
    </row>
    <row r="76" spans="1:44" s="2" customFormat="1" ht="58.5" customHeight="1" thickBot="1" x14ac:dyDescent="0.3">
      <c r="A76" s="258"/>
      <c r="B76" s="147"/>
      <c r="C76" s="147"/>
      <c r="D76" s="147"/>
      <c r="E76" s="147"/>
      <c r="F76" s="52" t="s">
        <v>203</v>
      </c>
      <c r="G76" s="192"/>
      <c r="H76" s="71">
        <v>70</v>
      </c>
      <c r="I76" s="72">
        <v>1</v>
      </c>
      <c r="J76" s="71">
        <v>70</v>
      </c>
      <c r="K76" s="72">
        <f t="shared" si="9"/>
        <v>1</v>
      </c>
      <c r="L76" s="71">
        <v>0</v>
      </c>
      <c r="M76" s="75">
        <f t="shared" ref="M76:M77" si="10">I76-K76</f>
        <v>0</v>
      </c>
      <c r="N76" s="112"/>
      <c r="O76" s="112"/>
      <c r="P76" s="112"/>
      <c r="Q76" s="112"/>
      <c r="R76" s="47" t="s">
        <v>72</v>
      </c>
      <c r="S76" s="28"/>
      <c r="T76" s="28"/>
      <c r="U76" s="28"/>
      <c r="V76" s="28"/>
      <c r="W76" s="28"/>
      <c r="X76" s="28"/>
      <c r="Y76" s="28"/>
      <c r="Z76" s="28"/>
      <c r="AA76" s="28"/>
      <c r="AB76" s="28"/>
      <c r="AC76" s="28"/>
      <c r="AD76" s="28"/>
      <c r="AE76" s="28"/>
      <c r="AF76" s="28"/>
      <c r="AG76" s="28"/>
      <c r="AH76" s="28"/>
      <c r="AI76" s="28"/>
      <c r="AJ76" s="28"/>
      <c r="AK76" s="28"/>
      <c r="AL76" s="28"/>
      <c r="AM76" s="28"/>
      <c r="AN76" s="28"/>
      <c r="AO76" s="28"/>
      <c r="AP76" s="28"/>
      <c r="AQ76" s="28"/>
      <c r="AR76" s="28"/>
    </row>
    <row r="77" spans="1:44" s="2" customFormat="1" ht="68.25" customHeight="1" thickBot="1" x14ac:dyDescent="0.3">
      <c r="A77" s="258"/>
      <c r="B77" s="147"/>
      <c r="C77" s="152"/>
      <c r="D77" s="152"/>
      <c r="E77" s="152"/>
      <c r="F77" s="52" t="s">
        <v>204</v>
      </c>
      <c r="G77" s="184"/>
      <c r="H77" s="71">
        <v>70</v>
      </c>
      <c r="I77" s="72">
        <v>1</v>
      </c>
      <c r="J77" s="71">
        <v>70</v>
      </c>
      <c r="K77" s="72">
        <f t="shared" si="9"/>
        <v>1</v>
      </c>
      <c r="L77" s="71">
        <v>0</v>
      </c>
      <c r="M77" s="75">
        <f t="shared" si="10"/>
        <v>0</v>
      </c>
      <c r="N77" s="113"/>
      <c r="O77" s="113"/>
      <c r="P77" s="113"/>
      <c r="Q77" s="113"/>
      <c r="R77" s="47" t="s">
        <v>72</v>
      </c>
      <c r="S77" s="28"/>
      <c r="T77" s="28"/>
      <c r="U77" s="28"/>
      <c r="V77" s="28"/>
      <c r="W77" s="28"/>
      <c r="X77" s="28"/>
      <c r="Y77" s="28"/>
      <c r="Z77" s="28"/>
      <c r="AA77" s="28"/>
      <c r="AB77" s="28"/>
      <c r="AC77" s="28"/>
      <c r="AD77" s="28"/>
      <c r="AE77" s="28"/>
      <c r="AF77" s="28"/>
      <c r="AG77" s="28"/>
      <c r="AH77" s="28"/>
      <c r="AI77" s="28"/>
      <c r="AJ77" s="28"/>
      <c r="AK77" s="28"/>
      <c r="AL77" s="28"/>
      <c r="AM77" s="28"/>
      <c r="AN77" s="28"/>
      <c r="AO77" s="28"/>
      <c r="AP77" s="28"/>
      <c r="AQ77" s="28"/>
      <c r="AR77" s="28"/>
    </row>
    <row r="78" spans="1:44" s="2" customFormat="1" ht="69.75" customHeight="1" thickBot="1" x14ac:dyDescent="0.3">
      <c r="A78" s="258"/>
      <c r="B78" s="147"/>
      <c r="C78" s="146" t="s">
        <v>27</v>
      </c>
      <c r="D78" s="146" t="s">
        <v>28</v>
      </c>
      <c r="E78" s="146" t="s">
        <v>205</v>
      </c>
      <c r="F78" s="52" t="s">
        <v>287</v>
      </c>
      <c r="G78" s="183" t="s">
        <v>699</v>
      </c>
      <c r="H78" s="71">
        <v>0</v>
      </c>
      <c r="I78" s="72">
        <v>0</v>
      </c>
      <c r="J78" s="71">
        <v>0</v>
      </c>
      <c r="K78" s="72">
        <v>0</v>
      </c>
      <c r="L78" s="71">
        <v>0</v>
      </c>
      <c r="M78" s="75">
        <v>0</v>
      </c>
      <c r="N78" s="111" t="s">
        <v>700</v>
      </c>
      <c r="O78" s="111" t="s">
        <v>701</v>
      </c>
      <c r="P78" s="111" t="s">
        <v>701</v>
      </c>
      <c r="Q78" s="111" t="s">
        <v>701</v>
      </c>
      <c r="R78" s="47" t="s">
        <v>72</v>
      </c>
      <c r="S78" s="28"/>
      <c r="T78" s="28"/>
      <c r="U78" s="28"/>
      <c r="V78" s="28"/>
      <c r="W78" s="28"/>
      <c r="X78" s="28"/>
      <c r="Y78" s="28"/>
      <c r="Z78" s="28"/>
      <c r="AA78" s="28"/>
      <c r="AB78" s="28"/>
      <c r="AC78" s="28"/>
      <c r="AD78" s="28"/>
      <c r="AE78" s="28"/>
      <c r="AF78" s="28"/>
      <c r="AG78" s="28"/>
      <c r="AH78" s="28"/>
      <c r="AI78" s="28"/>
      <c r="AJ78" s="28"/>
      <c r="AK78" s="28"/>
      <c r="AL78" s="28"/>
      <c r="AM78" s="28"/>
      <c r="AN78" s="28"/>
      <c r="AO78" s="28"/>
      <c r="AP78" s="28"/>
      <c r="AQ78" s="28"/>
      <c r="AR78" s="28"/>
    </row>
    <row r="79" spans="1:44" s="2" customFormat="1" ht="79.5" customHeight="1" thickBot="1" x14ac:dyDescent="0.3">
      <c r="A79" s="258"/>
      <c r="B79" s="147"/>
      <c r="C79" s="147"/>
      <c r="D79" s="147"/>
      <c r="E79" s="147"/>
      <c r="F79" s="52" t="s">
        <v>266</v>
      </c>
      <c r="G79" s="192"/>
      <c r="H79" s="71">
        <v>0</v>
      </c>
      <c r="I79" s="72">
        <v>0</v>
      </c>
      <c r="J79" s="71">
        <v>0</v>
      </c>
      <c r="K79" s="72">
        <v>0</v>
      </c>
      <c r="L79" s="71">
        <v>0</v>
      </c>
      <c r="M79" s="75">
        <v>0</v>
      </c>
      <c r="N79" s="112"/>
      <c r="O79" s="112"/>
      <c r="P79" s="112"/>
      <c r="Q79" s="112"/>
      <c r="R79" s="47" t="s">
        <v>72</v>
      </c>
      <c r="S79" s="28"/>
      <c r="T79" s="28"/>
      <c r="U79" s="28"/>
      <c r="V79" s="28"/>
      <c r="W79" s="28"/>
      <c r="X79" s="28"/>
      <c r="Y79" s="28"/>
      <c r="Z79" s="28"/>
      <c r="AA79" s="28"/>
      <c r="AB79" s="28"/>
      <c r="AC79" s="28"/>
      <c r="AD79" s="28"/>
      <c r="AE79" s="28"/>
      <c r="AF79" s="28"/>
      <c r="AG79" s="28"/>
      <c r="AH79" s="28"/>
      <c r="AI79" s="28"/>
      <c r="AJ79" s="28"/>
      <c r="AK79" s="28"/>
      <c r="AL79" s="28"/>
      <c r="AM79" s="28"/>
      <c r="AN79" s="28"/>
      <c r="AO79" s="28"/>
      <c r="AP79" s="28"/>
      <c r="AQ79" s="28"/>
      <c r="AR79" s="28"/>
    </row>
    <row r="80" spans="1:44" s="2" customFormat="1" ht="69.75" customHeight="1" thickBot="1" x14ac:dyDescent="0.3">
      <c r="A80" s="258"/>
      <c r="B80" s="147"/>
      <c r="C80" s="147"/>
      <c r="D80" s="147"/>
      <c r="E80" s="147"/>
      <c r="F80" s="15" t="s">
        <v>267</v>
      </c>
      <c r="G80" s="184"/>
      <c r="H80" s="73">
        <v>0</v>
      </c>
      <c r="I80" s="38">
        <v>0</v>
      </c>
      <c r="J80" s="73">
        <v>0</v>
      </c>
      <c r="K80" s="72">
        <v>0</v>
      </c>
      <c r="L80" s="71">
        <v>0</v>
      </c>
      <c r="M80" s="75">
        <v>0</v>
      </c>
      <c r="N80" s="113"/>
      <c r="O80" s="113"/>
      <c r="P80" s="113"/>
      <c r="Q80" s="113"/>
      <c r="R80" s="47" t="s">
        <v>72</v>
      </c>
      <c r="S80" s="28"/>
      <c r="T80" s="28"/>
      <c r="U80" s="28"/>
      <c r="V80" s="28"/>
      <c r="W80" s="28"/>
      <c r="X80" s="28"/>
      <c r="Y80" s="28"/>
      <c r="Z80" s="28"/>
      <c r="AA80" s="28"/>
      <c r="AB80" s="28"/>
      <c r="AC80" s="28"/>
      <c r="AD80" s="28"/>
      <c r="AE80" s="28"/>
      <c r="AF80" s="28"/>
      <c r="AG80" s="28"/>
      <c r="AH80" s="28"/>
      <c r="AI80" s="28"/>
      <c r="AJ80" s="28"/>
      <c r="AK80" s="28"/>
      <c r="AL80" s="28"/>
      <c r="AM80" s="28"/>
      <c r="AN80" s="28"/>
      <c r="AO80" s="28"/>
      <c r="AP80" s="28"/>
      <c r="AQ80" s="28"/>
      <c r="AR80" s="28"/>
    </row>
    <row r="81" spans="1:44" s="2" customFormat="1" ht="77.25" customHeight="1" thickBot="1" x14ac:dyDescent="0.3">
      <c r="A81" s="264"/>
      <c r="B81" s="265" t="s">
        <v>74</v>
      </c>
      <c r="C81" s="153" t="s">
        <v>36</v>
      </c>
      <c r="D81" s="153" t="s">
        <v>103</v>
      </c>
      <c r="E81" s="146" t="s">
        <v>211</v>
      </c>
      <c r="F81" s="55" t="s">
        <v>213</v>
      </c>
      <c r="G81" s="245">
        <v>25</v>
      </c>
      <c r="H81" s="84">
        <v>25</v>
      </c>
      <c r="I81" s="85">
        <v>1</v>
      </c>
      <c r="J81" s="84">
        <v>20</v>
      </c>
      <c r="K81" s="86">
        <f>(J81/H81)*1</f>
        <v>0.8</v>
      </c>
      <c r="L81" s="84">
        <f t="shared" ref="L81:L87" si="11">H81-J81</f>
        <v>5</v>
      </c>
      <c r="M81" s="87">
        <f>(L81/H81)*1</f>
        <v>0.2</v>
      </c>
      <c r="N81" s="173" t="s">
        <v>743</v>
      </c>
      <c r="O81" s="173" t="s">
        <v>744</v>
      </c>
      <c r="P81" s="173" t="s">
        <v>745</v>
      </c>
      <c r="Q81" s="173" t="s">
        <v>746</v>
      </c>
      <c r="R81" s="47" t="s">
        <v>241</v>
      </c>
      <c r="S81" s="28"/>
      <c r="T81" s="28"/>
      <c r="U81" s="28"/>
      <c r="V81" s="28"/>
      <c r="W81" s="28"/>
      <c r="X81" s="28"/>
      <c r="Y81" s="28"/>
      <c r="Z81" s="28"/>
      <c r="AA81" s="28"/>
      <c r="AB81" s="28"/>
      <c r="AC81" s="28"/>
      <c r="AD81" s="28"/>
      <c r="AE81" s="28"/>
      <c r="AF81" s="28"/>
      <c r="AG81" s="28"/>
      <c r="AH81" s="28"/>
      <c r="AI81" s="28"/>
      <c r="AJ81" s="28"/>
      <c r="AK81" s="28"/>
      <c r="AL81" s="28"/>
      <c r="AM81" s="28"/>
      <c r="AN81" s="28"/>
      <c r="AO81" s="28"/>
      <c r="AP81" s="28"/>
      <c r="AQ81" s="28"/>
      <c r="AR81" s="28"/>
    </row>
    <row r="82" spans="1:44" s="2" customFormat="1" ht="103.5" customHeight="1" thickBot="1" x14ac:dyDescent="0.3">
      <c r="A82" s="264"/>
      <c r="B82" s="266"/>
      <c r="C82" s="154"/>
      <c r="D82" s="154"/>
      <c r="E82" s="147"/>
      <c r="F82" s="55" t="s">
        <v>214</v>
      </c>
      <c r="G82" s="246"/>
      <c r="H82" s="84">
        <v>4</v>
      </c>
      <c r="I82" s="85">
        <v>1</v>
      </c>
      <c r="J82" s="84">
        <v>3</v>
      </c>
      <c r="K82" s="86">
        <f>(J82/H82)*1</f>
        <v>0.75</v>
      </c>
      <c r="L82" s="84">
        <f t="shared" si="11"/>
        <v>1</v>
      </c>
      <c r="M82" s="87">
        <f>(L82/H82)*1</f>
        <v>0.25</v>
      </c>
      <c r="N82" s="174"/>
      <c r="O82" s="174"/>
      <c r="P82" s="174"/>
      <c r="Q82" s="174"/>
      <c r="R82" s="47" t="s">
        <v>241</v>
      </c>
      <c r="S82" s="28"/>
      <c r="T82" s="28"/>
      <c r="U82" s="28"/>
      <c r="V82" s="28"/>
      <c r="W82" s="28"/>
      <c r="X82" s="28"/>
      <c r="Y82" s="28"/>
      <c r="Z82" s="28"/>
      <c r="AA82" s="28"/>
      <c r="AB82" s="28"/>
      <c r="AC82" s="28"/>
      <c r="AD82" s="28"/>
      <c r="AE82" s="28"/>
      <c r="AF82" s="28"/>
      <c r="AG82" s="28"/>
      <c r="AH82" s="28"/>
      <c r="AI82" s="28"/>
      <c r="AJ82" s="28"/>
      <c r="AK82" s="28"/>
      <c r="AL82" s="28"/>
      <c r="AM82" s="28"/>
      <c r="AN82" s="28"/>
      <c r="AO82" s="28"/>
      <c r="AP82" s="28"/>
      <c r="AQ82" s="28"/>
      <c r="AR82" s="28"/>
    </row>
    <row r="83" spans="1:44" s="2" customFormat="1" ht="117" customHeight="1" thickBot="1" x14ac:dyDescent="0.3">
      <c r="A83" s="264"/>
      <c r="B83" s="266"/>
      <c r="C83" s="154"/>
      <c r="D83" s="154"/>
      <c r="E83" s="146" t="s">
        <v>212</v>
      </c>
      <c r="F83" s="55" t="s">
        <v>215</v>
      </c>
      <c r="G83" s="246"/>
      <c r="H83" s="84">
        <v>25</v>
      </c>
      <c r="I83" s="85">
        <f>(H83/H81)*1</f>
        <v>1</v>
      </c>
      <c r="J83" s="84">
        <v>20</v>
      </c>
      <c r="K83" s="86">
        <f>(J83*I83)/H83</f>
        <v>0.8</v>
      </c>
      <c r="L83" s="84">
        <f t="shared" si="11"/>
        <v>5</v>
      </c>
      <c r="M83" s="87">
        <f>(L83*I83)/H83</f>
        <v>0.2</v>
      </c>
      <c r="N83" s="174"/>
      <c r="O83" s="174"/>
      <c r="P83" s="174"/>
      <c r="Q83" s="174"/>
      <c r="R83" s="47" t="s">
        <v>241</v>
      </c>
      <c r="S83" s="28"/>
      <c r="T83" s="28"/>
      <c r="U83" s="28"/>
      <c r="V83" s="28"/>
      <c r="W83" s="28"/>
      <c r="X83" s="28"/>
      <c r="Y83" s="28"/>
      <c r="Z83" s="28"/>
      <c r="AA83" s="28"/>
      <c r="AB83" s="28"/>
      <c r="AC83" s="28"/>
      <c r="AD83" s="28"/>
      <c r="AE83" s="28"/>
      <c r="AF83" s="28"/>
      <c r="AG83" s="28"/>
      <c r="AH83" s="28"/>
      <c r="AI83" s="28"/>
      <c r="AJ83" s="28"/>
      <c r="AK83" s="28"/>
      <c r="AL83" s="28"/>
      <c r="AM83" s="28"/>
      <c r="AN83" s="28"/>
      <c r="AO83" s="28"/>
      <c r="AP83" s="28"/>
      <c r="AQ83" s="28"/>
      <c r="AR83" s="28"/>
    </row>
    <row r="84" spans="1:44" s="2" customFormat="1" ht="103.5" customHeight="1" thickBot="1" x14ac:dyDescent="0.3">
      <c r="A84" s="264"/>
      <c r="B84" s="266"/>
      <c r="C84" s="154"/>
      <c r="D84" s="154"/>
      <c r="E84" s="147"/>
      <c r="F84" s="55" t="s">
        <v>216</v>
      </c>
      <c r="G84" s="247"/>
      <c r="H84" s="84">
        <v>22</v>
      </c>
      <c r="I84" s="85">
        <f>(H84/H81)*1</f>
        <v>0.88</v>
      </c>
      <c r="J84" s="84">
        <v>18</v>
      </c>
      <c r="K84" s="86">
        <f>(J84*I84)/H84</f>
        <v>0.72</v>
      </c>
      <c r="L84" s="84">
        <f t="shared" si="11"/>
        <v>4</v>
      </c>
      <c r="M84" s="87">
        <f>(L84*I84)/H84</f>
        <v>0.16</v>
      </c>
      <c r="N84" s="175"/>
      <c r="O84" s="175"/>
      <c r="P84" s="175"/>
      <c r="Q84" s="175"/>
      <c r="R84" s="47" t="s">
        <v>241</v>
      </c>
      <c r="S84" s="28"/>
      <c r="T84" s="28"/>
      <c r="U84" s="28"/>
      <c r="V84" s="28"/>
      <c r="W84" s="28"/>
      <c r="X84" s="28"/>
      <c r="Y84" s="28"/>
      <c r="Z84" s="28"/>
      <c r="AA84" s="28"/>
      <c r="AB84" s="28"/>
      <c r="AC84" s="28"/>
      <c r="AD84" s="28"/>
      <c r="AE84" s="28"/>
      <c r="AF84" s="28"/>
      <c r="AG84" s="28"/>
      <c r="AH84" s="28"/>
      <c r="AI84" s="28"/>
      <c r="AJ84" s="28"/>
      <c r="AK84" s="28"/>
      <c r="AL84" s="28"/>
      <c r="AM84" s="28"/>
      <c r="AN84" s="28"/>
      <c r="AO84" s="28"/>
      <c r="AP84" s="28"/>
      <c r="AQ84" s="28"/>
      <c r="AR84" s="28"/>
    </row>
    <row r="85" spans="1:44" s="2" customFormat="1" ht="168" customHeight="1" thickBot="1" x14ac:dyDescent="0.3">
      <c r="A85" s="146" t="s">
        <v>13</v>
      </c>
      <c r="B85" s="153" t="s">
        <v>75</v>
      </c>
      <c r="C85" s="153" t="s">
        <v>210</v>
      </c>
      <c r="D85" s="146" t="s">
        <v>84</v>
      </c>
      <c r="E85" s="146" t="s">
        <v>206</v>
      </c>
      <c r="F85" s="55" t="s">
        <v>207</v>
      </c>
      <c r="G85" s="242">
        <v>14</v>
      </c>
      <c r="H85" s="84">
        <v>25</v>
      </c>
      <c r="I85" s="85">
        <v>1</v>
      </c>
      <c r="J85" s="84">
        <v>14</v>
      </c>
      <c r="K85" s="86">
        <f>(J85/H85)*1</f>
        <v>0.56000000000000005</v>
      </c>
      <c r="L85" s="84">
        <f t="shared" si="11"/>
        <v>11</v>
      </c>
      <c r="M85" s="87">
        <f>(L85/H85)*1</f>
        <v>0.44</v>
      </c>
      <c r="N85" s="173" t="s">
        <v>747</v>
      </c>
      <c r="O85" s="173" t="s">
        <v>748</v>
      </c>
      <c r="P85" s="173" t="s">
        <v>749</v>
      </c>
      <c r="Q85" s="173" t="s">
        <v>750</v>
      </c>
      <c r="R85" s="47" t="s">
        <v>241</v>
      </c>
      <c r="S85" s="28"/>
      <c r="T85" s="28"/>
      <c r="U85" s="28"/>
      <c r="V85" s="28"/>
      <c r="W85" s="28"/>
      <c r="X85" s="28"/>
      <c r="Y85" s="28"/>
      <c r="Z85" s="28"/>
      <c r="AA85" s="28"/>
      <c r="AB85" s="28"/>
      <c r="AC85" s="28"/>
      <c r="AD85" s="28"/>
      <c r="AE85" s="28"/>
      <c r="AF85" s="28"/>
      <c r="AG85" s="28"/>
      <c r="AH85" s="28"/>
      <c r="AI85" s="28"/>
      <c r="AJ85" s="28"/>
      <c r="AK85" s="28"/>
      <c r="AL85" s="28"/>
      <c r="AM85" s="28"/>
      <c r="AN85" s="28"/>
      <c r="AO85" s="28"/>
      <c r="AP85" s="28"/>
      <c r="AQ85" s="28"/>
      <c r="AR85" s="28"/>
    </row>
    <row r="86" spans="1:44" s="2" customFormat="1" ht="147.75" customHeight="1" thickBot="1" x14ac:dyDescent="0.3">
      <c r="A86" s="147"/>
      <c r="B86" s="154"/>
      <c r="C86" s="154"/>
      <c r="D86" s="147"/>
      <c r="E86" s="147"/>
      <c r="F86" s="55" t="s">
        <v>208</v>
      </c>
      <c r="G86" s="243"/>
      <c r="H86" s="84">
        <v>7</v>
      </c>
      <c r="I86" s="85">
        <v>1</v>
      </c>
      <c r="J86" s="84">
        <v>5</v>
      </c>
      <c r="K86" s="86">
        <f>(J86/H86)*1</f>
        <v>0.7142857142857143</v>
      </c>
      <c r="L86" s="84">
        <f t="shared" si="11"/>
        <v>2</v>
      </c>
      <c r="M86" s="87">
        <f>(L86/H86)*1</f>
        <v>0.2857142857142857</v>
      </c>
      <c r="N86" s="174"/>
      <c r="O86" s="174"/>
      <c r="P86" s="174"/>
      <c r="Q86" s="174"/>
      <c r="R86" s="47" t="s">
        <v>241</v>
      </c>
      <c r="S86" s="28"/>
      <c r="T86" s="28"/>
      <c r="U86" s="28"/>
      <c r="V86" s="28"/>
      <c r="W86" s="28"/>
      <c r="X86" s="28"/>
      <c r="Y86" s="28"/>
      <c r="Z86" s="28"/>
      <c r="AA86" s="28"/>
      <c r="AB86" s="28"/>
      <c r="AC86" s="28"/>
      <c r="AD86" s="28"/>
      <c r="AE86" s="28"/>
      <c r="AF86" s="28"/>
      <c r="AG86" s="28"/>
      <c r="AH86" s="28"/>
      <c r="AI86" s="28"/>
      <c r="AJ86" s="28"/>
      <c r="AK86" s="28"/>
      <c r="AL86" s="28"/>
      <c r="AM86" s="28"/>
      <c r="AN86" s="28"/>
      <c r="AO86" s="28"/>
      <c r="AP86" s="28"/>
      <c r="AQ86" s="28"/>
      <c r="AR86" s="28"/>
    </row>
    <row r="87" spans="1:44" s="2" customFormat="1" ht="145.5" customHeight="1" thickBot="1" x14ac:dyDescent="0.3">
      <c r="A87" s="152"/>
      <c r="B87" s="155"/>
      <c r="C87" s="155"/>
      <c r="D87" s="152"/>
      <c r="E87" s="152"/>
      <c r="F87" s="55" t="s">
        <v>209</v>
      </c>
      <c r="G87" s="244"/>
      <c r="H87" s="84">
        <v>14</v>
      </c>
      <c r="I87" s="85">
        <f>(H87/H85)*1</f>
        <v>0.56000000000000005</v>
      </c>
      <c r="J87" s="84">
        <v>9</v>
      </c>
      <c r="K87" s="86">
        <f>(J87*I87)/H87</f>
        <v>0.36000000000000004</v>
      </c>
      <c r="L87" s="84">
        <f t="shared" si="11"/>
        <v>5</v>
      </c>
      <c r="M87" s="87">
        <f>(L87*I87)/H87</f>
        <v>0.2</v>
      </c>
      <c r="N87" s="175"/>
      <c r="O87" s="175"/>
      <c r="P87" s="175"/>
      <c r="Q87" s="175"/>
      <c r="R87" s="47" t="s">
        <v>241</v>
      </c>
      <c r="S87" s="28"/>
      <c r="T87" s="28"/>
      <c r="U87" s="28"/>
      <c r="V87" s="28"/>
      <c r="W87" s="28"/>
      <c r="X87" s="28"/>
      <c r="Y87" s="28"/>
      <c r="Z87" s="28"/>
      <c r="AA87" s="28"/>
      <c r="AB87" s="28"/>
      <c r="AC87" s="28"/>
      <c r="AD87" s="28"/>
      <c r="AE87" s="28"/>
      <c r="AF87" s="28"/>
      <c r="AG87" s="28"/>
      <c r="AH87" s="28"/>
      <c r="AI87" s="28"/>
      <c r="AJ87" s="28"/>
      <c r="AK87" s="28"/>
      <c r="AL87" s="28"/>
      <c r="AM87" s="28"/>
      <c r="AN87" s="28"/>
      <c r="AO87" s="28"/>
      <c r="AP87" s="28"/>
      <c r="AQ87" s="28"/>
      <c r="AR87" s="28"/>
    </row>
    <row r="88" spans="1:44" s="2" customFormat="1" ht="86.25" customHeight="1" thickBot="1" x14ac:dyDescent="0.3">
      <c r="A88" s="146" t="s">
        <v>13</v>
      </c>
      <c r="B88" s="146" t="s">
        <v>76</v>
      </c>
      <c r="C88" s="146" t="s">
        <v>85</v>
      </c>
      <c r="D88" s="146" t="s">
        <v>105</v>
      </c>
      <c r="E88" s="146" t="s">
        <v>217</v>
      </c>
      <c r="F88" s="51" t="s">
        <v>268</v>
      </c>
      <c r="G88" s="168">
        <v>10</v>
      </c>
      <c r="H88" s="68">
        <v>10</v>
      </c>
      <c r="I88" s="69">
        <v>1</v>
      </c>
      <c r="J88" s="68">
        <v>6</v>
      </c>
      <c r="K88" s="69">
        <f t="shared" ref="K88" si="12">(J88*I88)/H88</f>
        <v>0.6</v>
      </c>
      <c r="L88" s="68">
        <f t="shared" ref="L88:M88" si="13">(H88-J88)</f>
        <v>4</v>
      </c>
      <c r="M88" s="69">
        <f t="shared" si="13"/>
        <v>0.4</v>
      </c>
      <c r="N88" s="168" t="s">
        <v>763</v>
      </c>
      <c r="O88" s="165" t="s">
        <v>764</v>
      </c>
      <c r="P88" s="165" t="s">
        <v>765</v>
      </c>
      <c r="Q88" s="165" t="s">
        <v>766</v>
      </c>
      <c r="R88" s="47" t="s">
        <v>73</v>
      </c>
      <c r="S88" s="28"/>
      <c r="T88" s="28"/>
      <c r="U88" s="28"/>
      <c r="V88" s="28"/>
      <c r="W88" s="28"/>
      <c r="X88" s="28"/>
      <c r="Y88" s="28"/>
      <c r="Z88" s="28"/>
      <c r="AA88" s="28"/>
      <c r="AB88" s="28"/>
      <c r="AC88" s="28"/>
      <c r="AD88" s="28"/>
      <c r="AE88" s="28"/>
      <c r="AF88" s="28"/>
      <c r="AG88" s="28"/>
      <c r="AH88" s="28"/>
      <c r="AI88" s="28"/>
      <c r="AJ88" s="28"/>
      <c r="AK88" s="28"/>
      <c r="AL88" s="28"/>
      <c r="AM88" s="28"/>
      <c r="AN88" s="28"/>
      <c r="AO88" s="28"/>
      <c r="AP88" s="28"/>
      <c r="AQ88" s="28"/>
      <c r="AR88" s="28"/>
    </row>
    <row r="89" spans="1:44" s="2" customFormat="1" ht="71.25" customHeight="1" thickBot="1" x14ac:dyDescent="0.3">
      <c r="A89" s="147"/>
      <c r="B89" s="147"/>
      <c r="C89" s="147"/>
      <c r="D89" s="147"/>
      <c r="E89" s="147"/>
      <c r="F89" s="51" t="s">
        <v>269</v>
      </c>
      <c r="G89" s="169"/>
      <c r="H89" s="68">
        <v>5</v>
      </c>
      <c r="I89" s="69">
        <v>1</v>
      </c>
      <c r="J89" s="68">
        <v>5</v>
      </c>
      <c r="K89" s="69">
        <v>1</v>
      </c>
      <c r="L89" s="68">
        <v>0</v>
      </c>
      <c r="M89" s="69">
        <f>(I89-K89)</f>
        <v>0</v>
      </c>
      <c r="N89" s="169"/>
      <c r="O89" s="166"/>
      <c r="P89" s="166"/>
      <c r="Q89" s="166"/>
      <c r="R89" s="47" t="s">
        <v>73</v>
      </c>
      <c r="S89" s="28"/>
      <c r="T89" s="28"/>
      <c r="U89" s="28"/>
      <c r="V89" s="28"/>
      <c r="W89" s="28"/>
      <c r="X89" s="28"/>
      <c r="Y89" s="28"/>
      <c r="Z89" s="28"/>
      <c r="AA89" s="28"/>
      <c r="AB89" s="28"/>
      <c r="AC89" s="28"/>
      <c r="AD89" s="28"/>
      <c r="AE89" s="28"/>
      <c r="AF89" s="28"/>
      <c r="AG89" s="28"/>
      <c r="AH89" s="28"/>
      <c r="AI89" s="28"/>
      <c r="AJ89" s="28"/>
      <c r="AK89" s="28"/>
      <c r="AL89" s="28"/>
      <c r="AM89" s="28"/>
      <c r="AN89" s="28"/>
      <c r="AO89" s="28"/>
      <c r="AP89" s="28"/>
      <c r="AQ89" s="28"/>
      <c r="AR89" s="28"/>
    </row>
    <row r="90" spans="1:44" s="2" customFormat="1" ht="45" customHeight="1" thickBot="1" x14ac:dyDescent="0.3">
      <c r="A90" s="147"/>
      <c r="B90" s="147"/>
      <c r="C90" s="147"/>
      <c r="D90" s="147"/>
      <c r="E90" s="221"/>
      <c r="F90" s="56" t="s">
        <v>308</v>
      </c>
      <c r="G90" s="169"/>
      <c r="H90" s="68">
        <v>0</v>
      </c>
      <c r="I90" s="69">
        <v>0</v>
      </c>
      <c r="J90" s="68">
        <v>0</v>
      </c>
      <c r="K90" s="69">
        <v>0</v>
      </c>
      <c r="L90" s="68">
        <v>0</v>
      </c>
      <c r="M90" s="69">
        <f>(I90-K90)</f>
        <v>0</v>
      </c>
      <c r="N90" s="169"/>
      <c r="O90" s="166"/>
      <c r="P90" s="166"/>
      <c r="Q90" s="166"/>
      <c r="R90" s="47" t="s">
        <v>73</v>
      </c>
      <c r="S90" s="28"/>
      <c r="T90" s="28"/>
      <c r="U90" s="28"/>
      <c r="V90" s="28"/>
      <c r="W90" s="28"/>
      <c r="X90" s="28"/>
      <c r="Y90" s="28"/>
      <c r="Z90" s="28"/>
      <c r="AA90" s="28"/>
      <c r="AB90" s="28"/>
      <c r="AC90" s="28"/>
      <c r="AD90" s="28"/>
      <c r="AE90" s="28"/>
      <c r="AF90" s="28"/>
      <c r="AG90" s="28"/>
      <c r="AH90" s="28"/>
      <c r="AI90" s="28"/>
      <c r="AJ90" s="28"/>
      <c r="AK90" s="28"/>
      <c r="AL90" s="28"/>
      <c r="AM90" s="28"/>
      <c r="AN90" s="28"/>
      <c r="AO90" s="28"/>
      <c r="AP90" s="28"/>
      <c r="AQ90" s="28"/>
      <c r="AR90" s="28"/>
    </row>
    <row r="91" spans="1:44" s="2" customFormat="1" ht="71.25" customHeight="1" thickBot="1" x14ac:dyDescent="0.3">
      <c r="A91" s="147"/>
      <c r="B91" s="147"/>
      <c r="C91" s="147"/>
      <c r="D91" s="147"/>
      <c r="E91" s="152"/>
      <c r="F91" s="51" t="s">
        <v>218</v>
      </c>
      <c r="G91" s="170"/>
      <c r="H91" s="68">
        <v>10</v>
      </c>
      <c r="I91" s="69">
        <v>1</v>
      </c>
      <c r="J91" s="68">
        <v>6</v>
      </c>
      <c r="K91" s="69">
        <f>(J91*I91)/H91</f>
        <v>0.6</v>
      </c>
      <c r="L91" s="68">
        <v>2</v>
      </c>
      <c r="M91" s="69">
        <f>(I91-K91)</f>
        <v>0.4</v>
      </c>
      <c r="N91" s="170"/>
      <c r="O91" s="166"/>
      <c r="P91" s="166"/>
      <c r="Q91" s="166"/>
      <c r="R91" s="47" t="s">
        <v>73</v>
      </c>
      <c r="S91" s="28"/>
      <c r="T91" s="28"/>
      <c r="U91" s="28"/>
      <c r="V91" s="28"/>
      <c r="W91" s="28"/>
      <c r="X91" s="28"/>
      <c r="Y91" s="28"/>
      <c r="Z91" s="28"/>
      <c r="AA91" s="28"/>
      <c r="AB91" s="28"/>
      <c r="AC91" s="28"/>
      <c r="AD91" s="28"/>
      <c r="AE91" s="28"/>
      <c r="AF91" s="28"/>
      <c r="AG91" s="28"/>
      <c r="AH91" s="28"/>
      <c r="AI91" s="28"/>
      <c r="AJ91" s="28"/>
      <c r="AK91" s="28"/>
      <c r="AL91" s="28"/>
      <c r="AM91" s="28"/>
      <c r="AN91" s="28"/>
      <c r="AO91" s="28"/>
      <c r="AP91" s="28"/>
      <c r="AQ91" s="28"/>
      <c r="AR91" s="28"/>
    </row>
    <row r="92" spans="1:44" s="2" customFormat="1" ht="69" customHeight="1" thickBot="1" x14ac:dyDescent="0.3">
      <c r="A92" s="147"/>
      <c r="B92" s="147"/>
      <c r="C92" s="147"/>
      <c r="D92" s="147"/>
      <c r="E92" s="183" t="s">
        <v>219</v>
      </c>
      <c r="F92" s="51" t="s">
        <v>270</v>
      </c>
      <c r="G92" s="168">
        <v>70</v>
      </c>
      <c r="H92" s="68">
        <v>70</v>
      </c>
      <c r="I92" s="69">
        <v>1</v>
      </c>
      <c r="J92" s="68">
        <v>0</v>
      </c>
      <c r="K92" s="69">
        <f>(J92*I92)/H92</f>
        <v>0</v>
      </c>
      <c r="L92" s="68">
        <f>H92-J92</f>
        <v>70</v>
      </c>
      <c r="M92" s="69">
        <f>I92-K92</f>
        <v>1</v>
      </c>
      <c r="N92" s="172" t="s">
        <v>767</v>
      </c>
      <c r="O92" s="166"/>
      <c r="P92" s="166"/>
      <c r="Q92" s="166"/>
      <c r="R92" s="47" t="s">
        <v>73</v>
      </c>
      <c r="S92" s="28"/>
      <c r="T92" s="28"/>
      <c r="U92" s="28"/>
      <c r="V92" s="28"/>
      <c r="W92" s="28"/>
      <c r="X92" s="28"/>
      <c r="Y92" s="28"/>
      <c r="Z92" s="28"/>
      <c r="AA92" s="28"/>
      <c r="AB92" s="28"/>
      <c r="AC92" s="28"/>
      <c r="AD92" s="28"/>
      <c r="AE92" s="28"/>
      <c r="AF92" s="28"/>
      <c r="AG92" s="28"/>
      <c r="AH92" s="28"/>
      <c r="AI92" s="28"/>
      <c r="AJ92" s="28"/>
      <c r="AK92" s="28"/>
      <c r="AL92" s="28"/>
      <c r="AM92" s="28"/>
      <c r="AN92" s="28"/>
      <c r="AO92" s="28"/>
      <c r="AP92" s="28"/>
      <c r="AQ92" s="28"/>
      <c r="AR92" s="28"/>
    </row>
    <row r="93" spans="1:44" s="2" customFormat="1" ht="57.75" customHeight="1" thickBot="1" x14ac:dyDescent="0.3">
      <c r="A93" s="221"/>
      <c r="B93" s="221"/>
      <c r="C93" s="221"/>
      <c r="D93" s="221"/>
      <c r="E93" s="192"/>
      <c r="F93" s="51" t="s">
        <v>271</v>
      </c>
      <c r="G93" s="169"/>
      <c r="H93" s="68">
        <v>0</v>
      </c>
      <c r="I93" s="69">
        <v>1</v>
      </c>
      <c r="J93" s="68">
        <v>0</v>
      </c>
      <c r="K93" s="69">
        <v>1</v>
      </c>
      <c r="L93" s="68">
        <v>0</v>
      </c>
      <c r="M93" s="69">
        <v>0</v>
      </c>
      <c r="N93" s="172"/>
      <c r="O93" s="166"/>
      <c r="P93" s="166"/>
      <c r="Q93" s="166"/>
      <c r="R93" s="47" t="s">
        <v>73</v>
      </c>
      <c r="S93" s="28"/>
      <c r="T93" s="28"/>
      <c r="U93" s="28"/>
      <c r="V93" s="28"/>
      <c r="W93" s="28"/>
      <c r="X93" s="28"/>
      <c r="Y93" s="28"/>
      <c r="Z93" s="28"/>
      <c r="AA93" s="28"/>
      <c r="AB93" s="28"/>
      <c r="AC93" s="28"/>
      <c r="AD93" s="28"/>
      <c r="AE93" s="28"/>
      <c r="AF93" s="28"/>
      <c r="AG93" s="28"/>
      <c r="AH93" s="28"/>
      <c r="AI93" s="28"/>
      <c r="AJ93" s="28"/>
      <c r="AK93" s="28"/>
      <c r="AL93" s="28"/>
      <c r="AM93" s="28"/>
      <c r="AN93" s="28"/>
      <c r="AO93" s="28"/>
      <c r="AP93" s="28"/>
      <c r="AQ93" s="28"/>
      <c r="AR93" s="28"/>
    </row>
    <row r="94" spans="1:44" s="2" customFormat="1" ht="76.5" customHeight="1" thickBot="1" x14ac:dyDescent="0.3">
      <c r="A94" s="152"/>
      <c r="B94" s="152"/>
      <c r="C94" s="152"/>
      <c r="D94" s="152"/>
      <c r="E94" s="184"/>
      <c r="F94" s="51" t="s">
        <v>220</v>
      </c>
      <c r="G94" s="170"/>
      <c r="H94" s="68">
        <v>70</v>
      </c>
      <c r="I94" s="69">
        <v>1</v>
      </c>
      <c r="J94" s="68">
        <v>0</v>
      </c>
      <c r="K94" s="69">
        <f>(J94*I94)/H94</f>
        <v>0</v>
      </c>
      <c r="L94" s="68">
        <f>H94-J94</f>
        <v>70</v>
      </c>
      <c r="M94" s="69">
        <f>I94-K94</f>
        <v>1</v>
      </c>
      <c r="N94" s="172"/>
      <c r="O94" s="167"/>
      <c r="P94" s="167"/>
      <c r="Q94" s="167"/>
      <c r="R94" s="47" t="s">
        <v>73</v>
      </c>
      <c r="S94" s="28"/>
      <c r="T94" s="28"/>
      <c r="U94" s="28"/>
      <c r="V94" s="28"/>
      <c r="W94" s="28"/>
      <c r="X94" s="28"/>
      <c r="Y94" s="28"/>
      <c r="Z94" s="28"/>
      <c r="AA94" s="28"/>
      <c r="AB94" s="28"/>
      <c r="AC94" s="28"/>
      <c r="AD94" s="28"/>
      <c r="AE94" s="28"/>
      <c r="AF94" s="28"/>
      <c r="AG94" s="28"/>
      <c r="AH94" s="28"/>
      <c r="AI94" s="28"/>
      <c r="AJ94" s="28"/>
      <c r="AK94" s="28"/>
      <c r="AL94" s="28"/>
      <c r="AM94" s="28"/>
      <c r="AN94" s="28"/>
      <c r="AO94" s="28"/>
      <c r="AP94" s="28"/>
      <c r="AQ94" s="28"/>
      <c r="AR94" s="28"/>
    </row>
    <row r="95" spans="1:44" s="2" customFormat="1" ht="81.75" customHeight="1" thickBot="1" x14ac:dyDescent="0.3">
      <c r="A95" s="183" t="s">
        <v>13</v>
      </c>
      <c r="B95" s="183" t="s">
        <v>14</v>
      </c>
      <c r="C95" s="146" t="s">
        <v>29</v>
      </c>
      <c r="D95" s="153" t="s">
        <v>221</v>
      </c>
      <c r="E95" s="153" t="s">
        <v>30</v>
      </c>
      <c r="F95" s="51" t="s">
        <v>272</v>
      </c>
      <c r="G95" s="146">
        <v>35</v>
      </c>
      <c r="H95" s="71">
        <v>35</v>
      </c>
      <c r="I95" s="72">
        <v>1</v>
      </c>
      <c r="J95" s="71">
        <v>35</v>
      </c>
      <c r="K95" s="72">
        <f t="shared" ref="K95:K103" si="14">(J95*I95)/H95</f>
        <v>1</v>
      </c>
      <c r="L95" s="71">
        <v>35</v>
      </c>
      <c r="M95" s="75">
        <f t="shared" ref="M95:M100" si="15">I95-K95</f>
        <v>0</v>
      </c>
      <c r="N95" s="115" t="s">
        <v>702</v>
      </c>
      <c r="O95" s="115" t="s">
        <v>703</v>
      </c>
      <c r="P95" s="115" t="s">
        <v>704</v>
      </c>
      <c r="Q95" s="115" t="s">
        <v>705</v>
      </c>
      <c r="R95" s="47" t="s">
        <v>72</v>
      </c>
      <c r="S95" s="28"/>
      <c r="T95" s="28"/>
      <c r="U95" s="28"/>
      <c r="V95" s="28"/>
      <c r="W95" s="28"/>
      <c r="X95" s="28"/>
      <c r="Y95" s="28"/>
      <c r="Z95" s="28"/>
      <c r="AA95" s="28"/>
      <c r="AB95" s="28"/>
      <c r="AC95" s="28"/>
      <c r="AD95" s="28"/>
      <c r="AE95" s="28"/>
      <c r="AF95" s="28"/>
      <c r="AG95" s="28"/>
      <c r="AH95" s="28"/>
      <c r="AI95" s="28"/>
      <c r="AJ95" s="28"/>
      <c r="AK95" s="28"/>
      <c r="AL95" s="28"/>
      <c r="AM95" s="28"/>
      <c r="AN95" s="28"/>
      <c r="AO95" s="28"/>
      <c r="AP95" s="28"/>
      <c r="AQ95" s="28"/>
      <c r="AR95" s="28"/>
    </row>
    <row r="96" spans="1:44" s="2" customFormat="1" ht="63.75" customHeight="1" thickBot="1" x14ac:dyDescent="0.3">
      <c r="A96" s="192"/>
      <c r="B96" s="192"/>
      <c r="C96" s="147"/>
      <c r="D96" s="154"/>
      <c r="E96" s="154"/>
      <c r="F96" s="51" t="s">
        <v>273</v>
      </c>
      <c r="G96" s="147"/>
      <c r="H96" s="71">
        <v>4</v>
      </c>
      <c r="I96" s="72">
        <v>1</v>
      </c>
      <c r="J96" s="71">
        <v>4</v>
      </c>
      <c r="K96" s="72">
        <f t="shared" si="14"/>
        <v>1</v>
      </c>
      <c r="L96" s="71">
        <v>4</v>
      </c>
      <c r="M96" s="75">
        <f t="shared" si="15"/>
        <v>0</v>
      </c>
      <c r="N96" s="115"/>
      <c r="O96" s="115"/>
      <c r="P96" s="115"/>
      <c r="Q96" s="115"/>
      <c r="R96" s="47" t="s">
        <v>72</v>
      </c>
      <c r="S96" s="28"/>
      <c r="T96" s="28"/>
      <c r="U96" s="28"/>
      <c r="V96" s="28"/>
      <c r="W96" s="28"/>
      <c r="X96" s="28"/>
      <c r="Y96" s="28"/>
      <c r="Z96" s="28"/>
      <c r="AA96" s="28"/>
      <c r="AB96" s="28"/>
      <c r="AC96" s="28"/>
      <c r="AD96" s="28"/>
      <c r="AE96" s="28"/>
      <c r="AF96" s="28"/>
      <c r="AG96" s="28"/>
      <c r="AH96" s="28"/>
      <c r="AI96" s="28"/>
      <c r="AJ96" s="28"/>
      <c r="AK96" s="28"/>
      <c r="AL96" s="28"/>
      <c r="AM96" s="28"/>
      <c r="AN96" s="28"/>
      <c r="AO96" s="28"/>
      <c r="AP96" s="28"/>
      <c r="AQ96" s="28"/>
      <c r="AR96" s="28"/>
    </row>
    <row r="97" spans="1:44" s="2" customFormat="1" ht="84" customHeight="1" thickBot="1" x14ac:dyDescent="0.3">
      <c r="A97" s="184"/>
      <c r="B97" s="184"/>
      <c r="C97" s="152"/>
      <c r="D97" s="155"/>
      <c r="E97" s="155"/>
      <c r="F97" s="51" t="s">
        <v>274</v>
      </c>
      <c r="G97" s="152"/>
      <c r="H97" s="71">
        <v>35</v>
      </c>
      <c r="I97" s="72">
        <v>1</v>
      </c>
      <c r="J97" s="71">
        <v>35</v>
      </c>
      <c r="K97" s="72">
        <f t="shared" si="14"/>
        <v>1</v>
      </c>
      <c r="L97" s="71">
        <v>35</v>
      </c>
      <c r="M97" s="75">
        <f t="shared" si="15"/>
        <v>0</v>
      </c>
      <c r="N97" s="116"/>
      <c r="O97" s="116"/>
      <c r="P97" s="116"/>
      <c r="Q97" s="116"/>
      <c r="R97" s="47" t="s">
        <v>72</v>
      </c>
      <c r="S97" s="28"/>
      <c r="T97" s="28"/>
      <c r="U97" s="28"/>
      <c r="V97" s="28"/>
      <c r="W97" s="28"/>
      <c r="X97" s="28"/>
      <c r="Y97" s="28"/>
      <c r="Z97" s="28"/>
      <c r="AA97" s="28"/>
      <c r="AB97" s="28"/>
      <c r="AC97" s="28"/>
      <c r="AD97" s="28"/>
      <c r="AE97" s="28"/>
      <c r="AF97" s="28"/>
      <c r="AG97" s="28"/>
      <c r="AH97" s="28"/>
      <c r="AI97" s="28"/>
      <c r="AJ97" s="28"/>
      <c r="AK97" s="28"/>
      <c r="AL97" s="28"/>
      <c r="AM97" s="28"/>
      <c r="AN97" s="28"/>
      <c r="AO97" s="28"/>
      <c r="AP97" s="28"/>
      <c r="AQ97" s="28"/>
      <c r="AR97" s="28"/>
    </row>
    <row r="98" spans="1:44" s="2" customFormat="1" ht="94.5" customHeight="1" thickBot="1" x14ac:dyDescent="0.3">
      <c r="A98" s="183" t="s">
        <v>13</v>
      </c>
      <c r="B98" s="183" t="s">
        <v>14</v>
      </c>
      <c r="C98" s="183" t="s">
        <v>222</v>
      </c>
      <c r="D98" s="197" t="s">
        <v>224</v>
      </c>
      <c r="E98" s="197" t="s">
        <v>223</v>
      </c>
      <c r="F98" s="51" t="s">
        <v>225</v>
      </c>
      <c r="G98" s="183">
        <v>40</v>
      </c>
      <c r="H98" s="71">
        <v>31</v>
      </c>
      <c r="I98" s="72">
        <v>1</v>
      </c>
      <c r="J98" s="71">
        <v>31</v>
      </c>
      <c r="K98" s="72">
        <f t="shared" si="14"/>
        <v>1</v>
      </c>
      <c r="L98" s="71">
        <v>15</v>
      </c>
      <c r="M98" s="75">
        <f t="shared" si="15"/>
        <v>0</v>
      </c>
      <c r="N98" s="195" t="s">
        <v>706</v>
      </c>
      <c r="O98" s="195" t="s">
        <v>667</v>
      </c>
      <c r="P98" s="195" t="s">
        <v>707</v>
      </c>
      <c r="Q98" s="196" t="s">
        <v>669</v>
      </c>
      <c r="R98" s="47" t="s">
        <v>72</v>
      </c>
      <c r="S98" s="28"/>
      <c r="T98" s="28"/>
      <c r="U98" s="28"/>
      <c r="V98" s="28"/>
      <c r="W98" s="28"/>
      <c r="X98" s="28"/>
      <c r="Y98" s="28"/>
      <c r="Z98" s="28"/>
      <c r="AA98" s="28"/>
      <c r="AB98" s="28"/>
      <c r="AC98" s="28"/>
      <c r="AD98" s="28"/>
      <c r="AE98" s="28"/>
      <c r="AF98" s="28"/>
      <c r="AG98" s="28"/>
      <c r="AH98" s="28"/>
      <c r="AI98" s="28"/>
      <c r="AJ98" s="28"/>
      <c r="AK98" s="28"/>
      <c r="AL98" s="28"/>
      <c r="AM98" s="28"/>
      <c r="AN98" s="28"/>
      <c r="AO98" s="28"/>
      <c r="AP98" s="28"/>
      <c r="AQ98" s="28"/>
      <c r="AR98" s="28"/>
    </row>
    <row r="99" spans="1:44" s="2" customFormat="1" ht="85.5" customHeight="1" thickBot="1" x14ac:dyDescent="0.3">
      <c r="A99" s="192"/>
      <c r="B99" s="192"/>
      <c r="C99" s="192"/>
      <c r="D99" s="198"/>
      <c r="E99" s="198"/>
      <c r="F99" s="51" t="s">
        <v>226</v>
      </c>
      <c r="G99" s="192"/>
      <c r="H99" s="71">
        <v>31</v>
      </c>
      <c r="I99" s="72">
        <v>1</v>
      </c>
      <c r="J99" s="71">
        <v>25</v>
      </c>
      <c r="K99" s="72">
        <f t="shared" si="14"/>
        <v>0.80645161290322576</v>
      </c>
      <c r="L99" s="71">
        <v>5</v>
      </c>
      <c r="M99" s="75">
        <f t="shared" si="15"/>
        <v>0.19354838709677424</v>
      </c>
      <c r="N99" s="195"/>
      <c r="O99" s="196"/>
      <c r="P99" s="196"/>
      <c r="Q99" s="196"/>
      <c r="R99" s="47" t="s">
        <v>72</v>
      </c>
      <c r="S99" s="28"/>
      <c r="T99" s="28"/>
      <c r="U99" s="28"/>
      <c r="V99" s="28"/>
      <c r="W99" s="28"/>
      <c r="X99" s="28"/>
      <c r="Y99" s="28"/>
      <c r="Z99" s="28"/>
      <c r="AA99" s="28"/>
      <c r="AB99" s="28"/>
      <c r="AC99" s="28"/>
      <c r="AD99" s="28"/>
      <c r="AE99" s="28"/>
      <c r="AF99" s="28"/>
      <c r="AG99" s="28"/>
      <c r="AH99" s="28"/>
      <c r="AI99" s="28"/>
      <c r="AJ99" s="28"/>
      <c r="AK99" s="28"/>
      <c r="AL99" s="28"/>
      <c r="AM99" s="28"/>
      <c r="AN99" s="28"/>
      <c r="AO99" s="28"/>
      <c r="AP99" s="28"/>
      <c r="AQ99" s="28"/>
      <c r="AR99" s="28"/>
    </row>
    <row r="100" spans="1:44" s="2" customFormat="1" ht="107.25" customHeight="1" thickBot="1" x14ac:dyDescent="0.3">
      <c r="A100" s="184"/>
      <c r="B100" s="184"/>
      <c r="C100" s="184"/>
      <c r="D100" s="199"/>
      <c r="E100" s="199"/>
      <c r="F100" s="51" t="s">
        <v>227</v>
      </c>
      <c r="G100" s="184"/>
      <c r="H100" s="71">
        <v>31</v>
      </c>
      <c r="I100" s="72">
        <v>1</v>
      </c>
      <c r="J100" s="71">
        <v>25</v>
      </c>
      <c r="K100" s="72">
        <f t="shared" si="14"/>
        <v>0.80645161290322576</v>
      </c>
      <c r="L100" s="71">
        <v>5</v>
      </c>
      <c r="M100" s="75">
        <f t="shared" si="15"/>
        <v>0.19354838709677424</v>
      </c>
      <c r="N100" s="195"/>
      <c r="O100" s="196"/>
      <c r="P100" s="196"/>
      <c r="Q100" s="196"/>
      <c r="R100" s="47" t="s">
        <v>72</v>
      </c>
      <c r="S100" s="28"/>
      <c r="T100" s="28"/>
      <c r="U100" s="28"/>
      <c r="V100" s="28"/>
      <c r="W100" s="28"/>
      <c r="X100" s="28"/>
      <c r="Y100" s="28"/>
      <c r="Z100" s="28"/>
      <c r="AA100" s="28"/>
      <c r="AB100" s="28"/>
      <c r="AC100" s="28"/>
      <c r="AD100" s="28"/>
      <c r="AE100" s="28"/>
      <c r="AF100" s="28"/>
      <c r="AG100" s="28"/>
      <c r="AH100" s="28"/>
      <c r="AI100" s="28"/>
      <c r="AJ100" s="28"/>
      <c r="AK100" s="28"/>
      <c r="AL100" s="28"/>
      <c r="AM100" s="28"/>
      <c r="AN100" s="28"/>
      <c r="AO100" s="28"/>
      <c r="AP100" s="28"/>
      <c r="AQ100" s="28"/>
      <c r="AR100" s="28"/>
    </row>
    <row r="101" spans="1:44" s="2" customFormat="1" ht="77.25" customHeight="1" thickBot="1" x14ac:dyDescent="0.3">
      <c r="A101" s="183" t="s">
        <v>13</v>
      </c>
      <c r="B101" s="183" t="s">
        <v>76</v>
      </c>
      <c r="C101" s="146" t="s">
        <v>244</v>
      </c>
      <c r="D101" s="146" t="s">
        <v>106</v>
      </c>
      <c r="E101" s="146" t="s">
        <v>228</v>
      </c>
      <c r="F101" s="52" t="s">
        <v>275</v>
      </c>
      <c r="G101" s="171">
        <v>70</v>
      </c>
      <c r="H101" s="68">
        <v>70</v>
      </c>
      <c r="I101" s="69">
        <v>1</v>
      </c>
      <c r="J101" s="68">
        <v>47</v>
      </c>
      <c r="K101" s="69">
        <f t="shared" si="14"/>
        <v>0.67142857142857137</v>
      </c>
      <c r="L101" s="68">
        <f t="shared" ref="L101:M103" si="16">(H101-J101)</f>
        <v>23</v>
      </c>
      <c r="M101" s="69">
        <f t="shared" si="16"/>
        <v>0.32857142857142863</v>
      </c>
      <c r="N101" s="165" t="s">
        <v>759</v>
      </c>
      <c r="O101" s="165" t="s">
        <v>760</v>
      </c>
      <c r="P101" s="165" t="s">
        <v>761</v>
      </c>
      <c r="Q101" s="165" t="s">
        <v>762</v>
      </c>
      <c r="R101" s="47" t="s">
        <v>73</v>
      </c>
      <c r="S101" s="28"/>
      <c r="T101" s="28"/>
      <c r="U101" s="28"/>
      <c r="V101" s="28"/>
      <c r="W101" s="28"/>
      <c r="X101" s="28"/>
      <c r="Y101" s="28"/>
      <c r="Z101" s="28"/>
      <c r="AA101" s="28"/>
      <c r="AB101" s="28"/>
      <c r="AC101" s="28"/>
      <c r="AD101" s="28"/>
      <c r="AE101" s="28"/>
      <c r="AF101" s="28"/>
      <c r="AG101" s="28"/>
      <c r="AH101" s="28"/>
      <c r="AI101" s="28"/>
      <c r="AJ101" s="28"/>
      <c r="AK101" s="28"/>
      <c r="AL101" s="28"/>
      <c r="AM101" s="28"/>
      <c r="AN101" s="28"/>
      <c r="AO101" s="28"/>
      <c r="AP101" s="28"/>
      <c r="AQ101" s="28"/>
      <c r="AR101" s="28"/>
    </row>
    <row r="102" spans="1:44" s="2" customFormat="1" ht="98.25" customHeight="1" thickBot="1" x14ac:dyDescent="0.3">
      <c r="A102" s="192"/>
      <c r="B102" s="192"/>
      <c r="C102" s="147"/>
      <c r="D102" s="147"/>
      <c r="E102" s="147"/>
      <c r="F102" s="52" t="s">
        <v>276</v>
      </c>
      <c r="G102" s="171"/>
      <c r="H102" s="68">
        <v>8</v>
      </c>
      <c r="I102" s="69">
        <v>1</v>
      </c>
      <c r="J102" s="68">
        <v>8</v>
      </c>
      <c r="K102" s="69">
        <f t="shared" si="14"/>
        <v>1</v>
      </c>
      <c r="L102" s="68">
        <f t="shared" si="16"/>
        <v>0</v>
      </c>
      <c r="M102" s="69">
        <f t="shared" si="16"/>
        <v>0</v>
      </c>
      <c r="N102" s="193"/>
      <c r="O102" s="166"/>
      <c r="P102" s="166"/>
      <c r="Q102" s="166"/>
      <c r="R102" s="47" t="s">
        <v>73</v>
      </c>
      <c r="S102" s="28"/>
      <c r="T102" s="28"/>
      <c r="U102" s="28"/>
      <c r="V102" s="28"/>
      <c r="W102" s="28"/>
      <c r="X102" s="28"/>
      <c r="Y102" s="28"/>
      <c r="Z102" s="28"/>
      <c r="AA102" s="28"/>
      <c r="AB102" s="28"/>
      <c r="AC102" s="28"/>
      <c r="AD102" s="28"/>
      <c r="AE102" s="28"/>
      <c r="AF102" s="28"/>
      <c r="AG102" s="28"/>
      <c r="AH102" s="28"/>
      <c r="AI102" s="28"/>
      <c r="AJ102" s="28"/>
      <c r="AK102" s="28"/>
      <c r="AL102" s="28"/>
      <c r="AM102" s="28"/>
      <c r="AN102" s="28"/>
      <c r="AO102" s="28"/>
      <c r="AP102" s="28"/>
      <c r="AQ102" s="28"/>
      <c r="AR102" s="28"/>
    </row>
    <row r="103" spans="1:44" s="2" customFormat="1" ht="121.5" customHeight="1" thickBot="1" x14ac:dyDescent="0.3">
      <c r="A103" s="184"/>
      <c r="B103" s="184"/>
      <c r="C103" s="152"/>
      <c r="D103" s="152"/>
      <c r="E103" s="152"/>
      <c r="F103" s="52" t="s">
        <v>229</v>
      </c>
      <c r="G103" s="171"/>
      <c r="H103" s="68">
        <v>70</v>
      </c>
      <c r="I103" s="69">
        <v>1</v>
      </c>
      <c r="J103" s="68">
        <v>50</v>
      </c>
      <c r="K103" s="69">
        <f t="shared" si="14"/>
        <v>0.7142857142857143</v>
      </c>
      <c r="L103" s="68">
        <f t="shared" si="16"/>
        <v>20</v>
      </c>
      <c r="M103" s="69">
        <f t="shared" si="16"/>
        <v>0.2857142857142857</v>
      </c>
      <c r="N103" s="194"/>
      <c r="O103" s="167"/>
      <c r="P103" s="167"/>
      <c r="Q103" s="167"/>
      <c r="R103" s="47" t="s">
        <v>73</v>
      </c>
      <c r="S103" s="28"/>
      <c r="T103" s="28"/>
      <c r="U103" s="28"/>
      <c r="V103" s="28"/>
      <c r="W103" s="28"/>
      <c r="X103" s="28"/>
      <c r="Y103" s="28"/>
      <c r="Z103" s="28"/>
      <c r="AA103" s="28"/>
      <c r="AB103" s="28"/>
      <c r="AC103" s="28"/>
      <c r="AD103" s="28"/>
      <c r="AE103" s="28"/>
      <c r="AF103" s="28"/>
      <c r="AG103" s="28"/>
      <c r="AH103" s="28"/>
      <c r="AI103" s="28"/>
      <c r="AJ103" s="28"/>
      <c r="AK103" s="28"/>
      <c r="AL103" s="28"/>
      <c r="AM103" s="28"/>
      <c r="AN103" s="28"/>
      <c r="AO103" s="28"/>
      <c r="AP103" s="28"/>
      <c r="AQ103" s="28"/>
      <c r="AR103" s="28"/>
    </row>
    <row r="104" spans="1:44" s="2" customFormat="1" ht="132" customHeight="1" thickBot="1" x14ac:dyDescent="0.3">
      <c r="A104" s="146" t="s">
        <v>13</v>
      </c>
      <c r="B104" s="146" t="s">
        <v>76</v>
      </c>
      <c r="C104" s="248" t="s">
        <v>37</v>
      </c>
      <c r="D104" s="146" t="s">
        <v>107</v>
      </c>
      <c r="E104" s="146" t="s">
        <v>38</v>
      </c>
      <c r="F104" s="52" t="s">
        <v>277</v>
      </c>
      <c r="G104" s="183">
        <v>70</v>
      </c>
      <c r="H104" s="57">
        <v>17</v>
      </c>
      <c r="I104" s="65">
        <v>1</v>
      </c>
      <c r="J104" s="57">
        <v>17</v>
      </c>
      <c r="K104" s="65">
        <f>J104/H104</f>
        <v>1</v>
      </c>
      <c r="L104" s="57">
        <v>0</v>
      </c>
      <c r="M104" s="66">
        <f t="shared" ref="L104:M106" si="17">I104-K104</f>
        <v>0</v>
      </c>
      <c r="N104" s="74" t="s">
        <v>737</v>
      </c>
      <c r="O104" s="176" t="s">
        <v>738</v>
      </c>
      <c r="P104" s="213" t="s">
        <v>739</v>
      </c>
      <c r="Q104" s="214" t="s">
        <v>740</v>
      </c>
      <c r="R104" s="47" t="s">
        <v>242</v>
      </c>
      <c r="S104" s="28"/>
      <c r="T104" s="28"/>
      <c r="U104" s="28"/>
      <c r="V104" s="28"/>
      <c r="W104" s="28"/>
      <c r="X104" s="28"/>
      <c r="Y104" s="28"/>
      <c r="Z104" s="28"/>
      <c r="AA104" s="28"/>
      <c r="AB104" s="28"/>
      <c r="AC104" s="28"/>
      <c r="AD104" s="28"/>
      <c r="AE104" s="28"/>
      <c r="AF104" s="28"/>
      <c r="AG104" s="28"/>
      <c r="AH104" s="28"/>
      <c r="AI104" s="28"/>
      <c r="AJ104" s="28"/>
      <c r="AK104" s="28"/>
      <c r="AL104" s="28"/>
      <c r="AM104" s="28"/>
      <c r="AN104" s="28"/>
      <c r="AO104" s="28"/>
      <c r="AP104" s="28"/>
      <c r="AQ104" s="28"/>
      <c r="AR104" s="28"/>
    </row>
    <row r="105" spans="1:44" s="2" customFormat="1" ht="102.75" customHeight="1" thickBot="1" x14ac:dyDescent="0.3">
      <c r="A105" s="147"/>
      <c r="B105" s="147"/>
      <c r="C105" s="249"/>
      <c r="D105" s="147"/>
      <c r="E105" s="147"/>
      <c r="F105" s="52" t="s">
        <v>278</v>
      </c>
      <c r="G105" s="192"/>
      <c r="H105" s="57">
        <v>70</v>
      </c>
      <c r="I105" s="65">
        <v>1</v>
      </c>
      <c r="J105" s="57">
        <v>57</v>
      </c>
      <c r="K105" s="65">
        <f>J105/H105</f>
        <v>0.81428571428571428</v>
      </c>
      <c r="L105" s="57">
        <f t="shared" si="17"/>
        <v>13</v>
      </c>
      <c r="M105" s="66">
        <f t="shared" si="17"/>
        <v>0.18571428571428572</v>
      </c>
      <c r="N105" s="74" t="s">
        <v>741</v>
      </c>
      <c r="O105" s="191"/>
      <c r="P105" s="191"/>
      <c r="Q105" s="214"/>
      <c r="R105" s="47" t="s">
        <v>242</v>
      </c>
      <c r="S105" s="28"/>
      <c r="T105" s="28"/>
      <c r="U105" s="28"/>
      <c r="V105" s="28"/>
      <c r="W105" s="28"/>
      <c r="X105" s="28"/>
      <c r="Y105" s="28"/>
      <c r="Z105" s="28"/>
      <c r="AA105" s="28"/>
      <c r="AB105" s="28"/>
      <c r="AC105" s="28"/>
      <c r="AD105" s="28"/>
      <c r="AE105" s="28"/>
      <c r="AF105" s="28"/>
      <c r="AG105" s="28"/>
      <c r="AH105" s="28"/>
      <c r="AI105" s="28"/>
      <c r="AJ105" s="28"/>
      <c r="AK105" s="28"/>
      <c r="AL105" s="28"/>
      <c r="AM105" s="28"/>
      <c r="AN105" s="28"/>
      <c r="AO105" s="28"/>
      <c r="AP105" s="28"/>
      <c r="AQ105" s="28"/>
      <c r="AR105" s="28"/>
    </row>
    <row r="106" spans="1:44" s="2" customFormat="1" ht="82.5" customHeight="1" thickBot="1" x14ac:dyDescent="0.3">
      <c r="A106" s="152"/>
      <c r="B106" s="152"/>
      <c r="C106" s="250"/>
      <c r="D106" s="152"/>
      <c r="E106" s="152"/>
      <c r="F106" s="52" t="s">
        <v>230</v>
      </c>
      <c r="G106" s="184"/>
      <c r="H106" s="57">
        <v>70</v>
      </c>
      <c r="I106" s="65">
        <v>1</v>
      </c>
      <c r="J106" s="57">
        <v>57</v>
      </c>
      <c r="K106" s="65">
        <f>J106/H106</f>
        <v>0.81428571428571428</v>
      </c>
      <c r="L106" s="57">
        <f t="shared" si="17"/>
        <v>13</v>
      </c>
      <c r="M106" s="66">
        <f t="shared" si="17"/>
        <v>0.18571428571428572</v>
      </c>
      <c r="N106" s="74" t="s">
        <v>742</v>
      </c>
      <c r="O106" s="177"/>
      <c r="P106" s="177"/>
      <c r="Q106" s="214"/>
      <c r="R106" s="47" t="s">
        <v>242</v>
      </c>
      <c r="S106" s="28"/>
      <c r="T106" s="28"/>
      <c r="U106" s="28"/>
      <c r="V106" s="28"/>
      <c r="W106" s="28"/>
      <c r="X106" s="28"/>
      <c r="Y106" s="28"/>
      <c r="Z106" s="28"/>
      <c r="AA106" s="28"/>
      <c r="AB106" s="28"/>
      <c r="AC106" s="28"/>
      <c r="AD106" s="28"/>
      <c r="AE106" s="28"/>
      <c r="AF106" s="28"/>
      <c r="AG106" s="28"/>
      <c r="AH106" s="28"/>
      <c r="AI106" s="28"/>
      <c r="AJ106" s="28"/>
      <c r="AK106" s="28"/>
      <c r="AL106" s="28"/>
      <c r="AM106" s="28"/>
      <c r="AN106" s="28"/>
      <c r="AO106" s="28"/>
      <c r="AP106" s="28"/>
      <c r="AQ106" s="28"/>
      <c r="AR106" s="28"/>
    </row>
    <row r="107" spans="1:44" x14ac:dyDescent="0.25">
      <c r="H107" s="6"/>
      <c r="I107" s="7"/>
      <c r="J107" s="6"/>
      <c r="K107" s="7"/>
      <c r="L107" s="6"/>
      <c r="M107" s="7"/>
      <c r="N107" s="8"/>
      <c r="O107" s="8"/>
      <c r="P107" s="8"/>
      <c r="Q107" s="8"/>
    </row>
    <row r="108" spans="1:44" ht="94.5" customHeight="1" x14ac:dyDescent="0.2">
      <c r="A108" s="151" t="s">
        <v>240</v>
      </c>
      <c r="B108" s="151"/>
      <c r="C108" s="151"/>
      <c r="D108" s="151"/>
      <c r="E108" s="151"/>
      <c r="F108" s="151"/>
      <c r="G108" s="151"/>
      <c r="H108" s="151"/>
      <c r="I108" s="151"/>
      <c r="J108" s="151"/>
      <c r="K108" s="151"/>
      <c r="L108" s="151"/>
      <c r="M108" s="151"/>
      <c r="N108" s="8"/>
      <c r="O108" s="8"/>
      <c r="P108" s="8"/>
      <c r="Q108" s="8"/>
    </row>
  </sheetData>
  <sheetProtection algorithmName="SHA-512" hashValue="6hSfSC8jl/Demc002cfncf7miMYYPZU8WhrMNvaSx5gpCTXScj5nbLaNd9h8hmY7IFIvP9hzPl0wI81whqdvmA==" saltValue="oQKjMgtsXx/BocYzxk7DNA==" spinCount="100000" sheet="1" objects="1" scenarios="1" selectLockedCells="1" selectUnlockedCells="1"/>
  <autoFilter ref="R7:R106"/>
  <mergeCells count="282">
    <mergeCell ref="N12:N13"/>
    <mergeCell ref="B104:B106"/>
    <mergeCell ref="B85:B87"/>
    <mergeCell ref="A59:A65"/>
    <mergeCell ref="B59:B65"/>
    <mergeCell ref="A81:A84"/>
    <mergeCell ref="A66:A74"/>
    <mergeCell ref="A101:A103"/>
    <mergeCell ref="A104:A106"/>
    <mergeCell ref="B101:B103"/>
    <mergeCell ref="A88:A94"/>
    <mergeCell ref="B81:B84"/>
    <mergeCell ref="B88:B94"/>
    <mergeCell ref="A75:A80"/>
    <mergeCell ref="B75:B80"/>
    <mergeCell ref="A95:A97"/>
    <mergeCell ref="B95:B97"/>
    <mergeCell ref="B66:B74"/>
    <mergeCell ref="A85:A87"/>
    <mergeCell ref="A98:A100"/>
    <mergeCell ref="B56:B58"/>
    <mergeCell ref="E42:E45"/>
    <mergeCell ref="D59:D65"/>
    <mergeCell ref="A52:A55"/>
    <mergeCell ref="B52:B55"/>
    <mergeCell ref="A46:A48"/>
    <mergeCell ref="A49:A51"/>
    <mergeCell ref="A42:A45"/>
    <mergeCell ref="B42:B45"/>
    <mergeCell ref="A56:A58"/>
    <mergeCell ref="C78:C80"/>
    <mergeCell ref="D39:D41"/>
    <mergeCell ref="D46:D48"/>
    <mergeCell ref="D42:D45"/>
    <mergeCell ref="B46:B48"/>
    <mergeCell ref="C59:C74"/>
    <mergeCell ref="A39:A41"/>
    <mergeCell ref="B39:B41"/>
    <mergeCell ref="B49:B51"/>
    <mergeCell ref="C56:C58"/>
    <mergeCell ref="D56:D58"/>
    <mergeCell ref="D52:D55"/>
    <mergeCell ref="C52:C55"/>
    <mergeCell ref="D49:D51"/>
    <mergeCell ref="C49:C51"/>
    <mergeCell ref="C46:C48"/>
    <mergeCell ref="A1:M1"/>
    <mergeCell ref="A2:M2"/>
    <mergeCell ref="A3:M3"/>
    <mergeCell ref="A4:M4"/>
    <mergeCell ref="A7:A9"/>
    <mergeCell ref="C39:C41"/>
    <mergeCell ref="B34:B38"/>
    <mergeCell ref="F7:F9"/>
    <mergeCell ref="E37:E38"/>
    <mergeCell ref="E28:E30"/>
    <mergeCell ref="E31:E33"/>
    <mergeCell ref="A34:A38"/>
    <mergeCell ref="A25:A33"/>
    <mergeCell ref="B25:B33"/>
    <mergeCell ref="C10:C15"/>
    <mergeCell ref="D10:D15"/>
    <mergeCell ref="E10:E11"/>
    <mergeCell ref="G10:G11"/>
    <mergeCell ref="E12:E13"/>
    <mergeCell ref="G12:G13"/>
    <mergeCell ref="G14:G15"/>
    <mergeCell ref="B7:B9"/>
    <mergeCell ref="E7:E9"/>
    <mergeCell ref="E20:E21"/>
    <mergeCell ref="D101:D103"/>
    <mergeCell ref="E95:E97"/>
    <mergeCell ref="G104:G106"/>
    <mergeCell ref="E104:E106"/>
    <mergeCell ref="G95:G97"/>
    <mergeCell ref="C101:C103"/>
    <mergeCell ref="G70:G74"/>
    <mergeCell ref="C104:C106"/>
    <mergeCell ref="D104:D106"/>
    <mergeCell ref="E88:E91"/>
    <mergeCell ref="C95:C97"/>
    <mergeCell ref="E83:E84"/>
    <mergeCell ref="C75:C77"/>
    <mergeCell ref="D88:D94"/>
    <mergeCell ref="D81:D84"/>
    <mergeCell ref="E81:E82"/>
    <mergeCell ref="D95:D97"/>
    <mergeCell ref="C85:C87"/>
    <mergeCell ref="D85:D87"/>
    <mergeCell ref="C81:C84"/>
    <mergeCell ref="C88:C94"/>
    <mergeCell ref="G63:G65"/>
    <mergeCell ref="G46:G48"/>
    <mergeCell ref="G78:G80"/>
    <mergeCell ref="G85:G87"/>
    <mergeCell ref="G75:G77"/>
    <mergeCell ref="G59:G62"/>
    <mergeCell ref="G52:G55"/>
    <mergeCell ref="G81:G84"/>
    <mergeCell ref="D78:D80"/>
    <mergeCell ref="G66:G69"/>
    <mergeCell ref="E70:E74"/>
    <mergeCell ref="E85:E87"/>
    <mergeCell ref="D75:D77"/>
    <mergeCell ref="E78:E80"/>
    <mergeCell ref="G56:G58"/>
    <mergeCell ref="E66:E69"/>
    <mergeCell ref="E56:E58"/>
    <mergeCell ref="E63:E65"/>
    <mergeCell ref="E49:E51"/>
    <mergeCell ref="E52:E55"/>
    <mergeCell ref="E59:E62"/>
    <mergeCell ref="D16:D19"/>
    <mergeCell ref="E25:E27"/>
    <mergeCell ref="C25:C33"/>
    <mergeCell ref="D25:D33"/>
    <mergeCell ref="C42:C45"/>
    <mergeCell ref="E39:E41"/>
    <mergeCell ref="R7:R9"/>
    <mergeCell ref="N7:N9"/>
    <mergeCell ref="O7:O9"/>
    <mergeCell ref="P7:P9"/>
    <mergeCell ref="P37:P38"/>
    <mergeCell ref="Q37:Q38"/>
    <mergeCell ref="G22:G24"/>
    <mergeCell ref="Q18:Q19"/>
    <mergeCell ref="G16:G17"/>
    <mergeCell ref="G7:G9"/>
    <mergeCell ref="O10:O11"/>
    <mergeCell ref="P10:P11"/>
    <mergeCell ref="O12:O13"/>
    <mergeCell ref="P12:P13"/>
    <mergeCell ref="Q10:Q11"/>
    <mergeCell ref="Q12:Q13"/>
    <mergeCell ref="Q14:Q15"/>
    <mergeCell ref="N10:N11"/>
    <mergeCell ref="N14:N15"/>
    <mergeCell ref="O14:O15"/>
    <mergeCell ref="P14:P15"/>
    <mergeCell ref="N16:N17"/>
    <mergeCell ref="A108:M108"/>
    <mergeCell ref="A5:M5"/>
    <mergeCell ref="A6:M6"/>
    <mergeCell ref="H7:M7"/>
    <mergeCell ref="E14:E15"/>
    <mergeCell ref="O39:O41"/>
    <mergeCell ref="P39:P41"/>
    <mergeCell ref="N75:N77"/>
    <mergeCell ref="N78:N80"/>
    <mergeCell ref="O22:O24"/>
    <mergeCell ref="P22:P24"/>
    <mergeCell ref="O16:O17"/>
    <mergeCell ref="N18:N19"/>
    <mergeCell ref="O18:O19"/>
    <mergeCell ref="P18:P19"/>
    <mergeCell ref="A10:A24"/>
    <mergeCell ref="B22:B24"/>
    <mergeCell ref="E22:E24"/>
    <mergeCell ref="B10:B21"/>
    <mergeCell ref="C22:C24"/>
    <mergeCell ref="N1:Q1"/>
    <mergeCell ref="N2:Q2"/>
    <mergeCell ref="N3:Q3"/>
    <mergeCell ref="N4:Q4"/>
    <mergeCell ref="N5:Q5"/>
    <mergeCell ref="B98:B100"/>
    <mergeCell ref="C98:C100"/>
    <mergeCell ref="D98:D100"/>
    <mergeCell ref="G49:G51"/>
    <mergeCell ref="D66:D74"/>
    <mergeCell ref="Q7:Q9"/>
    <mergeCell ref="H8:I8"/>
    <mergeCell ref="J8:K8"/>
    <mergeCell ref="L8:M8"/>
    <mergeCell ref="N56:N58"/>
    <mergeCell ref="G39:G41"/>
    <mergeCell ref="C7:C9"/>
    <mergeCell ref="D7:D9"/>
    <mergeCell ref="D34:D38"/>
    <mergeCell ref="N6:Q6"/>
    <mergeCell ref="N52:N55"/>
    <mergeCell ref="O52:O55"/>
    <mergeCell ref="P52:P55"/>
    <mergeCell ref="Q52:Q55"/>
    <mergeCell ref="Q46:Q48"/>
    <mergeCell ref="O37:O38"/>
    <mergeCell ref="P98:P100"/>
    <mergeCell ref="Q98:Q100"/>
    <mergeCell ref="P104:P106"/>
    <mergeCell ref="Q104:Q106"/>
    <mergeCell ref="P101:P103"/>
    <mergeCell ref="Q101:Q103"/>
    <mergeCell ref="O75:O77"/>
    <mergeCell ref="P75:P77"/>
    <mergeCell ref="O78:O80"/>
    <mergeCell ref="P78:P80"/>
    <mergeCell ref="P95:P97"/>
    <mergeCell ref="Q95:Q97"/>
    <mergeCell ref="Q88:Q94"/>
    <mergeCell ref="O42:O45"/>
    <mergeCell ref="P42:P45"/>
    <mergeCell ref="Q42:Q45"/>
    <mergeCell ref="Q22:Q24"/>
    <mergeCell ref="O49:O51"/>
    <mergeCell ref="P49:P51"/>
    <mergeCell ref="N85:N87"/>
    <mergeCell ref="Q25:Q33"/>
    <mergeCell ref="N66:N69"/>
    <mergeCell ref="O66:O69"/>
    <mergeCell ref="P66:P69"/>
    <mergeCell ref="Q66:Q69"/>
    <mergeCell ref="N70:N74"/>
    <mergeCell ref="O70:O74"/>
    <mergeCell ref="P70:P74"/>
    <mergeCell ref="Q70:Q74"/>
    <mergeCell ref="N59:N62"/>
    <mergeCell ref="O59:O62"/>
    <mergeCell ref="P59:P62"/>
    <mergeCell ref="Q59:Q62"/>
    <mergeCell ref="N63:N65"/>
    <mergeCell ref="O63:O65"/>
    <mergeCell ref="P63:P65"/>
    <mergeCell ref="N37:N38"/>
    <mergeCell ref="P25:P33"/>
    <mergeCell ref="P46:P48"/>
    <mergeCell ref="Q39:Q41"/>
    <mergeCell ref="P16:P17"/>
    <mergeCell ref="E18:E19"/>
    <mergeCell ref="D22:D24"/>
    <mergeCell ref="C34:C38"/>
    <mergeCell ref="O104:O106"/>
    <mergeCell ref="E92:E94"/>
    <mergeCell ref="N95:N97"/>
    <mergeCell ref="O46:O48"/>
    <mergeCell ref="O95:O97"/>
    <mergeCell ref="G88:G91"/>
    <mergeCell ref="G92:G94"/>
    <mergeCell ref="N101:N103"/>
    <mergeCell ref="O101:O103"/>
    <mergeCell ref="G101:G103"/>
    <mergeCell ref="N98:N100"/>
    <mergeCell ref="O98:O100"/>
    <mergeCell ref="E98:E100"/>
    <mergeCell ref="E46:E48"/>
    <mergeCell ref="E75:E77"/>
    <mergeCell ref="E101:E103"/>
    <mergeCell ref="G98:G100"/>
    <mergeCell ref="G42:G45"/>
    <mergeCell ref="O56:O58"/>
    <mergeCell ref="C16:C21"/>
    <mergeCell ref="H68:H69"/>
    <mergeCell ref="I68:I69"/>
    <mergeCell ref="J68:J69"/>
    <mergeCell ref="K68:K69"/>
    <mergeCell ref="N81:N84"/>
    <mergeCell ref="O81:O84"/>
    <mergeCell ref="P81:P84"/>
    <mergeCell ref="O85:O87"/>
    <mergeCell ref="P85:P87"/>
    <mergeCell ref="L68:L69"/>
    <mergeCell ref="M68:M69"/>
    <mergeCell ref="N88:N91"/>
    <mergeCell ref="N92:N94"/>
    <mergeCell ref="O88:O94"/>
    <mergeCell ref="P88:P94"/>
    <mergeCell ref="Q56:Q58"/>
    <mergeCell ref="Q81:Q84"/>
    <mergeCell ref="Q85:Q87"/>
    <mergeCell ref="Q49:Q50"/>
    <mergeCell ref="Q75:Q77"/>
    <mergeCell ref="Q78:Q80"/>
    <mergeCell ref="P56:P58"/>
    <mergeCell ref="Q63:Q65"/>
    <mergeCell ref="O31:O33"/>
    <mergeCell ref="O25:O27"/>
    <mergeCell ref="O28:O30"/>
    <mergeCell ref="G25:G27"/>
    <mergeCell ref="G28:G30"/>
    <mergeCell ref="G31:G33"/>
    <mergeCell ref="N25:N27"/>
    <mergeCell ref="N28:N30"/>
    <mergeCell ref="N31:N33"/>
  </mergeCells>
  <printOptions horizontalCentered="1"/>
  <pageMargins left="0.51181102362204722" right="0.31496062992125984" top="0.35433070866141736" bottom="0.35433070866141736" header="0.11811023622047245" footer="0.11811023622047245"/>
  <pageSetup scale="70" orientation="landscape" r:id="rId1"/>
  <headerFooter>
    <oddFooter>&amp;C&amp;A&amp;R&amp;P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S26"/>
  <sheetViews>
    <sheetView topLeftCell="B13" workbookViewId="0">
      <selection activeCell="G10" sqref="G10:Q24"/>
    </sheetView>
  </sheetViews>
  <sheetFormatPr baseColWidth="10" defaultRowHeight="12.75" x14ac:dyDescent="0.25"/>
  <cols>
    <col min="1" max="3" width="14.7109375" style="1" customWidth="1"/>
    <col min="4" max="4" width="17.7109375" style="1" customWidth="1"/>
    <col min="5" max="5" width="23.140625" style="1" customWidth="1"/>
    <col min="6" max="6" width="25.85546875" style="1" customWidth="1"/>
    <col min="7" max="7" width="14.85546875" style="1" customWidth="1"/>
    <col min="8" max="13" width="7.7109375" style="1" customWidth="1"/>
    <col min="14" max="14" width="59.7109375" style="1" customWidth="1"/>
    <col min="15" max="15" width="38.5703125" style="1" customWidth="1"/>
    <col min="16" max="16" width="33" style="1" customWidth="1"/>
    <col min="17" max="17" width="34.42578125" style="1" customWidth="1"/>
    <col min="18" max="45" width="11.42578125" style="42"/>
    <col min="46" max="16384" width="11.42578125" style="1"/>
  </cols>
  <sheetData>
    <row r="1" spans="1:45" ht="20.100000000000001" customHeight="1" thickBot="1" x14ac:dyDescent="0.3">
      <c r="A1" s="129" t="s">
        <v>9</v>
      </c>
      <c r="B1" s="130"/>
      <c r="C1" s="130"/>
      <c r="D1" s="130"/>
      <c r="E1" s="130"/>
      <c r="F1" s="130"/>
      <c r="G1" s="130"/>
      <c r="H1" s="130"/>
      <c r="I1" s="130"/>
      <c r="J1" s="130"/>
      <c r="K1" s="130"/>
      <c r="L1" s="130"/>
      <c r="M1" s="131"/>
      <c r="N1" s="126"/>
      <c r="O1" s="127"/>
      <c r="P1" s="127"/>
      <c r="Q1" s="128"/>
    </row>
    <row r="2" spans="1:45" ht="20.100000000000001" customHeight="1" thickBot="1" x14ac:dyDescent="0.3">
      <c r="A2" s="129" t="s">
        <v>63</v>
      </c>
      <c r="B2" s="130"/>
      <c r="C2" s="130"/>
      <c r="D2" s="130"/>
      <c r="E2" s="130"/>
      <c r="F2" s="130"/>
      <c r="G2" s="130"/>
      <c r="H2" s="130"/>
      <c r="I2" s="130"/>
      <c r="J2" s="130"/>
      <c r="K2" s="130"/>
      <c r="L2" s="130"/>
      <c r="M2" s="131"/>
      <c r="N2" s="126"/>
      <c r="O2" s="127"/>
      <c r="P2" s="127"/>
      <c r="Q2" s="128"/>
    </row>
    <row r="3" spans="1:45" ht="20.100000000000001" customHeight="1" thickBot="1" x14ac:dyDescent="0.3">
      <c r="A3" s="129" t="s">
        <v>327</v>
      </c>
      <c r="B3" s="130"/>
      <c r="C3" s="130"/>
      <c r="D3" s="130"/>
      <c r="E3" s="130"/>
      <c r="F3" s="130"/>
      <c r="G3" s="130"/>
      <c r="H3" s="130"/>
      <c r="I3" s="130"/>
      <c r="J3" s="130"/>
      <c r="K3" s="130"/>
      <c r="L3" s="130"/>
      <c r="M3" s="131"/>
      <c r="N3" s="126"/>
      <c r="O3" s="127"/>
      <c r="P3" s="127"/>
      <c r="Q3" s="128"/>
    </row>
    <row r="4" spans="1:45" ht="26.25" customHeight="1" thickBot="1" x14ac:dyDescent="0.3">
      <c r="A4" s="140" t="s">
        <v>126</v>
      </c>
      <c r="B4" s="141"/>
      <c r="C4" s="141"/>
      <c r="D4" s="141"/>
      <c r="E4" s="141"/>
      <c r="F4" s="141"/>
      <c r="G4" s="141"/>
      <c r="H4" s="141"/>
      <c r="I4" s="141"/>
      <c r="J4" s="141"/>
      <c r="K4" s="141"/>
      <c r="L4" s="141"/>
      <c r="M4" s="142"/>
      <c r="N4" s="126"/>
      <c r="O4" s="127"/>
      <c r="P4" s="127"/>
      <c r="Q4" s="128"/>
    </row>
    <row r="5" spans="1:45" ht="20.100000000000001" customHeight="1" thickBot="1" x14ac:dyDescent="0.3">
      <c r="A5" s="117" t="s">
        <v>5</v>
      </c>
      <c r="B5" s="118"/>
      <c r="C5" s="118"/>
      <c r="D5" s="118"/>
      <c r="E5" s="118"/>
      <c r="F5" s="118"/>
      <c r="G5" s="118"/>
      <c r="H5" s="118"/>
      <c r="I5" s="118"/>
      <c r="J5" s="118"/>
      <c r="K5" s="118"/>
      <c r="L5" s="118"/>
      <c r="M5" s="119"/>
      <c r="N5" s="126"/>
      <c r="O5" s="127"/>
      <c r="P5" s="127"/>
      <c r="Q5" s="128"/>
    </row>
    <row r="6" spans="1:45" ht="20.100000000000001" customHeight="1" thickBot="1" x14ac:dyDescent="0.3">
      <c r="A6" s="117" t="s">
        <v>3</v>
      </c>
      <c r="B6" s="118"/>
      <c r="C6" s="118"/>
      <c r="D6" s="118"/>
      <c r="E6" s="118"/>
      <c r="F6" s="118"/>
      <c r="G6" s="118"/>
      <c r="H6" s="118"/>
      <c r="I6" s="118"/>
      <c r="J6" s="118"/>
      <c r="K6" s="118"/>
      <c r="L6" s="118"/>
      <c r="M6" s="119"/>
      <c r="N6" s="126"/>
      <c r="O6" s="127"/>
      <c r="P6" s="127"/>
      <c r="Q6" s="128"/>
    </row>
    <row r="7" spans="1:45" ht="17.25" customHeight="1" thickBot="1" x14ac:dyDescent="0.3">
      <c r="A7" s="268" t="s">
        <v>58</v>
      </c>
      <c r="B7" s="123" t="s">
        <v>65</v>
      </c>
      <c r="C7" s="123" t="s">
        <v>59</v>
      </c>
      <c r="D7" s="123" t="s">
        <v>60</v>
      </c>
      <c r="E7" s="274" t="s">
        <v>66</v>
      </c>
      <c r="F7" s="277" t="s">
        <v>67</v>
      </c>
      <c r="G7" s="123" t="s">
        <v>68</v>
      </c>
      <c r="H7" s="135" t="s">
        <v>325</v>
      </c>
      <c r="I7" s="133"/>
      <c r="J7" s="133"/>
      <c r="K7" s="133"/>
      <c r="L7" s="133"/>
      <c r="M7" s="134"/>
      <c r="N7" s="120" t="s">
        <v>231</v>
      </c>
      <c r="O7" s="120" t="s">
        <v>232</v>
      </c>
      <c r="P7" s="120" t="s">
        <v>233</v>
      </c>
      <c r="Q7" s="120" t="s">
        <v>234</v>
      </c>
    </row>
    <row r="8" spans="1:45" ht="12.75" customHeight="1" thickBot="1" x14ac:dyDescent="0.3">
      <c r="A8" s="255"/>
      <c r="B8" s="124"/>
      <c r="C8" s="124"/>
      <c r="D8" s="124"/>
      <c r="E8" s="275"/>
      <c r="F8" s="157"/>
      <c r="G8" s="124"/>
      <c r="H8" s="135" t="s">
        <v>235</v>
      </c>
      <c r="I8" s="134"/>
      <c r="J8" s="136" t="s">
        <v>236</v>
      </c>
      <c r="K8" s="137"/>
      <c r="L8" s="138" t="s">
        <v>237</v>
      </c>
      <c r="M8" s="139"/>
      <c r="N8" s="121"/>
      <c r="O8" s="121"/>
      <c r="P8" s="121"/>
      <c r="Q8" s="121"/>
    </row>
    <row r="9" spans="1:45" s="3" customFormat="1" ht="12.75" customHeight="1" thickBot="1" x14ac:dyDescent="0.3">
      <c r="A9" s="269"/>
      <c r="B9" s="125"/>
      <c r="C9" s="125"/>
      <c r="D9" s="125"/>
      <c r="E9" s="276"/>
      <c r="F9" s="158"/>
      <c r="G9" s="125"/>
      <c r="H9" s="9" t="s">
        <v>238</v>
      </c>
      <c r="I9" s="10" t="s">
        <v>239</v>
      </c>
      <c r="J9" s="11" t="s">
        <v>238</v>
      </c>
      <c r="K9" s="10" t="s">
        <v>239</v>
      </c>
      <c r="L9" s="9" t="s">
        <v>238</v>
      </c>
      <c r="M9" s="10" t="s">
        <v>239</v>
      </c>
      <c r="N9" s="122"/>
      <c r="O9" s="122"/>
      <c r="P9" s="122"/>
      <c r="Q9" s="122"/>
      <c r="R9" s="43"/>
      <c r="S9" s="43"/>
      <c r="T9" s="43"/>
      <c r="U9" s="43"/>
      <c r="V9" s="43"/>
      <c r="W9" s="43"/>
      <c r="X9" s="43"/>
      <c r="Y9" s="43"/>
      <c r="Z9" s="43"/>
      <c r="AA9" s="43"/>
      <c r="AB9" s="43"/>
      <c r="AC9" s="43"/>
      <c r="AD9" s="43"/>
      <c r="AE9" s="43"/>
      <c r="AF9" s="43"/>
      <c r="AG9" s="43"/>
      <c r="AH9" s="43"/>
      <c r="AI9" s="43"/>
      <c r="AJ9" s="43"/>
      <c r="AK9" s="43"/>
      <c r="AL9" s="43"/>
      <c r="AM9" s="43"/>
      <c r="AN9" s="43"/>
      <c r="AO9" s="43"/>
      <c r="AP9" s="43"/>
      <c r="AQ9" s="43"/>
      <c r="AR9" s="43"/>
      <c r="AS9" s="43"/>
    </row>
    <row r="10" spans="1:45" s="2" customFormat="1" ht="69" customHeight="1" thickBot="1" x14ac:dyDescent="0.3">
      <c r="A10" s="270" t="s">
        <v>13</v>
      </c>
      <c r="B10" s="272" t="s">
        <v>77</v>
      </c>
      <c r="C10" s="273" t="s">
        <v>31</v>
      </c>
      <c r="D10" s="146" t="s">
        <v>119</v>
      </c>
      <c r="E10" s="153" t="s">
        <v>120</v>
      </c>
      <c r="F10" s="20" t="s">
        <v>121</v>
      </c>
      <c r="G10" s="183">
        <v>0</v>
      </c>
      <c r="H10" s="34">
        <v>0</v>
      </c>
      <c r="I10" s="35">
        <v>1</v>
      </c>
      <c r="J10" s="34">
        <v>0</v>
      </c>
      <c r="K10" s="35">
        <v>1</v>
      </c>
      <c r="L10" s="34">
        <v>0</v>
      </c>
      <c r="M10" s="36">
        <f>I10-K10</f>
        <v>0</v>
      </c>
      <c r="N10" s="218" t="s">
        <v>660</v>
      </c>
      <c r="O10" s="111" t="s">
        <v>661</v>
      </c>
      <c r="P10" s="111" t="s">
        <v>661</v>
      </c>
      <c r="Q10" s="111" t="s">
        <v>661</v>
      </c>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row>
    <row r="11" spans="1:45" s="2" customFormat="1" ht="69" customHeight="1" thickBot="1" x14ac:dyDescent="0.3">
      <c r="A11" s="264"/>
      <c r="B11" s="172"/>
      <c r="C11" s="258"/>
      <c r="D11" s="147"/>
      <c r="E11" s="154"/>
      <c r="F11" s="20" t="s">
        <v>127</v>
      </c>
      <c r="G11" s="192"/>
      <c r="H11" s="34">
        <v>0</v>
      </c>
      <c r="I11" s="35">
        <v>1</v>
      </c>
      <c r="J11" s="34">
        <v>0</v>
      </c>
      <c r="K11" s="35">
        <v>1</v>
      </c>
      <c r="L11" s="34">
        <v>0</v>
      </c>
      <c r="M11" s="36">
        <f t="shared" ref="M11:M23" si="0">I11-K11</f>
        <v>0</v>
      </c>
      <c r="N11" s="219"/>
      <c r="O11" s="112"/>
      <c r="P11" s="112"/>
      <c r="Q11" s="112"/>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row>
    <row r="12" spans="1:45" s="2" customFormat="1" ht="99" customHeight="1" thickBot="1" x14ac:dyDescent="0.3">
      <c r="A12" s="264"/>
      <c r="B12" s="172"/>
      <c r="C12" s="258"/>
      <c r="D12" s="147"/>
      <c r="E12" s="154"/>
      <c r="F12" s="20" t="s">
        <v>122</v>
      </c>
      <c r="G12" s="192"/>
      <c r="H12" s="34">
        <v>0</v>
      </c>
      <c r="I12" s="35">
        <v>1</v>
      </c>
      <c r="J12" s="34">
        <v>0</v>
      </c>
      <c r="K12" s="35">
        <v>1</v>
      </c>
      <c r="L12" s="34">
        <v>0</v>
      </c>
      <c r="M12" s="36">
        <f t="shared" si="0"/>
        <v>0</v>
      </c>
      <c r="N12" s="219"/>
      <c r="O12" s="112"/>
      <c r="P12" s="112"/>
      <c r="Q12" s="112"/>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row>
    <row r="13" spans="1:45" s="2" customFormat="1" ht="78.75" customHeight="1" thickBot="1" x14ac:dyDescent="0.3">
      <c r="A13" s="264"/>
      <c r="B13" s="172"/>
      <c r="C13" s="258"/>
      <c r="D13" s="147"/>
      <c r="E13" s="155"/>
      <c r="F13" s="20" t="s">
        <v>128</v>
      </c>
      <c r="G13" s="192"/>
      <c r="H13" s="34">
        <v>0</v>
      </c>
      <c r="I13" s="35">
        <v>1</v>
      </c>
      <c r="J13" s="34">
        <v>0</v>
      </c>
      <c r="K13" s="35">
        <v>1</v>
      </c>
      <c r="L13" s="34">
        <v>0</v>
      </c>
      <c r="M13" s="36">
        <f t="shared" si="0"/>
        <v>0</v>
      </c>
      <c r="N13" s="220"/>
      <c r="O13" s="113"/>
      <c r="P13" s="113"/>
      <c r="Q13" s="113"/>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row>
    <row r="14" spans="1:45" s="2" customFormat="1" ht="57.75" customHeight="1" thickBot="1" x14ac:dyDescent="0.3">
      <c r="A14" s="264"/>
      <c r="B14" s="172"/>
      <c r="C14" s="258"/>
      <c r="D14" s="147"/>
      <c r="E14" s="146" t="s">
        <v>123</v>
      </c>
      <c r="F14" s="20" t="s">
        <v>129</v>
      </c>
      <c r="G14" s="192"/>
      <c r="H14" s="34">
        <v>0</v>
      </c>
      <c r="I14" s="35">
        <v>1</v>
      </c>
      <c r="J14" s="34">
        <v>0</v>
      </c>
      <c r="K14" s="35">
        <v>1</v>
      </c>
      <c r="L14" s="34">
        <v>0</v>
      </c>
      <c r="M14" s="36">
        <f t="shared" si="0"/>
        <v>0</v>
      </c>
      <c r="N14" s="218"/>
      <c r="O14" s="111"/>
      <c r="P14" s="111"/>
      <c r="Q14" s="111"/>
      <c r="R14" s="28"/>
      <c r="S14" s="28"/>
      <c r="T14" s="28"/>
      <c r="U14" s="28"/>
      <c r="V14" s="28"/>
      <c r="W14" s="28"/>
      <c r="X14" s="28"/>
      <c r="Y14" s="28"/>
      <c r="Z14" s="28"/>
      <c r="AA14" s="28"/>
      <c r="AB14" s="28"/>
      <c r="AC14" s="28"/>
      <c r="AD14" s="28"/>
      <c r="AE14" s="28"/>
      <c r="AF14" s="28"/>
      <c r="AG14" s="28"/>
      <c r="AH14" s="28"/>
      <c r="AI14" s="28"/>
      <c r="AJ14" s="28"/>
      <c r="AK14" s="28"/>
      <c r="AL14" s="28"/>
      <c r="AM14" s="28"/>
      <c r="AN14" s="28"/>
      <c r="AO14" s="28"/>
      <c r="AP14" s="28"/>
      <c r="AQ14" s="28"/>
      <c r="AR14" s="28"/>
      <c r="AS14" s="28"/>
    </row>
    <row r="15" spans="1:45" s="2" customFormat="1" ht="78.75" customHeight="1" thickBot="1" x14ac:dyDescent="0.3">
      <c r="A15" s="264"/>
      <c r="B15" s="172"/>
      <c r="C15" s="258"/>
      <c r="D15" s="147"/>
      <c r="E15" s="147"/>
      <c r="F15" s="20" t="s">
        <v>130</v>
      </c>
      <c r="G15" s="192"/>
      <c r="H15" s="34">
        <v>0</v>
      </c>
      <c r="I15" s="35">
        <v>1</v>
      </c>
      <c r="J15" s="34">
        <v>0</v>
      </c>
      <c r="K15" s="35">
        <v>1</v>
      </c>
      <c r="L15" s="34">
        <v>0</v>
      </c>
      <c r="M15" s="36">
        <f t="shared" si="0"/>
        <v>0</v>
      </c>
      <c r="N15" s="219"/>
      <c r="O15" s="112"/>
      <c r="P15" s="112"/>
      <c r="Q15" s="112"/>
      <c r="R15" s="28"/>
      <c r="S15" s="28"/>
      <c r="T15" s="28"/>
      <c r="U15" s="28"/>
      <c r="V15" s="28"/>
      <c r="W15" s="28"/>
      <c r="X15" s="28"/>
      <c r="Y15" s="28"/>
      <c r="Z15" s="28"/>
      <c r="AA15" s="28"/>
      <c r="AB15" s="28"/>
      <c r="AC15" s="28"/>
      <c r="AD15" s="28"/>
      <c r="AE15" s="28"/>
      <c r="AF15" s="28"/>
      <c r="AG15" s="28"/>
      <c r="AH15" s="28"/>
      <c r="AI15" s="28"/>
      <c r="AJ15" s="28"/>
      <c r="AK15" s="28"/>
      <c r="AL15" s="28"/>
      <c r="AM15" s="28"/>
      <c r="AN15" s="28"/>
      <c r="AO15" s="28"/>
      <c r="AP15" s="28"/>
      <c r="AQ15" s="28"/>
      <c r="AR15" s="28"/>
      <c r="AS15" s="28"/>
    </row>
    <row r="16" spans="1:45" s="2" customFormat="1" ht="79.5" customHeight="1" thickBot="1" x14ac:dyDescent="0.3">
      <c r="A16" s="271"/>
      <c r="B16" s="165"/>
      <c r="C16" s="259"/>
      <c r="D16" s="152"/>
      <c r="E16" s="152"/>
      <c r="F16" s="20" t="s">
        <v>131</v>
      </c>
      <c r="G16" s="184"/>
      <c r="H16" s="34">
        <v>0</v>
      </c>
      <c r="I16" s="35">
        <v>1</v>
      </c>
      <c r="J16" s="34">
        <v>0</v>
      </c>
      <c r="K16" s="35">
        <v>1</v>
      </c>
      <c r="L16" s="34">
        <v>0</v>
      </c>
      <c r="M16" s="36">
        <f t="shared" si="0"/>
        <v>0</v>
      </c>
      <c r="N16" s="220"/>
      <c r="O16" s="113"/>
      <c r="P16" s="113"/>
      <c r="Q16" s="113"/>
      <c r="R16" s="28"/>
      <c r="S16" s="28"/>
      <c r="T16" s="28"/>
      <c r="U16" s="28"/>
      <c r="V16" s="28"/>
      <c r="W16" s="28"/>
      <c r="X16" s="28"/>
      <c r="Y16" s="28"/>
      <c r="Z16" s="28"/>
      <c r="AA16" s="28"/>
      <c r="AB16" s="28"/>
      <c r="AC16" s="28"/>
      <c r="AD16" s="28"/>
      <c r="AE16" s="28"/>
      <c r="AF16" s="28"/>
      <c r="AG16" s="28"/>
      <c r="AH16" s="28"/>
      <c r="AI16" s="28"/>
      <c r="AJ16" s="28"/>
      <c r="AK16" s="28"/>
      <c r="AL16" s="28"/>
      <c r="AM16" s="28"/>
      <c r="AN16" s="28"/>
      <c r="AO16" s="28"/>
      <c r="AP16" s="28"/>
      <c r="AQ16" s="28"/>
      <c r="AR16" s="28"/>
      <c r="AS16" s="28"/>
    </row>
    <row r="17" spans="1:45" s="2" customFormat="1" ht="94.5" customHeight="1" thickBot="1" x14ac:dyDescent="0.3">
      <c r="A17" s="146" t="s">
        <v>13</v>
      </c>
      <c r="B17" s="146" t="s">
        <v>77</v>
      </c>
      <c r="C17" s="146" t="s">
        <v>32</v>
      </c>
      <c r="D17" s="146" t="s">
        <v>33</v>
      </c>
      <c r="E17" s="153" t="s">
        <v>124</v>
      </c>
      <c r="F17" s="20" t="s">
        <v>132</v>
      </c>
      <c r="G17" s="183">
        <v>29</v>
      </c>
      <c r="H17" s="76">
        <v>29</v>
      </c>
      <c r="I17" s="72">
        <v>1</v>
      </c>
      <c r="J17" s="71">
        <v>29</v>
      </c>
      <c r="K17" s="35">
        <f t="shared" ref="K17:K24" si="1">(J17*I17)/H17</f>
        <v>1</v>
      </c>
      <c r="L17" s="34">
        <v>29</v>
      </c>
      <c r="M17" s="36">
        <f t="shared" si="0"/>
        <v>0</v>
      </c>
      <c r="N17" s="111" t="s">
        <v>662</v>
      </c>
      <c r="O17" s="183" t="s">
        <v>663</v>
      </c>
      <c r="P17" s="111" t="s">
        <v>664</v>
      </c>
      <c r="Q17" s="111" t="s">
        <v>665</v>
      </c>
      <c r="R17" s="28"/>
      <c r="S17" s="28"/>
      <c r="T17" s="28"/>
      <c r="U17" s="28"/>
      <c r="V17" s="28"/>
      <c r="W17" s="28"/>
      <c r="X17" s="28"/>
      <c r="Y17" s="28"/>
      <c r="Z17" s="28"/>
      <c r="AA17" s="28"/>
      <c r="AB17" s="28"/>
      <c r="AC17" s="28"/>
      <c r="AD17" s="28"/>
      <c r="AE17" s="28"/>
      <c r="AF17" s="28"/>
      <c r="AG17" s="28"/>
      <c r="AH17" s="28"/>
      <c r="AI17" s="28"/>
      <c r="AJ17" s="28"/>
      <c r="AK17" s="28"/>
      <c r="AL17" s="28"/>
      <c r="AM17" s="28"/>
      <c r="AN17" s="28"/>
      <c r="AO17" s="28"/>
      <c r="AP17" s="28"/>
      <c r="AQ17" s="28"/>
      <c r="AR17" s="28"/>
      <c r="AS17" s="28"/>
    </row>
    <row r="18" spans="1:45" s="2" customFormat="1" ht="88.5" customHeight="1" thickBot="1" x14ac:dyDescent="0.3">
      <c r="A18" s="147"/>
      <c r="B18" s="147"/>
      <c r="C18" s="147"/>
      <c r="D18" s="147"/>
      <c r="E18" s="147"/>
      <c r="F18" s="20" t="s">
        <v>133</v>
      </c>
      <c r="G18" s="192"/>
      <c r="H18" s="76">
        <v>17</v>
      </c>
      <c r="I18" s="72">
        <v>1</v>
      </c>
      <c r="J18" s="71">
        <v>15</v>
      </c>
      <c r="K18" s="35">
        <f t="shared" si="1"/>
        <v>0.88235294117647056</v>
      </c>
      <c r="L18" s="34">
        <f>H18-J18</f>
        <v>2</v>
      </c>
      <c r="M18" s="36">
        <f t="shared" si="0"/>
        <v>0.11764705882352944</v>
      </c>
      <c r="N18" s="112"/>
      <c r="O18" s="192"/>
      <c r="P18" s="112"/>
      <c r="Q18" s="112"/>
      <c r="R18" s="28"/>
      <c r="S18" s="28"/>
      <c r="T18" s="28"/>
      <c r="U18" s="28"/>
      <c r="V18" s="28"/>
      <c r="W18" s="28"/>
      <c r="X18" s="28"/>
      <c r="Y18" s="28"/>
      <c r="Z18" s="28"/>
      <c r="AA18" s="28"/>
      <c r="AB18" s="28"/>
      <c r="AC18" s="28"/>
      <c r="AD18" s="28"/>
      <c r="AE18" s="28"/>
      <c r="AF18" s="28"/>
      <c r="AG18" s="28"/>
      <c r="AH18" s="28"/>
      <c r="AI18" s="28"/>
      <c r="AJ18" s="28"/>
      <c r="AK18" s="28"/>
      <c r="AL18" s="28"/>
      <c r="AM18" s="28"/>
      <c r="AN18" s="28"/>
      <c r="AO18" s="28"/>
      <c r="AP18" s="28"/>
      <c r="AQ18" s="28"/>
      <c r="AR18" s="28"/>
      <c r="AS18" s="28"/>
    </row>
    <row r="19" spans="1:45" s="2" customFormat="1" ht="112.5" customHeight="1" thickBot="1" x14ac:dyDescent="0.3">
      <c r="A19" s="147"/>
      <c r="B19" s="147"/>
      <c r="C19" s="147"/>
      <c r="D19" s="147"/>
      <c r="E19" s="147"/>
      <c r="F19" s="20" t="s">
        <v>134</v>
      </c>
      <c r="G19" s="192"/>
      <c r="H19" s="76">
        <v>3</v>
      </c>
      <c r="I19" s="72">
        <v>1</v>
      </c>
      <c r="J19" s="71">
        <v>3</v>
      </c>
      <c r="K19" s="35">
        <f t="shared" si="1"/>
        <v>1</v>
      </c>
      <c r="L19" s="34">
        <v>3</v>
      </c>
      <c r="M19" s="36">
        <f t="shared" si="0"/>
        <v>0</v>
      </c>
      <c r="N19" s="112"/>
      <c r="O19" s="192"/>
      <c r="P19" s="112"/>
      <c r="Q19" s="112"/>
      <c r="R19" s="28"/>
      <c r="S19" s="28"/>
      <c r="T19" s="28"/>
      <c r="U19" s="28"/>
      <c r="V19" s="28"/>
      <c r="W19" s="28"/>
      <c r="X19" s="28"/>
      <c r="Y19" s="28"/>
      <c r="Z19" s="28"/>
      <c r="AA19" s="28"/>
      <c r="AB19" s="28"/>
      <c r="AC19" s="28"/>
      <c r="AD19" s="28"/>
      <c r="AE19" s="28"/>
      <c r="AF19" s="28"/>
      <c r="AG19" s="28"/>
      <c r="AH19" s="28"/>
      <c r="AI19" s="28"/>
      <c r="AJ19" s="28"/>
      <c r="AK19" s="28"/>
      <c r="AL19" s="28"/>
      <c r="AM19" s="28"/>
      <c r="AN19" s="28"/>
      <c r="AO19" s="28"/>
      <c r="AP19" s="28"/>
      <c r="AQ19" s="28"/>
      <c r="AR19" s="28"/>
      <c r="AS19" s="28"/>
    </row>
    <row r="20" spans="1:45" s="2" customFormat="1" ht="97.5" customHeight="1" thickBot="1" x14ac:dyDescent="0.3">
      <c r="A20" s="147"/>
      <c r="B20" s="147"/>
      <c r="C20" s="147"/>
      <c r="D20" s="147"/>
      <c r="E20" s="147"/>
      <c r="F20" s="20" t="s">
        <v>135</v>
      </c>
      <c r="G20" s="192"/>
      <c r="H20" s="73">
        <v>26</v>
      </c>
      <c r="I20" s="72">
        <v>1</v>
      </c>
      <c r="J20" s="71">
        <v>26</v>
      </c>
      <c r="K20" s="35">
        <f t="shared" si="1"/>
        <v>1</v>
      </c>
      <c r="L20" s="34">
        <v>26</v>
      </c>
      <c r="M20" s="36">
        <f t="shared" si="0"/>
        <v>0</v>
      </c>
      <c r="N20" s="112"/>
      <c r="O20" s="192"/>
      <c r="P20" s="112"/>
      <c r="Q20" s="112"/>
      <c r="R20" s="28"/>
      <c r="S20" s="28"/>
      <c r="T20" s="28"/>
      <c r="U20" s="28"/>
      <c r="V20" s="28"/>
      <c r="W20" s="28"/>
      <c r="X20" s="28"/>
      <c r="Y20" s="28"/>
      <c r="Z20" s="28"/>
      <c r="AA20" s="28"/>
      <c r="AB20" s="28"/>
      <c r="AC20" s="28"/>
      <c r="AD20" s="28"/>
      <c r="AE20" s="28"/>
      <c r="AF20" s="28"/>
      <c r="AG20" s="28"/>
      <c r="AH20" s="28"/>
      <c r="AI20" s="28"/>
      <c r="AJ20" s="28"/>
      <c r="AK20" s="28"/>
      <c r="AL20" s="28"/>
      <c r="AM20" s="28"/>
      <c r="AN20" s="28"/>
      <c r="AO20" s="28"/>
      <c r="AP20" s="28"/>
      <c r="AQ20" s="28"/>
      <c r="AR20" s="28"/>
      <c r="AS20" s="28"/>
    </row>
    <row r="21" spans="1:45" s="2" customFormat="1" ht="95.25" customHeight="1" thickBot="1" x14ac:dyDescent="0.3">
      <c r="A21" s="152"/>
      <c r="B21" s="152"/>
      <c r="C21" s="152"/>
      <c r="D21" s="152"/>
      <c r="E21" s="152"/>
      <c r="F21" s="20" t="s">
        <v>136</v>
      </c>
      <c r="G21" s="184"/>
      <c r="H21" s="73">
        <v>3</v>
      </c>
      <c r="I21" s="72">
        <v>1</v>
      </c>
      <c r="J21" s="71">
        <v>3</v>
      </c>
      <c r="K21" s="35">
        <f t="shared" si="1"/>
        <v>1</v>
      </c>
      <c r="L21" s="34">
        <v>3</v>
      </c>
      <c r="M21" s="36">
        <f t="shared" si="0"/>
        <v>0</v>
      </c>
      <c r="N21" s="113"/>
      <c r="O21" s="184"/>
      <c r="P21" s="113"/>
      <c r="Q21" s="113"/>
      <c r="R21" s="28"/>
      <c r="S21" s="28"/>
      <c r="T21" s="28"/>
      <c r="U21" s="28"/>
      <c r="V21" s="28"/>
      <c r="W21" s="28"/>
      <c r="X21" s="28"/>
      <c r="Y21" s="28"/>
      <c r="Z21" s="28"/>
      <c r="AA21" s="28"/>
      <c r="AB21" s="28"/>
      <c r="AC21" s="28"/>
      <c r="AD21" s="28"/>
      <c r="AE21" s="28"/>
      <c r="AF21" s="28"/>
      <c r="AG21" s="28"/>
      <c r="AH21" s="28"/>
      <c r="AI21" s="28"/>
      <c r="AJ21" s="28"/>
      <c r="AK21" s="28"/>
      <c r="AL21" s="28"/>
      <c r="AM21" s="28"/>
      <c r="AN21" s="28"/>
      <c r="AO21" s="28"/>
      <c r="AP21" s="28"/>
      <c r="AQ21" s="28"/>
      <c r="AR21" s="28"/>
      <c r="AS21" s="28"/>
    </row>
    <row r="22" spans="1:45" s="2" customFormat="1" ht="67.5" customHeight="1" thickBot="1" x14ac:dyDescent="0.3">
      <c r="A22" s="146" t="s">
        <v>13</v>
      </c>
      <c r="B22" s="146" t="s">
        <v>77</v>
      </c>
      <c r="C22" s="278" t="s">
        <v>34</v>
      </c>
      <c r="D22" s="235" t="s">
        <v>35</v>
      </c>
      <c r="E22" s="235" t="s">
        <v>125</v>
      </c>
      <c r="F22" s="20" t="s">
        <v>137</v>
      </c>
      <c r="G22" s="183">
        <v>41</v>
      </c>
      <c r="H22" s="34">
        <v>5</v>
      </c>
      <c r="I22" s="35">
        <v>1</v>
      </c>
      <c r="J22" s="34">
        <v>5</v>
      </c>
      <c r="K22" s="35">
        <f t="shared" si="1"/>
        <v>1</v>
      </c>
      <c r="L22" s="34">
        <v>5</v>
      </c>
      <c r="M22" s="36">
        <f t="shared" si="0"/>
        <v>0</v>
      </c>
      <c r="N22" s="218" t="s">
        <v>666</v>
      </c>
      <c r="O22" s="183" t="s">
        <v>667</v>
      </c>
      <c r="P22" s="183" t="s">
        <v>668</v>
      </c>
      <c r="Q22" s="181" t="s">
        <v>669</v>
      </c>
      <c r="R22" s="28"/>
      <c r="S22" s="28"/>
      <c r="T22" s="28"/>
      <c r="U22" s="28"/>
      <c r="V22" s="28"/>
      <c r="W22" s="28"/>
      <c r="X22" s="28"/>
      <c r="Y22" s="28"/>
      <c r="Z22" s="28"/>
      <c r="AA22" s="28"/>
      <c r="AB22" s="28"/>
      <c r="AC22" s="28"/>
      <c r="AD22" s="28"/>
      <c r="AE22" s="28"/>
      <c r="AF22" s="28"/>
      <c r="AG22" s="28"/>
      <c r="AH22" s="28"/>
      <c r="AI22" s="28"/>
      <c r="AJ22" s="28"/>
      <c r="AK22" s="28"/>
      <c r="AL22" s="28"/>
      <c r="AM22" s="28"/>
      <c r="AN22" s="28"/>
      <c r="AO22" s="28"/>
      <c r="AP22" s="28"/>
      <c r="AQ22" s="28"/>
      <c r="AR22" s="28"/>
      <c r="AS22" s="28"/>
    </row>
    <row r="23" spans="1:45" s="2" customFormat="1" ht="93.75" customHeight="1" thickBot="1" x14ac:dyDescent="0.3">
      <c r="A23" s="147"/>
      <c r="B23" s="147"/>
      <c r="C23" s="279"/>
      <c r="D23" s="236"/>
      <c r="E23" s="236"/>
      <c r="F23" s="20" t="s">
        <v>138</v>
      </c>
      <c r="G23" s="192"/>
      <c r="H23" s="34">
        <v>41</v>
      </c>
      <c r="I23" s="35">
        <v>1</v>
      </c>
      <c r="J23" s="34">
        <v>41</v>
      </c>
      <c r="K23" s="35">
        <f t="shared" si="1"/>
        <v>1</v>
      </c>
      <c r="L23" s="34">
        <v>41</v>
      </c>
      <c r="M23" s="36">
        <f t="shared" si="0"/>
        <v>0</v>
      </c>
      <c r="N23" s="210"/>
      <c r="O23" s="267"/>
      <c r="P23" s="267"/>
      <c r="Q23" s="267"/>
      <c r="R23" s="28"/>
      <c r="S23" s="28"/>
      <c r="T23" s="28"/>
      <c r="U23" s="28"/>
      <c r="V23" s="28"/>
      <c r="W23" s="28"/>
      <c r="X23" s="28"/>
      <c r="Y23" s="28"/>
      <c r="Z23" s="28"/>
      <c r="AA23" s="28"/>
      <c r="AB23" s="28"/>
      <c r="AC23" s="28"/>
      <c r="AD23" s="28"/>
      <c r="AE23" s="28"/>
      <c r="AF23" s="28"/>
      <c r="AG23" s="28"/>
      <c r="AH23" s="28"/>
      <c r="AI23" s="28"/>
      <c r="AJ23" s="28"/>
      <c r="AK23" s="28"/>
      <c r="AL23" s="28"/>
      <c r="AM23" s="28"/>
      <c r="AN23" s="28"/>
      <c r="AO23" s="28"/>
      <c r="AP23" s="28"/>
      <c r="AQ23" s="28"/>
      <c r="AR23" s="28"/>
      <c r="AS23" s="28"/>
    </row>
    <row r="24" spans="1:45" s="2" customFormat="1" ht="77.25" customHeight="1" thickBot="1" x14ac:dyDescent="0.3">
      <c r="A24" s="152"/>
      <c r="B24" s="152"/>
      <c r="C24" s="280"/>
      <c r="D24" s="237"/>
      <c r="E24" s="237"/>
      <c r="F24" s="20" t="s">
        <v>139</v>
      </c>
      <c r="G24" s="184"/>
      <c r="H24" s="34">
        <v>41</v>
      </c>
      <c r="I24" s="35">
        <v>1</v>
      </c>
      <c r="J24" s="34">
        <v>25</v>
      </c>
      <c r="K24" s="35">
        <f t="shared" si="1"/>
        <v>0.6097560975609756</v>
      </c>
      <c r="L24" s="34">
        <f t="shared" ref="L24" si="2">H24-J24</f>
        <v>16</v>
      </c>
      <c r="M24" s="36">
        <f>I24-K24</f>
        <v>0.3902439024390244</v>
      </c>
      <c r="N24" s="211"/>
      <c r="O24" s="182"/>
      <c r="P24" s="182"/>
      <c r="Q24" s="182"/>
      <c r="R24" s="28"/>
      <c r="S24" s="28"/>
      <c r="T24" s="28"/>
      <c r="U24" s="28"/>
      <c r="V24" s="28"/>
      <c r="W24" s="28"/>
      <c r="X24" s="28"/>
      <c r="Y24" s="28"/>
      <c r="Z24" s="28"/>
      <c r="AA24" s="28"/>
      <c r="AB24" s="28"/>
      <c r="AC24" s="28"/>
      <c r="AD24" s="28"/>
      <c r="AE24" s="28"/>
      <c r="AF24" s="28"/>
      <c r="AG24" s="28"/>
      <c r="AH24" s="28"/>
      <c r="AI24" s="28"/>
      <c r="AJ24" s="28"/>
      <c r="AK24" s="28"/>
      <c r="AL24" s="28"/>
      <c r="AM24" s="28"/>
      <c r="AN24" s="28"/>
      <c r="AO24" s="28"/>
      <c r="AP24" s="28"/>
      <c r="AQ24" s="28"/>
      <c r="AR24" s="28"/>
      <c r="AS24" s="28"/>
    </row>
    <row r="26" spans="1:45" ht="84.75" customHeight="1" x14ac:dyDescent="0.2">
      <c r="A26" s="151" t="s">
        <v>240</v>
      </c>
      <c r="B26" s="151"/>
      <c r="C26" s="151"/>
      <c r="D26" s="151"/>
      <c r="E26" s="151"/>
      <c r="F26" s="151"/>
      <c r="G26" s="151"/>
      <c r="H26" s="151"/>
      <c r="I26" s="151"/>
      <c r="J26" s="151"/>
      <c r="K26" s="151"/>
      <c r="L26" s="151"/>
      <c r="M26" s="151"/>
    </row>
  </sheetData>
  <sheetProtection algorithmName="SHA-512" hashValue="2Z0zLvVEmQCOpyG3KQLvW2imysAJG0HUfMKDvUKc5oKpU3tTIKcQR8SYwuCEauqnv0czxS+BTTz2xaSaczQ9CQ==" saltValue="ofXvg1Fm5BdzNFn3A45bbg==" spinCount="100000" sheet="1" objects="1" scenarios="1" selectLockedCells="1" selectUnlockedCells="1"/>
  <mergeCells count="59">
    <mergeCell ref="A22:A24"/>
    <mergeCell ref="B22:B24"/>
    <mergeCell ref="G22:G24"/>
    <mergeCell ref="C22:C24"/>
    <mergeCell ref="D22:D24"/>
    <mergeCell ref="E22:E24"/>
    <mergeCell ref="A1:M1"/>
    <mergeCell ref="A2:M2"/>
    <mergeCell ref="A3:M3"/>
    <mergeCell ref="A4:M4"/>
    <mergeCell ref="E7:E9"/>
    <mergeCell ref="F7:F9"/>
    <mergeCell ref="J8:K8"/>
    <mergeCell ref="L8:M8"/>
    <mergeCell ref="A5:M5"/>
    <mergeCell ref="A6:M6"/>
    <mergeCell ref="C17:C21"/>
    <mergeCell ref="A7:A9"/>
    <mergeCell ref="A10:A16"/>
    <mergeCell ref="D10:D16"/>
    <mergeCell ref="B10:B16"/>
    <mergeCell ref="C7:C9"/>
    <mergeCell ref="C10:C16"/>
    <mergeCell ref="A17:A21"/>
    <mergeCell ref="B17:B21"/>
    <mergeCell ref="G10:G16"/>
    <mergeCell ref="D17:D21"/>
    <mergeCell ref="E17:E21"/>
    <mergeCell ref="G7:G9"/>
    <mergeCell ref="D7:D9"/>
    <mergeCell ref="E10:E13"/>
    <mergeCell ref="E14:E16"/>
    <mergeCell ref="G17:G21"/>
    <mergeCell ref="A26:M26"/>
    <mergeCell ref="N1:Q1"/>
    <mergeCell ref="N2:Q2"/>
    <mergeCell ref="N3:Q3"/>
    <mergeCell ref="N4:Q4"/>
    <mergeCell ref="N5:Q5"/>
    <mergeCell ref="N6:Q6"/>
    <mergeCell ref="H7:M7"/>
    <mergeCell ref="B7:B9"/>
    <mergeCell ref="N7:N9"/>
    <mergeCell ref="O7:O9"/>
    <mergeCell ref="P7:P9"/>
    <mergeCell ref="Q7:Q9"/>
    <mergeCell ref="H8:I8"/>
    <mergeCell ref="N22:N24"/>
    <mergeCell ref="O22:O24"/>
    <mergeCell ref="P22:P24"/>
    <mergeCell ref="Q22:Q24"/>
    <mergeCell ref="N10:N16"/>
    <mergeCell ref="O10:O16"/>
    <mergeCell ref="P10:P16"/>
    <mergeCell ref="Q10:Q16"/>
    <mergeCell ref="N17:N21"/>
    <mergeCell ref="O17:O21"/>
    <mergeCell ref="P17:P21"/>
    <mergeCell ref="Q17:Q21"/>
  </mergeCells>
  <printOptions horizontalCentered="1"/>
  <pageMargins left="0.51181102362204722" right="0.31496062992125984" top="0.35433070866141736" bottom="0.35433070866141736" header="0.11811023622047245" footer="0.11811023622047245"/>
  <pageSetup scale="75" orientation="landscape" r:id="rId1"/>
  <headerFooter>
    <oddFooter>&amp;C&amp;A&amp;R&amp;P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7"/>
  <sheetViews>
    <sheetView tabSelected="1" zoomScale="110" zoomScaleNormal="110" workbookViewId="0">
      <selection activeCell="G23" sqref="G23"/>
    </sheetView>
  </sheetViews>
  <sheetFormatPr baseColWidth="10" defaultRowHeight="15" x14ac:dyDescent="0.25"/>
  <cols>
    <col min="2" max="2" width="17.28515625" customWidth="1"/>
    <col min="3" max="3" width="18.140625" customWidth="1"/>
    <col min="4" max="4" width="17" customWidth="1"/>
    <col min="5" max="5" width="22.140625" customWidth="1"/>
    <col min="6" max="6" width="22.7109375" customWidth="1"/>
    <col min="7" max="7" width="14" customWidth="1"/>
    <col min="8" max="13" width="8.7109375" customWidth="1"/>
    <col min="14" max="14" width="62.28515625" customWidth="1"/>
    <col min="15" max="15" width="59.140625" customWidth="1"/>
    <col min="16" max="16" width="42.28515625" customWidth="1"/>
    <col min="17" max="17" width="32.140625" customWidth="1"/>
  </cols>
  <sheetData>
    <row r="1" spans="1:17" ht="15.75" customHeight="1" x14ac:dyDescent="0.25">
      <c r="A1" s="323" t="s">
        <v>9</v>
      </c>
      <c r="B1" s="324"/>
      <c r="C1" s="324"/>
      <c r="D1" s="324"/>
      <c r="E1" s="324"/>
      <c r="F1" s="324"/>
      <c r="G1" s="324"/>
      <c r="H1" s="324"/>
      <c r="I1" s="324"/>
      <c r="J1" s="324"/>
      <c r="K1" s="324"/>
      <c r="L1" s="324"/>
      <c r="M1" s="324"/>
      <c r="N1" s="324"/>
      <c r="O1" s="324"/>
      <c r="P1" s="324"/>
      <c r="Q1" s="325"/>
    </row>
    <row r="2" spans="1:17" ht="15.75" customHeight="1" x14ac:dyDescent="0.25">
      <c r="A2" s="326" t="s">
        <v>63</v>
      </c>
      <c r="B2" s="327"/>
      <c r="C2" s="327"/>
      <c r="D2" s="327"/>
      <c r="E2" s="327"/>
      <c r="F2" s="327"/>
      <c r="G2" s="327"/>
      <c r="H2" s="327"/>
      <c r="I2" s="327"/>
      <c r="J2" s="327"/>
      <c r="K2" s="327"/>
      <c r="L2" s="327"/>
      <c r="M2" s="327"/>
      <c r="N2" s="327"/>
      <c r="O2" s="327"/>
      <c r="P2" s="327"/>
      <c r="Q2" s="328"/>
    </row>
    <row r="3" spans="1:17" ht="15.75" customHeight="1" x14ac:dyDescent="0.25">
      <c r="A3" s="326" t="s">
        <v>847</v>
      </c>
      <c r="B3" s="327"/>
      <c r="C3" s="327"/>
      <c r="D3" s="327"/>
      <c r="E3" s="327"/>
      <c r="F3" s="327"/>
      <c r="G3" s="327"/>
      <c r="H3" s="327"/>
      <c r="I3" s="327"/>
      <c r="J3" s="327"/>
      <c r="K3" s="327"/>
      <c r="L3" s="327"/>
      <c r="M3" s="327"/>
      <c r="N3" s="327"/>
      <c r="O3" s="327"/>
      <c r="P3" s="327"/>
      <c r="Q3" s="328"/>
    </row>
    <row r="4" spans="1:17" ht="15.75" customHeight="1" x14ac:dyDescent="0.25">
      <c r="A4" s="326" t="s">
        <v>141</v>
      </c>
      <c r="B4" s="327"/>
      <c r="C4" s="327"/>
      <c r="D4" s="327"/>
      <c r="E4" s="327"/>
      <c r="F4" s="327"/>
      <c r="G4" s="327"/>
      <c r="H4" s="327"/>
      <c r="I4" s="327"/>
      <c r="J4" s="327"/>
      <c r="K4" s="327"/>
      <c r="L4" s="327"/>
      <c r="M4" s="327"/>
      <c r="N4" s="327"/>
      <c r="O4" s="327"/>
      <c r="P4" s="327"/>
      <c r="Q4" s="328"/>
    </row>
    <row r="5" spans="1:17" ht="15.75" customHeight="1" x14ac:dyDescent="0.25">
      <c r="A5" s="326" t="s">
        <v>8</v>
      </c>
      <c r="B5" s="327"/>
      <c r="C5" s="327"/>
      <c r="D5" s="327"/>
      <c r="E5" s="327"/>
      <c r="F5" s="327"/>
      <c r="G5" s="327"/>
      <c r="H5" s="327"/>
      <c r="I5" s="327"/>
      <c r="J5" s="327"/>
      <c r="K5" s="327"/>
      <c r="L5" s="327"/>
      <c r="M5" s="327"/>
      <c r="N5" s="327"/>
      <c r="O5" s="327"/>
      <c r="P5" s="327"/>
      <c r="Q5" s="328"/>
    </row>
    <row r="6" spans="1:17" ht="15.75" customHeight="1" thickBot="1" x14ac:dyDescent="0.3">
      <c r="A6" s="329" t="s">
        <v>2</v>
      </c>
      <c r="B6" s="330"/>
      <c r="C6" s="330"/>
      <c r="D6" s="330"/>
      <c r="E6" s="330"/>
      <c r="F6" s="330"/>
      <c r="G6" s="330"/>
      <c r="H6" s="330"/>
      <c r="I6" s="330"/>
      <c r="J6" s="330"/>
      <c r="K6" s="330"/>
      <c r="L6" s="330"/>
      <c r="M6" s="330"/>
      <c r="N6" s="330"/>
      <c r="O6" s="330"/>
      <c r="P6" s="330"/>
      <c r="Q6" s="331"/>
    </row>
    <row r="7" spans="1:17" ht="15.75" customHeight="1" thickBot="1" x14ac:dyDescent="0.3">
      <c r="A7" s="332" t="s">
        <v>58</v>
      </c>
      <c r="B7" s="332" t="s">
        <v>65</v>
      </c>
      <c r="C7" s="333" t="s">
        <v>59</v>
      </c>
      <c r="D7" s="332" t="s">
        <v>60</v>
      </c>
      <c r="E7" s="332" t="s">
        <v>66</v>
      </c>
      <c r="F7" s="332" t="s">
        <v>67</v>
      </c>
      <c r="G7" s="332" t="s">
        <v>68</v>
      </c>
      <c r="H7" s="334" t="s">
        <v>325</v>
      </c>
      <c r="I7" s="335"/>
      <c r="J7" s="335"/>
      <c r="K7" s="335"/>
      <c r="L7" s="335"/>
      <c r="M7" s="336"/>
      <c r="N7" s="337" t="s">
        <v>231</v>
      </c>
      <c r="O7" s="337" t="s">
        <v>232</v>
      </c>
      <c r="P7" s="337" t="s">
        <v>233</v>
      </c>
      <c r="Q7" s="337" t="s">
        <v>234</v>
      </c>
    </row>
    <row r="8" spans="1:17" ht="15.75" customHeight="1" thickBot="1" x14ac:dyDescent="0.3">
      <c r="A8" s="338"/>
      <c r="B8" s="338"/>
      <c r="C8" s="339"/>
      <c r="D8" s="338"/>
      <c r="E8" s="338"/>
      <c r="F8" s="338"/>
      <c r="G8" s="338"/>
      <c r="H8" s="340" t="s">
        <v>235</v>
      </c>
      <c r="I8" s="340"/>
      <c r="J8" s="340" t="s">
        <v>236</v>
      </c>
      <c r="K8" s="340"/>
      <c r="L8" s="340" t="s">
        <v>237</v>
      </c>
      <c r="M8" s="340"/>
      <c r="N8" s="337"/>
      <c r="O8" s="337"/>
      <c r="P8" s="337"/>
      <c r="Q8" s="337"/>
    </row>
    <row r="9" spans="1:17" ht="28.5" customHeight="1" thickBot="1" x14ac:dyDescent="0.3">
      <c r="A9" s="338"/>
      <c r="B9" s="338"/>
      <c r="C9" s="339"/>
      <c r="D9" s="338"/>
      <c r="E9" s="338"/>
      <c r="F9" s="338"/>
      <c r="G9" s="338"/>
      <c r="H9" s="9" t="s">
        <v>238</v>
      </c>
      <c r="I9" s="10" t="s">
        <v>239</v>
      </c>
      <c r="J9" s="9" t="s">
        <v>238</v>
      </c>
      <c r="K9" s="10" t="s">
        <v>239</v>
      </c>
      <c r="L9" s="9" t="s">
        <v>238</v>
      </c>
      <c r="M9" s="10" t="s">
        <v>239</v>
      </c>
      <c r="N9" s="341"/>
      <c r="O9" s="341"/>
      <c r="P9" s="341"/>
      <c r="Q9" s="341"/>
    </row>
    <row r="10" spans="1:17" ht="154.5" customHeight="1" thickBot="1" x14ac:dyDescent="0.3">
      <c r="A10" s="242" t="s">
        <v>39</v>
      </c>
      <c r="B10" s="242" t="s">
        <v>40</v>
      </c>
      <c r="C10" s="242" t="s">
        <v>41</v>
      </c>
      <c r="D10" s="63" t="s">
        <v>848</v>
      </c>
      <c r="E10" s="109" t="s">
        <v>849</v>
      </c>
      <c r="F10" s="348" t="s">
        <v>850</v>
      </c>
      <c r="G10" s="108" t="s">
        <v>851</v>
      </c>
      <c r="H10" s="63">
        <v>3</v>
      </c>
      <c r="I10" s="32">
        <v>1</v>
      </c>
      <c r="J10" s="63">
        <v>4</v>
      </c>
      <c r="K10" s="32">
        <v>1.33</v>
      </c>
      <c r="L10" s="63">
        <v>0</v>
      </c>
      <c r="M10" s="32">
        <v>0</v>
      </c>
      <c r="N10" s="63" t="s">
        <v>852</v>
      </c>
      <c r="O10" s="108" t="s">
        <v>853</v>
      </c>
      <c r="P10" s="108" t="s">
        <v>854</v>
      </c>
      <c r="Q10" s="63" t="s">
        <v>855</v>
      </c>
    </row>
    <row r="11" spans="1:17" ht="231" customHeight="1" thickBot="1" x14ac:dyDescent="0.3">
      <c r="A11" s="243"/>
      <c r="B11" s="243"/>
      <c r="C11" s="243"/>
      <c r="D11" s="63" t="s">
        <v>42</v>
      </c>
      <c r="E11" s="63" t="s">
        <v>856</v>
      </c>
      <c r="F11" s="348" t="s">
        <v>857</v>
      </c>
      <c r="G11" s="63" t="s">
        <v>858</v>
      </c>
      <c r="H11" s="63">
        <v>3</v>
      </c>
      <c r="I11" s="32">
        <v>1</v>
      </c>
      <c r="J11" s="63">
        <v>6</v>
      </c>
      <c r="K11" s="32">
        <v>2</v>
      </c>
      <c r="L11" s="63">
        <v>0</v>
      </c>
      <c r="M11" s="32">
        <v>0</v>
      </c>
      <c r="N11" s="108" t="s">
        <v>859</v>
      </c>
      <c r="O11" s="108" t="s">
        <v>860</v>
      </c>
      <c r="P11" s="108" t="s">
        <v>861</v>
      </c>
      <c r="Q11" s="108" t="s">
        <v>855</v>
      </c>
    </row>
    <row r="12" spans="1:17" ht="180" customHeight="1" thickBot="1" x14ac:dyDescent="0.3">
      <c r="A12" s="243"/>
      <c r="B12" s="243"/>
      <c r="C12" s="243"/>
      <c r="D12" s="63" t="s">
        <v>62</v>
      </c>
      <c r="E12" s="63" t="s">
        <v>862</v>
      </c>
      <c r="F12" s="348" t="s">
        <v>863</v>
      </c>
      <c r="G12" s="108" t="s">
        <v>864</v>
      </c>
      <c r="H12" s="63">
        <v>3</v>
      </c>
      <c r="I12" s="32">
        <v>1</v>
      </c>
      <c r="J12" s="63">
        <v>4</v>
      </c>
      <c r="K12" s="32">
        <f>J12/H12</f>
        <v>1.3333333333333333</v>
      </c>
      <c r="L12" s="63">
        <v>0</v>
      </c>
      <c r="M12" s="32">
        <v>0</v>
      </c>
      <c r="N12" s="108" t="s">
        <v>865</v>
      </c>
      <c r="O12" s="108" t="s">
        <v>866</v>
      </c>
      <c r="P12" s="108" t="s">
        <v>867</v>
      </c>
      <c r="Q12" s="108" t="s">
        <v>868</v>
      </c>
    </row>
    <row r="13" spans="1:17" ht="174.75" customHeight="1" thickBot="1" x14ac:dyDescent="0.3">
      <c r="A13" s="243"/>
      <c r="B13" s="243"/>
      <c r="C13" s="243"/>
      <c r="D13" s="63"/>
      <c r="E13" s="109" t="s">
        <v>869</v>
      </c>
      <c r="F13" s="349" t="s">
        <v>144</v>
      </c>
      <c r="G13" s="108"/>
      <c r="H13" s="63">
        <v>1</v>
      </c>
      <c r="I13" s="32">
        <v>1</v>
      </c>
      <c r="J13" s="63">
        <v>1</v>
      </c>
      <c r="K13" s="32">
        <v>1</v>
      </c>
      <c r="L13" s="63">
        <v>0</v>
      </c>
      <c r="M13" s="32">
        <v>0</v>
      </c>
      <c r="N13" s="63" t="s">
        <v>870</v>
      </c>
      <c r="O13" s="108"/>
      <c r="P13" s="108" t="s">
        <v>868</v>
      </c>
      <c r="Q13" s="108" t="s">
        <v>868</v>
      </c>
    </row>
    <row r="14" spans="1:17" ht="222" customHeight="1" thickBot="1" x14ac:dyDescent="0.3">
      <c r="A14" s="243"/>
      <c r="B14" s="243"/>
      <c r="C14" s="243"/>
      <c r="D14" s="63" t="s">
        <v>43</v>
      </c>
      <c r="E14" s="63" t="s">
        <v>871</v>
      </c>
      <c r="F14" s="348" t="s">
        <v>872</v>
      </c>
      <c r="G14" s="108" t="s">
        <v>873</v>
      </c>
      <c r="H14" s="63">
        <v>18</v>
      </c>
      <c r="I14" s="342">
        <v>1</v>
      </c>
      <c r="J14" s="343">
        <v>7</v>
      </c>
      <c r="K14" s="342">
        <f>+J14*I14/H14</f>
        <v>0.3888888888888889</v>
      </c>
      <c r="L14" s="344">
        <v>11</v>
      </c>
      <c r="M14" s="342">
        <v>0.71</v>
      </c>
      <c r="N14" s="108" t="s">
        <v>874</v>
      </c>
      <c r="O14" s="63" t="s">
        <v>875</v>
      </c>
      <c r="P14" s="108" t="s">
        <v>868</v>
      </c>
      <c r="Q14" s="63" t="s">
        <v>353</v>
      </c>
    </row>
    <row r="15" spans="1:17" ht="144.75" customHeight="1" thickBot="1" x14ac:dyDescent="0.3">
      <c r="A15" s="243"/>
      <c r="B15" s="243"/>
      <c r="C15" s="243"/>
      <c r="D15" s="197" t="s">
        <v>44</v>
      </c>
      <c r="E15" s="197" t="s">
        <v>45</v>
      </c>
      <c r="F15" s="348" t="s">
        <v>876</v>
      </c>
      <c r="G15" s="183" t="s">
        <v>877</v>
      </c>
      <c r="H15" s="63">
        <v>0</v>
      </c>
      <c r="I15" s="32">
        <v>0</v>
      </c>
      <c r="J15" s="63">
        <v>0</v>
      </c>
      <c r="K15" s="32">
        <v>0</v>
      </c>
      <c r="L15" s="63">
        <v>0</v>
      </c>
      <c r="M15" s="32">
        <v>0</v>
      </c>
      <c r="N15" s="63" t="s">
        <v>878</v>
      </c>
      <c r="O15" s="108" t="s">
        <v>879</v>
      </c>
      <c r="P15" s="108" t="s">
        <v>353</v>
      </c>
      <c r="Q15" s="108" t="s">
        <v>880</v>
      </c>
    </row>
    <row r="16" spans="1:17" s="45" customFormat="1" ht="96.75" customHeight="1" thickBot="1" x14ac:dyDescent="0.3">
      <c r="A16" s="243"/>
      <c r="B16" s="243"/>
      <c r="C16" s="243"/>
      <c r="D16" s="199"/>
      <c r="E16" s="199"/>
      <c r="F16" s="350" t="s">
        <v>881</v>
      </c>
      <c r="G16" s="184"/>
      <c r="H16" s="62">
        <v>26</v>
      </c>
      <c r="I16" s="345">
        <v>1</v>
      </c>
      <c r="J16" s="62">
        <v>15</v>
      </c>
      <c r="K16" s="345">
        <f>J16/H16</f>
        <v>0.57692307692307687</v>
      </c>
      <c r="L16" s="62">
        <v>11</v>
      </c>
      <c r="M16" s="345">
        <v>0.42</v>
      </c>
      <c r="N16" s="57" t="s">
        <v>882</v>
      </c>
      <c r="O16" s="57" t="s">
        <v>883</v>
      </c>
      <c r="P16" s="110" t="s">
        <v>868</v>
      </c>
      <c r="Q16" s="110" t="s">
        <v>868</v>
      </c>
    </row>
    <row r="17" spans="1:17" ht="165" customHeight="1" thickBot="1" x14ac:dyDescent="0.3">
      <c r="A17" s="243"/>
      <c r="B17" s="243"/>
      <c r="C17" s="243"/>
      <c r="D17" s="108" t="s">
        <v>884</v>
      </c>
      <c r="E17" s="108" t="s">
        <v>885</v>
      </c>
      <c r="F17" s="348" t="s">
        <v>886</v>
      </c>
      <c r="G17" s="183">
        <v>40</v>
      </c>
      <c r="H17" s="63">
        <v>1</v>
      </c>
      <c r="I17" s="32">
        <v>1</v>
      </c>
      <c r="J17" s="63">
        <v>1</v>
      </c>
      <c r="K17" s="32">
        <f>J17/H17</f>
        <v>1</v>
      </c>
      <c r="L17" s="63">
        <v>0</v>
      </c>
      <c r="M17" s="32">
        <f>L17/H17</f>
        <v>0</v>
      </c>
      <c r="N17" s="63" t="s">
        <v>887</v>
      </c>
      <c r="O17" s="63" t="s">
        <v>888</v>
      </c>
      <c r="P17" s="63" t="s">
        <v>889</v>
      </c>
      <c r="Q17" s="63" t="s">
        <v>890</v>
      </c>
    </row>
    <row r="18" spans="1:17" ht="117.75" customHeight="1" thickBot="1" x14ac:dyDescent="0.3">
      <c r="A18" s="243"/>
      <c r="B18" s="243"/>
      <c r="C18" s="243"/>
      <c r="D18" s="108"/>
      <c r="E18" s="108"/>
      <c r="F18" s="348" t="s">
        <v>891</v>
      </c>
      <c r="G18" s="184"/>
      <c r="H18" s="63">
        <v>3</v>
      </c>
      <c r="I18" s="32">
        <v>1</v>
      </c>
      <c r="J18" s="62">
        <v>3</v>
      </c>
      <c r="K18" s="32">
        <v>1</v>
      </c>
      <c r="L18" s="63">
        <f>H18-J18</f>
        <v>0</v>
      </c>
      <c r="M18" s="32">
        <v>0</v>
      </c>
      <c r="N18" s="110" t="s">
        <v>892</v>
      </c>
      <c r="O18" s="63" t="s">
        <v>893</v>
      </c>
      <c r="P18" s="62" t="s">
        <v>894</v>
      </c>
      <c r="Q18" s="62" t="s">
        <v>895</v>
      </c>
    </row>
    <row r="19" spans="1:17" ht="143.25" customHeight="1" thickBot="1" x14ac:dyDescent="0.3">
      <c r="A19" s="243"/>
      <c r="B19" s="243"/>
      <c r="C19" s="243"/>
      <c r="D19" s="197" t="s">
        <v>46</v>
      </c>
      <c r="E19" s="183" t="s">
        <v>47</v>
      </c>
      <c r="F19" s="351" t="s">
        <v>896</v>
      </c>
      <c r="G19" s="183">
        <v>19</v>
      </c>
      <c r="H19" s="106">
        <v>0</v>
      </c>
      <c r="I19" s="346">
        <v>1</v>
      </c>
      <c r="J19" s="102">
        <v>0</v>
      </c>
      <c r="K19" s="346">
        <v>1</v>
      </c>
      <c r="L19" s="106">
        <v>0</v>
      </c>
      <c r="M19" s="346">
        <v>0</v>
      </c>
      <c r="N19" s="106" t="s">
        <v>897</v>
      </c>
      <c r="O19" s="106" t="s">
        <v>898</v>
      </c>
      <c r="P19" s="106" t="s">
        <v>899</v>
      </c>
      <c r="Q19" s="106" t="s">
        <v>900</v>
      </c>
    </row>
    <row r="20" spans="1:17" ht="24" customHeight="1" thickBot="1" x14ac:dyDescent="0.3">
      <c r="A20" s="243"/>
      <c r="B20" s="243"/>
      <c r="C20" s="243"/>
      <c r="D20" s="199"/>
      <c r="E20" s="184"/>
      <c r="F20" s="352"/>
      <c r="G20" s="184"/>
      <c r="H20" s="281" t="s">
        <v>901</v>
      </c>
      <c r="I20" s="282"/>
      <c r="J20" s="283" t="s">
        <v>902</v>
      </c>
      <c r="K20" s="284"/>
      <c r="L20" s="281" t="s">
        <v>903</v>
      </c>
      <c r="M20" s="282"/>
      <c r="N20" s="108"/>
      <c r="O20" s="63"/>
      <c r="P20" s="110"/>
      <c r="Q20" s="110"/>
    </row>
    <row r="21" spans="1:17" ht="168" customHeight="1" thickBot="1" x14ac:dyDescent="0.3">
      <c r="A21" s="243"/>
      <c r="B21" s="243"/>
      <c r="C21" s="243"/>
      <c r="D21" s="107"/>
      <c r="E21" s="105" t="s">
        <v>904</v>
      </c>
      <c r="F21" s="353" t="s">
        <v>905</v>
      </c>
      <c r="G21" s="107" t="s">
        <v>906</v>
      </c>
      <c r="H21" s="107">
        <v>50</v>
      </c>
      <c r="I21" s="347" t="s">
        <v>907</v>
      </c>
      <c r="J21" s="103">
        <v>55</v>
      </c>
      <c r="K21" s="347" t="s">
        <v>907</v>
      </c>
      <c r="L21" s="105">
        <v>5</v>
      </c>
      <c r="M21" s="347">
        <v>0.12</v>
      </c>
      <c r="N21" s="107" t="s">
        <v>908</v>
      </c>
      <c r="O21" s="107" t="s">
        <v>909</v>
      </c>
      <c r="P21" s="103" t="s">
        <v>910</v>
      </c>
      <c r="Q21" s="103" t="s">
        <v>911</v>
      </c>
    </row>
    <row r="22" spans="1:17" ht="151.5" customHeight="1" thickBot="1" x14ac:dyDescent="0.3">
      <c r="A22" s="243"/>
      <c r="B22" s="243"/>
      <c r="C22" s="243"/>
      <c r="D22" s="63" t="s">
        <v>48</v>
      </c>
      <c r="E22" s="108" t="s">
        <v>912</v>
      </c>
      <c r="F22" s="348" t="s">
        <v>913</v>
      </c>
      <c r="G22" s="108">
        <v>30</v>
      </c>
      <c r="H22" s="108">
        <v>4</v>
      </c>
      <c r="I22" s="31" t="s">
        <v>907</v>
      </c>
      <c r="J22" s="108">
        <v>3</v>
      </c>
      <c r="K22" s="31" t="s">
        <v>907</v>
      </c>
      <c r="L22" s="108">
        <v>0</v>
      </c>
      <c r="M22" s="31">
        <v>0</v>
      </c>
      <c r="N22" s="63" t="s">
        <v>914</v>
      </c>
      <c r="O22" s="108" t="s">
        <v>915</v>
      </c>
      <c r="P22" s="108" t="s">
        <v>868</v>
      </c>
      <c r="Q22" s="108" t="s">
        <v>868</v>
      </c>
    </row>
    <row r="23" spans="1:17" ht="120" customHeight="1" thickBot="1" x14ac:dyDescent="0.3">
      <c r="A23" s="243"/>
      <c r="B23" s="243"/>
      <c r="C23" s="243"/>
      <c r="D23" s="63"/>
      <c r="E23" s="108"/>
      <c r="F23" s="348" t="s">
        <v>916</v>
      </c>
      <c r="G23" s="108">
        <v>47</v>
      </c>
      <c r="H23" s="63">
        <v>44</v>
      </c>
      <c r="I23" s="32" t="s">
        <v>907</v>
      </c>
      <c r="J23" s="63">
        <v>44</v>
      </c>
      <c r="K23" s="32" t="s">
        <v>907</v>
      </c>
      <c r="L23" s="63">
        <v>0</v>
      </c>
      <c r="M23" s="32">
        <v>0</v>
      </c>
      <c r="N23" s="63" t="s">
        <v>917</v>
      </c>
      <c r="O23" s="63" t="s">
        <v>918</v>
      </c>
      <c r="P23" s="63" t="s">
        <v>919</v>
      </c>
      <c r="Q23" s="63" t="s">
        <v>920</v>
      </c>
    </row>
    <row r="24" spans="1:17" ht="183.75" customHeight="1" thickBot="1" x14ac:dyDescent="0.3">
      <c r="A24" s="243"/>
      <c r="B24" s="243"/>
      <c r="C24" s="243"/>
      <c r="D24" s="108" t="s">
        <v>279</v>
      </c>
      <c r="E24" s="63" t="s">
        <v>921</v>
      </c>
      <c r="F24" s="348" t="s">
        <v>922</v>
      </c>
      <c r="G24" s="63" t="s">
        <v>923</v>
      </c>
      <c r="H24" s="63">
        <v>0</v>
      </c>
      <c r="I24" s="32">
        <v>1</v>
      </c>
      <c r="J24" s="63">
        <v>0</v>
      </c>
      <c r="K24" s="32">
        <v>1</v>
      </c>
      <c r="L24" s="63">
        <v>0</v>
      </c>
      <c r="M24" s="32">
        <v>0</v>
      </c>
      <c r="N24" s="33" t="s">
        <v>924</v>
      </c>
      <c r="O24" s="33" t="s">
        <v>925</v>
      </c>
      <c r="P24" s="63" t="s">
        <v>926</v>
      </c>
      <c r="Q24" s="63" t="s">
        <v>927</v>
      </c>
    </row>
    <row r="25" spans="1:17" ht="122.25" customHeight="1" thickBot="1" x14ac:dyDescent="0.3">
      <c r="A25" s="243"/>
      <c r="B25" s="243"/>
      <c r="C25" s="243"/>
      <c r="D25" s="108"/>
      <c r="E25" s="63"/>
      <c r="F25" s="348" t="s">
        <v>928</v>
      </c>
      <c r="G25" s="63"/>
      <c r="H25" s="63">
        <v>3</v>
      </c>
      <c r="I25" s="32">
        <v>1</v>
      </c>
      <c r="J25" s="63">
        <v>1</v>
      </c>
      <c r="K25" s="32">
        <v>0.33</v>
      </c>
      <c r="L25" s="63">
        <v>2</v>
      </c>
      <c r="M25" s="32">
        <f>L25/H25</f>
        <v>0.66666666666666663</v>
      </c>
      <c r="N25" s="63" t="s">
        <v>929</v>
      </c>
      <c r="O25" s="63" t="s">
        <v>930</v>
      </c>
      <c r="P25" s="63" t="s">
        <v>931</v>
      </c>
      <c r="Q25" s="63" t="s">
        <v>932</v>
      </c>
    </row>
    <row r="26" spans="1:17" ht="152.25" customHeight="1" thickBot="1" x14ac:dyDescent="0.3">
      <c r="A26" s="243"/>
      <c r="B26" s="243"/>
      <c r="C26" s="243"/>
      <c r="D26" s="63" t="s">
        <v>49</v>
      </c>
      <c r="E26" s="108" t="s">
        <v>50</v>
      </c>
      <c r="F26" s="354" t="s">
        <v>142</v>
      </c>
      <c r="G26" s="104" t="s">
        <v>933</v>
      </c>
      <c r="H26" s="63">
        <v>20</v>
      </c>
      <c r="I26" s="32">
        <v>1</v>
      </c>
      <c r="J26" s="63">
        <v>35</v>
      </c>
      <c r="K26" s="32">
        <f>+J26*I26/H26</f>
        <v>1.75</v>
      </c>
      <c r="L26" s="63">
        <v>0</v>
      </c>
      <c r="M26" s="32">
        <v>0</v>
      </c>
      <c r="N26" s="63" t="s">
        <v>934</v>
      </c>
      <c r="O26" s="63" t="s">
        <v>935</v>
      </c>
      <c r="P26" s="63" t="s">
        <v>936</v>
      </c>
      <c r="Q26" s="63" t="s">
        <v>937</v>
      </c>
    </row>
    <row r="27" spans="1:17" ht="112.5" customHeight="1" thickBot="1" x14ac:dyDescent="0.3">
      <c r="A27" s="244"/>
      <c r="B27" s="244"/>
      <c r="C27" s="244"/>
      <c r="D27" s="63"/>
      <c r="E27" s="108"/>
      <c r="F27" s="109" t="s">
        <v>143</v>
      </c>
      <c r="G27" s="105"/>
      <c r="H27" s="63">
        <v>45</v>
      </c>
      <c r="I27" s="32">
        <v>1</v>
      </c>
      <c r="J27" s="63">
        <v>79</v>
      </c>
      <c r="K27" s="32">
        <f>+J27*I27/H27</f>
        <v>1.7555555555555555</v>
      </c>
      <c r="L27" s="63">
        <v>0</v>
      </c>
      <c r="M27" s="32">
        <v>0</v>
      </c>
      <c r="N27" s="63" t="s">
        <v>938</v>
      </c>
      <c r="O27" s="63" t="s">
        <v>939</v>
      </c>
      <c r="P27" s="63" t="s">
        <v>940</v>
      </c>
      <c r="Q27" s="63" t="s">
        <v>941</v>
      </c>
    </row>
  </sheetData>
  <sheetProtection algorithmName="SHA-512" hashValue="4hbkjh3Ybuxs8sHNKezZ+Xjd6CvU1IAPLFlRXYQ3Ja9gA60rKGzVN8StECDubySLqBtpJ+tmAPQyvZVj5gsBpA==" saltValue="ictzvjbs3zgT3tXQUkGhBA==" spinCount="100000" sheet="1" objects="1" scenarios="1" selectLockedCells="1" selectUnlockedCells="1"/>
  <mergeCells count="25">
    <mergeCell ref="H20:I20"/>
    <mergeCell ref="J20:K20"/>
    <mergeCell ref="L20:M20"/>
    <mergeCell ref="G15:G16"/>
    <mergeCell ref="G17:G18"/>
    <mergeCell ref="D19:D20"/>
    <mergeCell ref="E19:E20"/>
    <mergeCell ref="F19:F20"/>
    <mergeCell ref="G19:G20"/>
    <mergeCell ref="H7:M7"/>
    <mergeCell ref="N7:N9"/>
    <mergeCell ref="O7:O9"/>
    <mergeCell ref="P7:P9"/>
    <mergeCell ref="Q7:Q9"/>
    <mergeCell ref="A10:A27"/>
    <mergeCell ref="B10:B27"/>
    <mergeCell ref="C10:C27"/>
    <mergeCell ref="D15:D16"/>
    <mergeCell ref="E15:E16"/>
    <mergeCell ref="A1:Q1"/>
    <mergeCell ref="A2:Q2"/>
    <mergeCell ref="A3:Q3"/>
    <mergeCell ref="A4:Q4"/>
    <mergeCell ref="A5:Q5"/>
    <mergeCell ref="A6:Q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17"/>
  <sheetViews>
    <sheetView workbookViewId="0">
      <selection activeCell="G10" sqref="G10:Q15"/>
    </sheetView>
  </sheetViews>
  <sheetFormatPr baseColWidth="10" defaultRowHeight="12.75" x14ac:dyDescent="0.25"/>
  <cols>
    <col min="1" max="3" width="14.7109375" style="1" customWidth="1"/>
    <col min="4" max="4" width="20.7109375" style="1" customWidth="1"/>
    <col min="5" max="5" width="24.28515625" style="1" customWidth="1"/>
    <col min="6" max="6" width="34.85546875" style="1" customWidth="1"/>
    <col min="7" max="7" width="14.7109375" style="1" customWidth="1"/>
    <col min="8" max="13" width="7.7109375" style="1" customWidth="1"/>
    <col min="14" max="14" width="55.5703125" style="1" customWidth="1"/>
    <col min="15" max="15" width="52.7109375" style="1" customWidth="1"/>
    <col min="16" max="16" width="52.42578125" style="1" customWidth="1"/>
    <col min="17" max="17" width="38.7109375" style="1" customWidth="1"/>
    <col min="18" max="31" width="11.42578125" style="42"/>
    <col min="32" max="16384" width="11.42578125" style="1"/>
  </cols>
  <sheetData>
    <row r="1" spans="1:31" ht="20.100000000000001" customHeight="1" thickBot="1" x14ac:dyDescent="0.3">
      <c r="A1" s="288" t="s">
        <v>9</v>
      </c>
      <c r="B1" s="289"/>
      <c r="C1" s="289"/>
      <c r="D1" s="289"/>
      <c r="E1" s="289"/>
      <c r="F1" s="289"/>
      <c r="G1" s="289"/>
      <c r="H1" s="289"/>
      <c r="I1" s="289"/>
      <c r="J1" s="289"/>
      <c r="K1" s="289"/>
      <c r="L1" s="289"/>
      <c r="M1" s="290"/>
      <c r="N1" s="126"/>
      <c r="O1" s="127"/>
      <c r="P1" s="127"/>
      <c r="Q1" s="128"/>
    </row>
    <row r="2" spans="1:31" ht="20.100000000000001" customHeight="1" thickBot="1" x14ac:dyDescent="0.3">
      <c r="A2" s="288" t="s">
        <v>63</v>
      </c>
      <c r="B2" s="289"/>
      <c r="C2" s="289"/>
      <c r="D2" s="289"/>
      <c r="E2" s="289"/>
      <c r="F2" s="289"/>
      <c r="G2" s="289"/>
      <c r="H2" s="289"/>
      <c r="I2" s="289"/>
      <c r="J2" s="289"/>
      <c r="K2" s="289"/>
      <c r="L2" s="289"/>
      <c r="M2" s="290"/>
      <c r="N2" s="126"/>
      <c r="O2" s="127"/>
      <c r="P2" s="127"/>
      <c r="Q2" s="128"/>
    </row>
    <row r="3" spans="1:31" ht="20.100000000000001" customHeight="1" thickBot="1" x14ac:dyDescent="0.3">
      <c r="A3" s="288" t="s">
        <v>324</v>
      </c>
      <c r="B3" s="289"/>
      <c r="C3" s="289"/>
      <c r="D3" s="289"/>
      <c r="E3" s="289"/>
      <c r="F3" s="289"/>
      <c r="G3" s="289"/>
      <c r="H3" s="289"/>
      <c r="I3" s="289"/>
      <c r="J3" s="289"/>
      <c r="K3" s="289"/>
      <c r="L3" s="289"/>
      <c r="M3" s="290"/>
      <c r="N3" s="126"/>
      <c r="O3" s="127"/>
      <c r="P3" s="127"/>
      <c r="Q3" s="128"/>
    </row>
    <row r="4" spans="1:31" ht="27.75" customHeight="1" thickBot="1" x14ac:dyDescent="0.3">
      <c r="A4" s="291" t="s">
        <v>86</v>
      </c>
      <c r="B4" s="292"/>
      <c r="C4" s="292"/>
      <c r="D4" s="292"/>
      <c r="E4" s="292"/>
      <c r="F4" s="292"/>
      <c r="G4" s="292"/>
      <c r="H4" s="292"/>
      <c r="I4" s="292"/>
      <c r="J4" s="292"/>
      <c r="K4" s="292"/>
      <c r="L4" s="292"/>
      <c r="M4" s="293"/>
      <c r="N4" s="126"/>
      <c r="O4" s="127"/>
      <c r="P4" s="127"/>
      <c r="Q4" s="128"/>
    </row>
    <row r="5" spans="1:31" ht="20.100000000000001" customHeight="1" thickBot="1" x14ac:dyDescent="0.3">
      <c r="A5" s="285" t="s">
        <v>64</v>
      </c>
      <c r="B5" s="286"/>
      <c r="C5" s="286"/>
      <c r="D5" s="286"/>
      <c r="E5" s="286"/>
      <c r="F5" s="286"/>
      <c r="G5" s="286"/>
      <c r="H5" s="286"/>
      <c r="I5" s="286"/>
      <c r="J5" s="286"/>
      <c r="K5" s="286"/>
      <c r="L5" s="286"/>
      <c r="M5" s="287"/>
      <c r="N5" s="126"/>
      <c r="O5" s="127"/>
      <c r="P5" s="127"/>
      <c r="Q5" s="128"/>
    </row>
    <row r="6" spans="1:31" ht="20.100000000000001" customHeight="1" thickBot="1" x14ac:dyDescent="0.3">
      <c r="A6" s="285" t="s">
        <v>2</v>
      </c>
      <c r="B6" s="286"/>
      <c r="C6" s="286"/>
      <c r="D6" s="286"/>
      <c r="E6" s="286"/>
      <c r="F6" s="286"/>
      <c r="G6" s="286"/>
      <c r="H6" s="286"/>
      <c r="I6" s="286"/>
      <c r="J6" s="286"/>
      <c r="K6" s="286"/>
      <c r="L6" s="286"/>
      <c r="M6" s="287"/>
      <c r="N6" s="126"/>
      <c r="O6" s="127"/>
      <c r="P6" s="127"/>
      <c r="Q6" s="128"/>
    </row>
    <row r="7" spans="1:31" ht="42.75" customHeight="1" thickBot="1" x14ac:dyDescent="0.3">
      <c r="A7" s="268" t="s">
        <v>58</v>
      </c>
      <c r="B7" s="123" t="s">
        <v>65</v>
      </c>
      <c r="C7" s="123" t="s">
        <v>59</v>
      </c>
      <c r="D7" s="123" t="s">
        <v>60</v>
      </c>
      <c r="E7" s="123" t="s">
        <v>66</v>
      </c>
      <c r="F7" s="123" t="s">
        <v>67</v>
      </c>
      <c r="G7" s="123" t="s">
        <v>68</v>
      </c>
      <c r="H7" s="135" t="s">
        <v>325</v>
      </c>
      <c r="I7" s="133"/>
      <c r="J7" s="133"/>
      <c r="K7" s="133"/>
      <c r="L7" s="133"/>
      <c r="M7" s="134"/>
      <c r="N7" s="120" t="s">
        <v>231</v>
      </c>
      <c r="O7" s="120" t="s">
        <v>232</v>
      </c>
      <c r="P7" s="120" t="s">
        <v>233</v>
      </c>
      <c r="Q7" s="120" t="s">
        <v>234</v>
      </c>
    </row>
    <row r="8" spans="1:31" ht="22.5" customHeight="1" thickBot="1" x14ac:dyDescent="0.3">
      <c r="A8" s="255"/>
      <c r="B8" s="124"/>
      <c r="C8" s="124"/>
      <c r="D8" s="124"/>
      <c r="E8" s="124"/>
      <c r="F8" s="124"/>
      <c r="G8" s="124"/>
      <c r="H8" s="135" t="s">
        <v>235</v>
      </c>
      <c r="I8" s="134"/>
      <c r="J8" s="136" t="s">
        <v>236</v>
      </c>
      <c r="K8" s="137"/>
      <c r="L8" s="138" t="s">
        <v>237</v>
      </c>
      <c r="M8" s="139"/>
      <c r="N8" s="121"/>
      <c r="O8" s="121"/>
      <c r="P8" s="121"/>
      <c r="Q8" s="121"/>
    </row>
    <row r="9" spans="1:31" s="3" customFormat="1" ht="13.5" customHeight="1" thickBot="1" x14ac:dyDescent="0.3">
      <c r="A9" s="269"/>
      <c r="B9" s="125"/>
      <c r="C9" s="125"/>
      <c r="D9" s="125"/>
      <c r="E9" s="125"/>
      <c r="F9" s="125"/>
      <c r="G9" s="125"/>
      <c r="H9" s="9" t="s">
        <v>238</v>
      </c>
      <c r="I9" s="10" t="s">
        <v>239</v>
      </c>
      <c r="J9" s="11" t="s">
        <v>238</v>
      </c>
      <c r="K9" s="10" t="s">
        <v>239</v>
      </c>
      <c r="L9" s="9" t="s">
        <v>238</v>
      </c>
      <c r="M9" s="10" t="s">
        <v>239</v>
      </c>
      <c r="N9" s="122"/>
      <c r="O9" s="122"/>
      <c r="P9" s="122"/>
      <c r="Q9" s="122"/>
      <c r="R9" s="43"/>
      <c r="S9" s="43"/>
      <c r="T9" s="43"/>
      <c r="U9" s="43"/>
      <c r="V9" s="43"/>
      <c r="W9" s="43"/>
      <c r="X9" s="43"/>
      <c r="Y9" s="43"/>
      <c r="Z9" s="43"/>
      <c r="AA9" s="43"/>
      <c r="AB9" s="43"/>
      <c r="AC9" s="43"/>
      <c r="AD9" s="43"/>
      <c r="AE9" s="43"/>
    </row>
    <row r="10" spans="1:31" s="2" customFormat="1" ht="147.75" customHeight="1" thickBot="1" x14ac:dyDescent="0.3">
      <c r="A10" s="146" t="s">
        <v>57</v>
      </c>
      <c r="B10" s="148" t="s">
        <v>78</v>
      </c>
      <c r="C10" s="146" t="s">
        <v>51</v>
      </c>
      <c r="D10" s="14" t="s">
        <v>52</v>
      </c>
      <c r="E10" s="21" t="s">
        <v>145</v>
      </c>
      <c r="F10" s="14" t="s">
        <v>146</v>
      </c>
      <c r="G10" s="73">
        <v>70</v>
      </c>
      <c r="H10" s="76">
        <v>1</v>
      </c>
      <c r="I10" s="39">
        <v>1</v>
      </c>
      <c r="J10" s="76">
        <v>1</v>
      </c>
      <c r="K10" s="39">
        <f>J10/H10</f>
        <v>1</v>
      </c>
      <c r="L10" s="76">
        <v>0</v>
      </c>
      <c r="M10" s="39">
        <f>L10/H10</f>
        <v>0</v>
      </c>
      <c r="N10" s="71" t="s">
        <v>329</v>
      </c>
      <c r="O10" s="71" t="s">
        <v>330</v>
      </c>
      <c r="P10" s="71" t="s">
        <v>331</v>
      </c>
      <c r="Q10" s="71" t="s">
        <v>332</v>
      </c>
      <c r="R10" s="28"/>
      <c r="S10" s="28"/>
      <c r="T10" s="28"/>
      <c r="U10" s="28"/>
      <c r="V10" s="28"/>
      <c r="W10" s="28"/>
      <c r="X10" s="28"/>
      <c r="Y10" s="28"/>
      <c r="Z10" s="28"/>
      <c r="AA10" s="28"/>
      <c r="AB10" s="28"/>
      <c r="AC10" s="28"/>
      <c r="AD10" s="28"/>
      <c r="AE10" s="28"/>
    </row>
    <row r="11" spans="1:31" s="2" customFormat="1" ht="84.75" customHeight="1" thickBot="1" x14ac:dyDescent="0.3">
      <c r="A11" s="147"/>
      <c r="B11" s="149"/>
      <c r="C11" s="147"/>
      <c r="D11" s="146" t="s">
        <v>53</v>
      </c>
      <c r="E11" s="146" t="s">
        <v>54</v>
      </c>
      <c r="F11" s="19" t="s">
        <v>286</v>
      </c>
      <c r="G11" s="146">
        <v>62</v>
      </c>
      <c r="H11" s="76">
        <v>6</v>
      </c>
      <c r="I11" s="39">
        <v>1</v>
      </c>
      <c r="J11" s="76">
        <v>6</v>
      </c>
      <c r="K11" s="39">
        <v>1</v>
      </c>
      <c r="L11" s="76">
        <v>0</v>
      </c>
      <c r="M11" s="39">
        <v>0</v>
      </c>
      <c r="N11" s="71" t="s">
        <v>333</v>
      </c>
      <c r="O11" s="71" t="s">
        <v>334</v>
      </c>
      <c r="P11" s="71" t="s">
        <v>335</v>
      </c>
      <c r="Q11" s="71" t="s">
        <v>336</v>
      </c>
      <c r="R11" s="28"/>
      <c r="S11" s="28"/>
      <c r="T11" s="28"/>
      <c r="U11" s="28"/>
      <c r="V11" s="28"/>
      <c r="W11" s="28"/>
      <c r="X11" s="28"/>
      <c r="Y11" s="28"/>
      <c r="Z11" s="28"/>
      <c r="AA11" s="28"/>
      <c r="AB11" s="28"/>
      <c r="AC11" s="28"/>
      <c r="AD11" s="28"/>
      <c r="AE11" s="28"/>
    </row>
    <row r="12" spans="1:31" s="2" customFormat="1" ht="103.5" customHeight="1" thickBot="1" x14ac:dyDescent="0.3">
      <c r="A12" s="147"/>
      <c r="B12" s="149"/>
      <c r="C12" s="147"/>
      <c r="D12" s="147"/>
      <c r="E12" s="147"/>
      <c r="F12" s="17" t="s">
        <v>280</v>
      </c>
      <c r="G12" s="147"/>
      <c r="H12" s="76">
        <v>2</v>
      </c>
      <c r="I12" s="39">
        <v>1</v>
      </c>
      <c r="J12" s="76">
        <v>2</v>
      </c>
      <c r="K12" s="39">
        <v>1</v>
      </c>
      <c r="L12" s="76">
        <v>0</v>
      </c>
      <c r="M12" s="39">
        <v>0</v>
      </c>
      <c r="N12" s="71" t="s">
        <v>337</v>
      </c>
      <c r="O12" s="71" t="s">
        <v>338</v>
      </c>
      <c r="P12" s="71" t="s">
        <v>339</v>
      </c>
      <c r="Q12" s="71" t="s">
        <v>340</v>
      </c>
      <c r="R12" s="28"/>
      <c r="S12" s="28"/>
      <c r="T12" s="28"/>
      <c r="U12" s="28"/>
      <c r="V12" s="28"/>
      <c r="W12" s="28"/>
      <c r="X12" s="28"/>
      <c r="Y12" s="28"/>
      <c r="Z12" s="28"/>
      <c r="AA12" s="28"/>
      <c r="AB12" s="28"/>
      <c r="AC12" s="28"/>
      <c r="AD12" s="28"/>
      <c r="AE12" s="28"/>
    </row>
    <row r="13" spans="1:31" s="2" customFormat="1" ht="79.5" customHeight="1" thickBot="1" x14ac:dyDescent="0.3">
      <c r="A13" s="147"/>
      <c r="B13" s="149"/>
      <c r="C13" s="147"/>
      <c r="D13" s="147"/>
      <c r="E13" s="147"/>
      <c r="F13" s="19" t="s">
        <v>281</v>
      </c>
      <c r="G13" s="147"/>
      <c r="H13" s="76">
        <v>1</v>
      </c>
      <c r="I13" s="39">
        <v>1</v>
      </c>
      <c r="J13" s="76">
        <v>1</v>
      </c>
      <c r="K13" s="39">
        <v>1</v>
      </c>
      <c r="L13" s="76">
        <v>0</v>
      </c>
      <c r="M13" s="39">
        <v>0</v>
      </c>
      <c r="N13" s="73" t="s">
        <v>341</v>
      </c>
      <c r="O13" s="73" t="s">
        <v>342</v>
      </c>
      <c r="P13" s="73" t="s">
        <v>343</v>
      </c>
      <c r="Q13" s="73" t="s">
        <v>344</v>
      </c>
      <c r="R13" s="28"/>
      <c r="S13" s="28"/>
      <c r="T13" s="28"/>
      <c r="U13" s="28"/>
      <c r="V13" s="28"/>
      <c r="W13" s="28"/>
      <c r="X13" s="28"/>
      <c r="Y13" s="28"/>
      <c r="Z13" s="28"/>
      <c r="AA13" s="28"/>
      <c r="AB13" s="28"/>
      <c r="AC13" s="28"/>
      <c r="AD13" s="28"/>
      <c r="AE13" s="28"/>
    </row>
    <row r="14" spans="1:31" s="2" customFormat="1" ht="60.75" customHeight="1" thickBot="1" x14ac:dyDescent="0.3">
      <c r="A14" s="147"/>
      <c r="B14" s="149"/>
      <c r="C14" s="147"/>
      <c r="D14" s="152"/>
      <c r="E14" s="152"/>
      <c r="F14" s="19" t="s">
        <v>285</v>
      </c>
      <c r="G14" s="152"/>
      <c r="H14" s="76">
        <v>10</v>
      </c>
      <c r="I14" s="39">
        <v>1</v>
      </c>
      <c r="J14" s="76">
        <v>10</v>
      </c>
      <c r="K14" s="39">
        <v>1</v>
      </c>
      <c r="L14" s="76">
        <v>0</v>
      </c>
      <c r="M14" s="39">
        <v>0</v>
      </c>
      <c r="N14" s="63" t="s">
        <v>345</v>
      </c>
      <c r="O14" s="195" t="s">
        <v>346</v>
      </c>
      <c r="P14" s="73" t="s">
        <v>347</v>
      </c>
      <c r="Q14" s="73" t="s">
        <v>348</v>
      </c>
      <c r="R14" s="28"/>
      <c r="S14" s="28"/>
      <c r="T14" s="28"/>
      <c r="U14" s="28"/>
      <c r="V14" s="28"/>
      <c r="W14" s="28"/>
      <c r="X14" s="28"/>
      <c r="Y14" s="28"/>
      <c r="Z14" s="28"/>
      <c r="AA14" s="28"/>
      <c r="AB14" s="28"/>
      <c r="AC14" s="28"/>
      <c r="AD14" s="28"/>
      <c r="AE14" s="28"/>
    </row>
    <row r="15" spans="1:31" s="2" customFormat="1" ht="109.5" customHeight="1" thickBot="1" x14ac:dyDescent="0.3">
      <c r="A15" s="152"/>
      <c r="B15" s="150"/>
      <c r="C15" s="152"/>
      <c r="D15" s="22" t="s">
        <v>55</v>
      </c>
      <c r="E15" s="14" t="s">
        <v>56</v>
      </c>
      <c r="F15" s="18" t="s">
        <v>282</v>
      </c>
      <c r="G15" s="73">
        <v>70</v>
      </c>
      <c r="H15" s="76">
        <v>2</v>
      </c>
      <c r="I15" s="39">
        <v>1</v>
      </c>
      <c r="J15" s="76">
        <v>2</v>
      </c>
      <c r="K15" s="39">
        <v>1</v>
      </c>
      <c r="L15" s="76">
        <v>0</v>
      </c>
      <c r="M15" s="39">
        <v>0</v>
      </c>
      <c r="N15" s="63" t="s">
        <v>349</v>
      </c>
      <c r="O15" s="195"/>
      <c r="P15" s="73" t="s">
        <v>347</v>
      </c>
      <c r="Q15" s="73" t="s">
        <v>350</v>
      </c>
      <c r="R15" s="28"/>
      <c r="S15" s="28"/>
      <c r="T15" s="28"/>
      <c r="U15" s="28"/>
      <c r="V15" s="28"/>
      <c r="W15" s="28"/>
      <c r="X15" s="28"/>
      <c r="Y15" s="28"/>
      <c r="Z15" s="28"/>
      <c r="AA15" s="28"/>
      <c r="AB15" s="28"/>
      <c r="AC15" s="28"/>
      <c r="AD15" s="28"/>
      <c r="AE15" s="28"/>
    </row>
    <row r="17" spans="1:13" ht="80.25" customHeight="1" x14ac:dyDescent="0.2">
      <c r="A17" s="151" t="s">
        <v>240</v>
      </c>
      <c r="B17" s="151"/>
      <c r="C17" s="151"/>
      <c r="D17" s="151"/>
      <c r="E17" s="151"/>
      <c r="F17" s="151"/>
      <c r="G17" s="151"/>
      <c r="H17" s="151"/>
      <c r="I17" s="151"/>
      <c r="J17" s="151"/>
      <c r="K17" s="151"/>
      <c r="L17" s="151"/>
      <c r="M17" s="151"/>
    </row>
  </sheetData>
  <sheetProtection algorithmName="SHA-512" hashValue="wonA6Qgx1QU/pY9m+iRokGZ07tUJqyzsl3+FgPsCvxymMn0MsKnSmp/pY6mNdNU2100p8nCQdlcMktO8M0m2Pw==" saltValue="KsX1QBuWxACsEQj4QLVqEg==" spinCount="100000" sheet="1" objects="1" scenarios="1" selectLockedCells="1" selectUnlockedCells="1"/>
  <mergeCells count="35">
    <mergeCell ref="A6:M6"/>
    <mergeCell ref="N1:Q1"/>
    <mergeCell ref="N2:Q2"/>
    <mergeCell ref="N3:Q3"/>
    <mergeCell ref="N4:Q4"/>
    <mergeCell ref="N5:Q5"/>
    <mergeCell ref="N6:Q6"/>
    <mergeCell ref="A1:M1"/>
    <mergeCell ref="A2:M2"/>
    <mergeCell ref="A3:M3"/>
    <mergeCell ref="A4:M4"/>
    <mergeCell ref="A5:M5"/>
    <mergeCell ref="Q7:Q9"/>
    <mergeCell ref="H8:I8"/>
    <mergeCell ref="J8:K8"/>
    <mergeCell ref="L8:M8"/>
    <mergeCell ref="E11:E14"/>
    <mergeCell ref="G11:G14"/>
    <mergeCell ref="G7:G9"/>
    <mergeCell ref="H7:M7"/>
    <mergeCell ref="F7:F9"/>
    <mergeCell ref="E7:E9"/>
    <mergeCell ref="O14:O15"/>
    <mergeCell ref="A17:M17"/>
    <mergeCell ref="N7:N9"/>
    <mergeCell ref="O7:O9"/>
    <mergeCell ref="P7:P9"/>
    <mergeCell ref="D11:D14"/>
    <mergeCell ref="A10:A15"/>
    <mergeCell ref="B10:B15"/>
    <mergeCell ref="C10:C15"/>
    <mergeCell ref="D7:D9"/>
    <mergeCell ref="A7:A9"/>
    <mergeCell ref="B7:B9"/>
    <mergeCell ref="C7:C9"/>
  </mergeCells>
  <printOptions horizontalCentered="1"/>
  <pageMargins left="0.51181102362204722" right="0.31496062992125984" top="0.35433070866141736" bottom="0.35433070866141736" header="0.11811023622047245" footer="0.11811023622047245"/>
  <pageSetup scale="65" orientation="landscape" r:id="rId1"/>
  <headerFooter>
    <oddFooter>&amp;C&amp;A&amp;R&amp;P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J15"/>
  <sheetViews>
    <sheetView topLeftCell="A5" workbookViewId="0">
      <selection activeCell="G10" sqref="G10:G13"/>
    </sheetView>
  </sheetViews>
  <sheetFormatPr baseColWidth="10" defaultRowHeight="12.75" x14ac:dyDescent="0.25"/>
  <cols>
    <col min="1" max="3" width="14.7109375" style="4" customWidth="1"/>
    <col min="4" max="5" width="20.7109375" style="4" customWidth="1"/>
    <col min="6" max="6" width="19" style="4" customWidth="1"/>
    <col min="7" max="7" width="16.140625" style="4" customWidth="1"/>
    <col min="8" max="13" width="7.7109375" style="4" customWidth="1"/>
    <col min="14" max="14" width="53.140625" style="4" customWidth="1"/>
    <col min="15" max="15" width="43.42578125" style="4" customWidth="1"/>
    <col min="16" max="16" width="35.28515625" style="4" customWidth="1"/>
    <col min="17" max="17" width="30.42578125" style="4" customWidth="1"/>
    <col min="18" max="36" width="11.42578125" style="44"/>
    <col min="37" max="16384" width="11.42578125" style="4"/>
  </cols>
  <sheetData>
    <row r="1" spans="1:36" ht="13.5" customHeight="1" thickBot="1" x14ac:dyDescent="0.3">
      <c r="A1" s="291" t="s">
        <v>9</v>
      </c>
      <c r="B1" s="292"/>
      <c r="C1" s="292"/>
      <c r="D1" s="292"/>
      <c r="E1" s="292"/>
      <c r="F1" s="292"/>
      <c r="G1" s="292"/>
      <c r="H1" s="292"/>
      <c r="I1" s="292"/>
      <c r="J1" s="292"/>
      <c r="K1" s="292"/>
      <c r="L1" s="292"/>
      <c r="M1" s="293"/>
      <c r="N1" s="296"/>
      <c r="O1" s="297"/>
      <c r="P1" s="297"/>
      <c r="Q1" s="298"/>
    </row>
    <row r="2" spans="1:36" ht="13.5" customHeight="1" thickBot="1" x14ac:dyDescent="0.3">
      <c r="A2" s="291" t="s">
        <v>63</v>
      </c>
      <c r="B2" s="292"/>
      <c r="C2" s="292"/>
      <c r="D2" s="292"/>
      <c r="E2" s="292"/>
      <c r="F2" s="292"/>
      <c r="G2" s="292"/>
      <c r="H2" s="292"/>
      <c r="I2" s="292"/>
      <c r="J2" s="292"/>
      <c r="K2" s="292"/>
      <c r="L2" s="292"/>
      <c r="M2" s="293"/>
      <c r="N2" s="296"/>
      <c r="O2" s="297"/>
      <c r="P2" s="297"/>
      <c r="Q2" s="298"/>
    </row>
    <row r="3" spans="1:36" s="5" customFormat="1" ht="19.5" customHeight="1" thickBot="1" x14ac:dyDescent="0.3">
      <c r="A3" s="291" t="s">
        <v>328</v>
      </c>
      <c r="B3" s="292"/>
      <c r="C3" s="292"/>
      <c r="D3" s="292"/>
      <c r="E3" s="292"/>
      <c r="F3" s="292"/>
      <c r="G3" s="292"/>
      <c r="H3" s="292"/>
      <c r="I3" s="292"/>
      <c r="J3" s="292"/>
      <c r="K3" s="292"/>
      <c r="L3" s="292"/>
      <c r="M3" s="293"/>
      <c r="N3" s="301"/>
      <c r="O3" s="302"/>
      <c r="P3" s="302"/>
      <c r="Q3" s="303"/>
      <c r="R3" s="44"/>
      <c r="S3" s="44"/>
      <c r="T3" s="44"/>
      <c r="U3" s="44"/>
      <c r="V3" s="44"/>
      <c r="W3" s="44"/>
      <c r="X3" s="44"/>
      <c r="Y3" s="44"/>
      <c r="Z3" s="44"/>
      <c r="AA3" s="44"/>
      <c r="AB3" s="44"/>
      <c r="AC3" s="44"/>
      <c r="AD3" s="44"/>
      <c r="AE3" s="44"/>
      <c r="AF3" s="44"/>
      <c r="AG3" s="44"/>
      <c r="AH3" s="44"/>
      <c r="AI3" s="44"/>
      <c r="AJ3" s="44"/>
    </row>
    <row r="4" spans="1:36" ht="40.5" customHeight="1" thickBot="1" x14ac:dyDescent="0.3">
      <c r="A4" s="291" t="s">
        <v>147</v>
      </c>
      <c r="B4" s="292"/>
      <c r="C4" s="292"/>
      <c r="D4" s="292"/>
      <c r="E4" s="292"/>
      <c r="F4" s="292"/>
      <c r="G4" s="292"/>
      <c r="H4" s="292"/>
      <c r="I4" s="292"/>
      <c r="J4" s="292"/>
      <c r="K4" s="292"/>
      <c r="L4" s="292"/>
      <c r="M4" s="293"/>
      <c r="N4" s="296"/>
      <c r="O4" s="297"/>
      <c r="P4" s="297"/>
      <c r="Q4" s="298"/>
    </row>
    <row r="5" spans="1:36" ht="13.5" customHeight="1" thickBot="1" x14ac:dyDescent="0.3">
      <c r="A5" s="291" t="s">
        <v>148</v>
      </c>
      <c r="B5" s="292"/>
      <c r="C5" s="292"/>
      <c r="D5" s="292"/>
      <c r="E5" s="292"/>
      <c r="F5" s="292"/>
      <c r="G5" s="292"/>
      <c r="H5" s="292"/>
      <c r="I5" s="292"/>
      <c r="J5" s="292"/>
      <c r="K5" s="292"/>
      <c r="L5" s="292"/>
      <c r="M5" s="293"/>
      <c r="N5" s="296"/>
      <c r="O5" s="297"/>
      <c r="P5" s="297"/>
      <c r="Q5" s="298"/>
    </row>
    <row r="6" spans="1:36" ht="15.75" customHeight="1" thickBot="1" x14ac:dyDescent="0.3">
      <c r="A6" s="299" t="s">
        <v>2</v>
      </c>
      <c r="B6" s="299"/>
      <c r="C6" s="299"/>
      <c r="D6" s="299"/>
      <c r="E6" s="299"/>
      <c r="F6" s="299"/>
      <c r="G6" s="299"/>
      <c r="H6" s="294"/>
      <c r="I6" s="295"/>
      <c r="J6" s="295"/>
      <c r="K6" s="295"/>
      <c r="L6" s="295"/>
      <c r="M6" s="295"/>
    </row>
    <row r="7" spans="1:36" ht="13.5" customHeight="1" thickBot="1" x14ac:dyDescent="0.3">
      <c r="A7" s="300" t="s">
        <v>58</v>
      </c>
      <c r="B7" s="300" t="s">
        <v>65</v>
      </c>
      <c r="C7" s="300" t="s">
        <v>59</v>
      </c>
      <c r="D7" s="300" t="s">
        <v>60</v>
      </c>
      <c r="E7" s="300" t="s">
        <v>66</v>
      </c>
      <c r="F7" s="300" t="s">
        <v>67</v>
      </c>
      <c r="G7" s="300" t="s">
        <v>68</v>
      </c>
      <c r="H7" s="132" t="s">
        <v>325</v>
      </c>
      <c r="I7" s="133"/>
      <c r="J7" s="133"/>
      <c r="K7" s="133"/>
      <c r="L7" s="133"/>
      <c r="M7" s="134"/>
      <c r="N7" s="120" t="s">
        <v>231</v>
      </c>
      <c r="O7" s="120" t="s">
        <v>232</v>
      </c>
      <c r="P7" s="120" t="s">
        <v>233</v>
      </c>
      <c r="Q7" s="120" t="s">
        <v>234</v>
      </c>
    </row>
    <row r="8" spans="1:36" ht="25.5" customHeight="1" thickBot="1" x14ac:dyDescent="0.3">
      <c r="A8" s="300"/>
      <c r="B8" s="300"/>
      <c r="C8" s="300"/>
      <c r="D8" s="300"/>
      <c r="E8" s="300"/>
      <c r="F8" s="300"/>
      <c r="G8" s="300"/>
      <c r="H8" s="135" t="s">
        <v>235</v>
      </c>
      <c r="I8" s="134"/>
      <c r="J8" s="136" t="s">
        <v>236</v>
      </c>
      <c r="K8" s="137"/>
      <c r="L8" s="138" t="s">
        <v>237</v>
      </c>
      <c r="M8" s="139"/>
      <c r="N8" s="121"/>
      <c r="O8" s="121"/>
      <c r="P8" s="121"/>
      <c r="Q8" s="121"/>
    </row>
    <row r="9" spans="1:36" ht="36" customHeight="1" thickBot="1" x14ac:dyDescent="0.3">
      <c r="A9" s="300"/>
      <c r="B9" s="300"/>
      <c r="C9" s="300"/>
      <c r="D9" s="300"/>
      <c r="E9" s="300"/>
      <c r="F9" s="300"/>
      <c r="G9" s="300"/>
      <c r="H9" s="9" t="s">
        <v>238</v>
      </c>
      <c r="I9" s="10" t="s">
        <v>239</v>
      </c>
      <c r="J9" s="11" t="s">
        <v>238</v>
      </c>
      <c r="K9" s="10" t="s">
        <v>239</v>
      </c>
      <c r="L9" s="9" t="s">
        <v>238</v>
      </c>
      <c r="M9" s="10" t="s">
        <v>239</v>
      </c>
      <c r="N9" s="122"/>
      <c r="O9" s="122"/>
      <c r="P9" s="122"/>
      <c r="Q9" s="122"/>
    </row>
    <row r="10" spans="1:36" ht="105.75" customHeight="1" thickBot="1" x14ac:dyDescent="0.3">
      <c r="A10" s="306" t="s">
        <v>149</v>
      </c>
      <c r="B10" s="111" t="s">
        <v>150</v>
      </c>
      <c r="C10" s="306" t="s">
        <v>151</v>
      </c>
      <c r="D10" s="13" t="s">
        <v>152</v>
      </c>
      <c r="E10" s="13" t="s">
        <v>159</v>
      </c>
      <c r="F10" s="20" t="s">
        <v>160</v>
      </c>
      <c r="G10" s="77" t="s">
        <v>365</v>
      </c>
      <c r="H10" s="73">
        <v>14</v>
      </c>
      <c r="I10" s="31">
        <v>1</v>
      </c>
      <c r="J10" s="63">
        <v>4</v>
      </c>
      <c r="K10" s="31">
        <f>+J10/H10</f>
        <v>0.2857142857142857</v>
      </c>
      <c r="L10" s="73">
        <v>10</v>
      </c>
      <c r="M10" s="31">
        <f>+L10/H10</f>
        <v>0.7142857142857143</v>
      </c>
      <c r="N10" s="63" t="s">
        <v>351</v>
      </c>
      <c r="O10" s="63" t="s">
        <v>352</v>
      </c>
      <c r="P10" s="73" t="s">
        <v>353</v>
      </c>
      <c r="Q10" s="73" t="s">
        <v>354</v>
      </c>
    </row>
    <row r="11" spans="1:36" ht="123.75" customHeight="1" thickBot="1" x14ac:dyDescent="0.3">
      <c r="A11" s="306"/>
      <c r="B11" s="112"/>
      <c r="C11" s="306"/>
      <c r="D11" s="13" t="s">
        <v>153</v>
      </c>
      <c r="E11" s="13" t="s">
        <v>154</v>
      </c>
      <c r="F11" s="15" t="s">
        <v>283</v>
      </c>
      <c r="G11" s="77" t="s">
        <v>366</v>
      </c>
      <c r="H11" s="73">
        <v>1</v>
      </c>
      <c r="I11" s="31">
        <v>1</v>
      </c>
      <c r="J11" s="73">
        <v>1</v>
      </c>
      <c r="K11" s="31">
        <v>1</v>
      </c>
      <c r="L11" s="73">
        <v>0</v>
      </c>
      <c r="M11" s="31">
        <v>0</v>
      </c>
      <c r="N11" s="73" t="s">
        <v>355</v>
      </c>
      <c r="O11" s="73" t="s">
        <v>356</v>
      </c>
      <c r="P11" s="73" t="s">
        <v>357</v>
      </c>
      <c r="Q11" s="73" t="s">
        <v>358</v>
      </c>
    </row>
    <row r="12" spans="1:36" ht="84" customHeight="1" thickBot="1" x14ac:dyDescent="0.3">
      <c r="A12" s="306"/>
      <c r="B12" s="112"/>
      <c r="C12" s="306"/>
      <c r="D12" s="306" t="s">
        <v>155</v>
      </c>
      <c r="E12" s="306" t="s">
        <v>156</v>
      </c>
      <c r="F12" s="13" t="s">
        <v>157</v>
      </c>
      <c r="G12" s="304" t="s">
        <v>367</v>
      </c>
      <c r="H12" s="73">
        <v>70</v>
      </c>
      <c r="I12" s="31">
        <v>1</v>
      </c>
      <c r="J12" s="73">
        <v>69</v>
      </c>
      <c r="K12" s="31">
        <v>0.99</v>
      </c>
      <c r="L12" s="73">
        <v>1</v>
      </c>
      <c r="M12" s="31">
        <v>0.01</v>
      </c>
      <c r="N12" s="183" t="s">
        <v>359</v>
      </c>
      <c r="O12" s="76" t="s">
        <v>360</v>
      </c>
      <c r="P12" s="73" t="s">
        <v>361</v>
      </c>
      <c r="Q12" s="73" t="s">
        <v>362</v>
      </c>
    </row>
    <row r="13" spans="1:36" ht="110.25" customHeight="1" thickBot="1" x14ac:dyDescent="0.3">
      <c r="A13" s="306"/>
      <c r="B13" s="113"/>
      <c r="C13" s="306"/>
      <c r="D13" s="306"/>
      <c r="E13" s="306"/>
      <c r="F13" s="13" t="s">
        <v>158</v>
      </c>
      <c r="G13" s="305"/>
      <c r="H13" s="73">
        <v>70</v>
      </c>
      <c r="I13" s="31">
        <v>1</v>
      </c>
      <c r="J13" s="73">
        <v>70</v>
      </c>
      <c r="K13" s="31">
        <v>1</v>
      </c>
      <c r="L13" s="73">
        <v>0</v>
      </c>
      <c r="M13" s="31">
        <v>0</v>
      </c>
      <c r="N13" s="184"/>
      <c r="O13" s="73" t="s">
        <v>363</v>
      </c>
      <c r="P13" s="73" t="s">
        <v>361</v>
      </c>
      <c r="Q13" s="73" t="s">
        <v>364</v>
      </c>
    </row>
    <row r="15" spans="1:36" ht="97.5" customHeight="1" x14ac:dyDescent="0.2">
      <c r="A15" s="151" t="s">
        <v>240</v>
      </c>
      <c r="B15" s="151"/>
      <c r="C15" s="151"/>
      <c r="D15" s="151"/>
      <c r="E15" s="151"/>
      <c r="F15" s="151"/>
      <c r="G15" s="151"/>
      <c r="H15" s="151"/>
      <c r="I15" s="151"/>
      <c r="J15" s="151"/>
      <c r="K15" s="151"/>
      <c r="L15" s="151"/>
      <c r="M15" s="151"/>
    </row>
  </sheetData>
  <sheetProtection algorithmName="SHA-512" hashValue="geOTB+VYzfMIZNV8VLhphQclVHGZTLgSaOuJ0HjCBRNgBitRSjLpsGlLvfgzx4CXQTIZSZsb1KSFG+c+H1KnXw==" saltValue="zWnvwfdvN886wFYHgZCPqA==" spinCount="100000" sheet="1" objects="1" scenarios="1" selectLockedCells="1" selectUnlockedCells="1"/>
  <mergeCells count="35">
    <mergeCell ref="A15:M15"/>
    <mergeCell ref="G12:G13"/>
    <mergeCell ref="D7:D9"/>
    <mergeCell ref="E7:E9"/>
    <mergeCell ref="F7:F9"/>
    <mergeCell ref="G7:G9"/>
    <mergeCell ref="A10:A13"/>
    <mergeCell ref="B10:B13"/>
    <mergeCell ref="C10:C13"/>
    <mergeCell ref="D12:D13"/>
    <mergeCell ref="E12:E13"/>
    <mergeCell ref="N1:Q1"/>
    <mergeCell ref="N2:Q2"/>
    <mergeCell ref="N3:Q3"/>
    <mergeCell ref="N4:Q4"/>
    <mergeCell ref="A1:M1"/>
    <mergeCell ref="A2:M2"/>
    <mergeCell ref="A3:M3"/>
    <mergeCell ref="A4:M4"/>
    <mergeCell ref="H6:M6"/>
    <mergeCell ref="N12:N13"/>
    <mergeCell ref="N5:Q5"/>
    <mergeCell ref="H7:M7"/>
    <mergeCell ref="N7:N9"/>
    <mergeCell ref="O7:O9"/>
    <mergeCell ref="P7:P9"/>
    <mergeCell ref="Q7:Q9"/>
    <mergeCell ref="H8:I8"/>
    <mergeCell ref="J8:K8"/>
    <mergeCell ref="L8:M8"/>
    <mergeCell ref="A5:M5"/>
    <mergeCell ref="A6:G6"/>
    <mergeCell ref="A7:A9"/>
    <mergeCell ref="B7:B9"/>
    <mergeCell ref="C7:C9"/>
  </mergeCells>
  <printOptions horizontalCentered="1"/>
  <pageMargins left="0.51181102362204722" right="0.31496062992125984" top="0.35433070866141736" bottom="0.35433070866141736" header="0.11811023622047245" footer="0.11811023622047245"/>
  <pageSetup scale="75" orientation="landscape" horizontalDpi="200" verticalDpi="200" r:id="rId1"/>
  <headerFooter>
    <oddFooter>&amp;C&amp;A&amp;R&amp;P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3"/>
  <sheetViews>
    <sheetView workbookViewId="0">
      <selection activeCell="E58" sqref="E58"/>
    </sheetView>
  </sheetViews>
  <sheetFormatPr baseColWidth="10" defaultRowHeight="15" x14ac:dyDescent="0.25"/>
  <cols>
    <col min="5" max="5" width="19.42578125" customWidth="1"/>
    <col min="6" max="6" width="11.85546875" customWidth="1"/>
    <col min="12" max="27" width="11.42578125" style="45"/>
  </cols>
  <sheetData>
    <row r="1" spans="1:11" ht="15.75" thickBot="1" x14ac:dyDescent="0.3">
      <c r="A1" s="307" t="s">
        <v>291</v>
      </c>
      <c r="B1" s="308"/>
      <c r="C1" s="308"/>
      <c r="D1" s="308"/>
      <c r="E1" s="308"/>
      <c r="F1" s="308"/>
      <c r="G1" s="308"/>
      <c r="H1" s="308"/>
      <c r="I1" s="308"/>
      <c r="J1" s="308"/>
      <c r="K1" s="309"/>
    </row>
    <row r="2" spans="1:11" ht="15.75" thickBot="1" x14ac:dyDescent="0.3">
      <c r="A2" s="310" t="s">
        <v>325</v>
      </c>
      <c r="B2" s="311"/>
      <c r="C2" s="311"/>
      <c r="D2" s="311"/>
      <c r="E2" s="311"/>
      <c r="F2" s="311"/>
      <c r="G2" s="311"/>
      <c r="H2" s="311"/>
      <c r="I2" s="311"/>
      <c r="J2" s="311"/>
      <c r="K2" s="312"/>
    </row>
    <row r="3" spans="1:11" ht="15.75" thickBot="1" x14ac:dyDescent="0.3">
      <c r="A3" s="313" t="s">
        <v>292</v>
      </c>
      <c r="B3" s="314"/>
      <c r="C3" s="314"/>
      <c r="D3" s="314"/>
      <c r="E3" s="314"/>
      <c r="F3" s="314"/>
      <c r="G3" s="314"/>
      <c r="H3" s="314"/>
      <c r="I3" s="314"/>
      <c r="J3" s="314"/>
      <c r="K3" s="315"/>
    </row>
    <row r="4" spans="1:11" ht="30.75" customHeight="1" thickBot="1" x14ac:dyDescent="0.3">
      <c r="A4" s="316" t="s">
        <v>238</v>
      </c>
      <c r="B4" s="318" t="s">
        <v>293</v>
      </c>
      <c r="C4" s="319"/>
      <c r="D4" s="320" t="s">
        <v>294</v>
      </c>
      <c r="E4" s="318" t="s">
        <v>295</v>
      </c>
      <c r="F4" s="322"/>
      <c r="G4" s="322"/>
      <c r="H4" s="322"/>
      <c r="I4" s="322"/>
      <c r="J4" s="322"/>
      <c r="K4" s="319"/>
    </row>
    <row r="5" spans="1:11" ht="38.25" customHeight="1" thickBot="1" x14ac:dyDescent="0.3">
      <c r="A5" s="317"/>
      <c r="B5" s="24" t="s">
        <v>296</v>
      </c>
      <c r="C5" s="25" t="s">
        <v>297</v>
      </c>
      <c r="D5" s="321"/>
      <c r="E5" s="64" t="s">
        <v>298</v>
      </c>
      <c r="F5" s="26" t="s">
        <v>299</v>
      </c>
      <c r="G5" s="27" t="s">
        <v>300</v>
      </c>
      <c r="H5" s="27" t="s">
        <v>301</v>
      </c>
      <c r="I5" s="27" t="s">
        <v>302</v>
      </c>
      <c r="J5" s="26" t="s">
        <v>303</v>
      </c>
      <c r="K5" s="27" t="s">
        <v>304</v>
      </c>
    </row>
    <row r="6" spans="1:11" ht="45" customHeight="1" thickBot="1" x14ac:dyDescent="0.3">
      <c r="A6" s="82">
        <v>1</v>
      </c>
      <c r="B6" s="78" t="s">
        <v>368</v>
      </c>
      <c r="C6" s="79" t="s">
        <v>369</v>
      </c>
      <c r="D6" s="79" t="s">
        <v>370</v>
      </c>
      <c r="E6" s="79" t="s">
        <v>371</v>
      </c>
      <c r="F6" s="79" t="s">
        <v>372</v>
      </c>
      <c r="G6" s="79" t="s">
        <v>373</v>
      </c>
      <c r="H6" s="79" t="s">
        <v>374</v>
      </c>
      <c r="I6" s="79" t="s">
        <v>374</v>
      </c>
      <c r="J6" s="79" t="s">
        <v>375</v>
      </c>
      <c r="K6" s="79" t="s">
        <v>376</v>
      </c>
    </row>
    <row r="7" spans="1:11" ht="45" customHeight="1" thickBot="1" x14ac:dyDescent="0.3">
      <c r="A7" s="82">
        <v>2</v>
      </c>
      <c r="B7" s="80" t="s">
        <v>377</v>
      </c>
      <c r="C7" s="80" t="s">
        <v>378</v>
      </c>
      <c r="D7" s="80" t="s">
        <v>379</v>
      </c>
      <c r="E7" s="80" t="s">
        <v>380</v>
      </c>
      <c r="F7" s="80" t="s">
        <v>381</v>
      </c>
      <c r="G7" s="80" t="s">
        <v>382</v>
      </c>
      <c r="H7" s="80" t="s">
        <v>383</v>
      </c>
      <c r="I7" s="80" t="s">
        <v>384</v>
      </c>
      <c r="J7" s="80" t="s">
        <v>383</v>
      </c>
      <c r="K7" s="80" t="s">
        <v>385</v>
      </c>
    </row>
    <row r="8" spans="1:11" ht="45" customHeight="1" thickBot="1" x14ac:dyDescent="0.3">
      <c r="A8" s="82">
        <v>3</v>
      </c>
      <c r="B8" s="80" t="s">
        <v>386</v>
      </c>
      <c r="C8" s="80" t="s">
        <v>387</v>
      </c>
      <c r="D8" s="80" t="s">
        <v>388</v>
      </c>
      <c r="E8" s="80" t="s">
        <v>389</v>
      </c>
      <c r="F8" s="80" t="s">
        <v>390</v>
      </c>
      <c r="G8" s="80" t="s">
        <v>391</v>
      </c>
      <c r="H8" s="80" t="s">
        <v>392</v>
      </c>
      <c r="I8" s="80" t="s">
        <v>392</v>
      </c>
      <c r="J8" s="80" t="s">
        <v>393</v>
      </c>
      <c r="K8" s="80">
        <v>3162780478</v>
      </c>
    </row>
    <row r="9" spans="1:11" ht="45" customHeight="1" thickBot="1" x14ac:dyDescent="0.3">
      <c r="A9" s="82">
        <v>4</v>
      </c>
      <c r="B9" s="80" t="s">
        <v>394</v>
      </c>
      <c r="C9" s="80" t="s">
        <v>395</v>
      </c>
      <c r="D9" s="80" t="s">
        <v>370</v>
      </c>
      <c r="E9" s="80" t="s">
        <v>396</v>
      </c>
      <c r="F9" s="80" t="s">
        <v>390</v>
      </c>
      <c r="G9" s="80" t="s">
        <v>397</v>
      </c>
      <c r="H9" s="80" t="s">
        <v>398</v>
      </c>
      <c r="I9" s="80" t="s">
        <v>398</v>
      </c>
      <c r="J9" s="80" t="s">
        <v>383</v>
      </c>
      <c r="K9" s="80">
        <v>2059276</v>
      </c>
    </row>
    <row r="10" spans="1:11" ht="45" customHeight="1" thickBot="1" x14ac:dyDescent="0.3">
      <c r="A10" s="82">
        <v>5</v>
      </c>
      <c r="B10" s="80" t="s">
        <v>399</v>
      </c>
      <c r="C10" s="80" t="s">
        <v>400</v>
      </c>
      <c r="D10" s="80" t="s">
        <v>370</v>
      </c>
      <c r="E10" s="80" t="s">
        <v>401</v>
      </c>
      <c r="F10" s="80" t="s">
        <v>381</v>
      </c>
      <c r="G10" s="80" t="s">
        <v>402</v>
      </c>
      <c r="H10" s="80" t="s">
        <v>403</v>
      </c>
      <c r="I10" s="80" t="s">
        <v>404</v>
      </c>
      <c r="J10" s="80" t="s">
        <v>383</v>
      </c>
      <c r="K10" s="80" t="s">
        <v>405</v>
      </c>
    </row>
    <row r="11" spans="1:11" ht="45" customHeight="1" thickBot="1" x14ac:dyDescent="0.3">
      <c r="A11" s="82">
        <v>6</v>
      </c>
      <c r="B11" s="80" t="s">
        <v>406</v>
      </c>
      <c r="C11" s="80" t="s">
        <v>407</v>
      </c>
      <c r="D11" s="80" t="s">
        <v>370</v>
      </c>
      <c r="E11" s="80" t="s">
        <v>408</v>
      </c>
      <c r="F11" s="80" t="s">
        <v>381</v>
      </c>
      <c r="G11" s="80" t="s">
        <v>391</v>
      </c>
      <c r="H11" s="80" t="s">
        <v>391</v>
      </c>
      <c r="I11" s="80" t="s">
        <v>391</v>
      </c>
      <c r="J11" s="80" t="s">
        <v>391</v>
      </c>
      <c r="K11" s="80" t="s">
        <v>409</v>
      </c>
    </row>
    <row r="12" spans="1:11" ht="45" customHeight="1" thickBot="1" x14ac:dyDescent="0.3">
      <c r="A12" s="82">
        <v>7</v>
      </c>
      <c r="B12" s="80" t="s">
        <v>410</v>
      </c>
      <c r="C12" s="80" t="s">
        <v>411</v>
      </c>
      <c r="D12" s="80" t="s">
        <v>370</v>
      </c>
      <c r="E12" s="80" t="s">
        <v>412</v>
      </c>
      <c r="F12" s="80" t="s">
        <v>413</v>
      </c>
      <c r="G12" s="80" t="s">
        <v>414</v>
      </c>
      <c r="H12" s="80" t="s">
        <v>415</v>
      </c>
      <c r="I12" s="80" t="s">
        <v>415</v>
      </c>
      <c r="J12" s="80" t="s">
        <v>416</v>
      </c>
      <c r="K12" s="81" t="s">
        <v>417</v>
      </c>
    </row>
    <row r="13" spans="1:11" ht="45" customHeight="1" thickBot="1" x14ac:dyDescent="0.3">
      <c r="A13" s="82">
        <v>8</v>
      </c>
      <c r="B13" s="80" t="s">
        <v>418</v>
      </c>
      <c r="C13" s="80" t="s">
        <v>419</v>
      </c>
      <c r="D13" s="80" t="s">
        <v>379</v>
      </c>
      <c r="E13" s="80" t="s">
        <v>420</v>
      </c>
      <c r="F13" s="80" t="s">
        <v>390</v>
      </c>
      <c r="G13" s="80" t="s">
        <v>421</v>
      </c>
      <c r="H13" s="80" t="s">
        <v>422</v>
      </c>
      <c r="I13" s="80" t="s">
        <v>422</v>
      </c>
      <c r="J13" s="80" t="s">
        <v>423</v>
      </c>
      <c r="K13" s="80">
        <v>3123131299</v>
      </c>
    </row>
    <row r="14" spans="1:11" ht="45" customHeight="1" thickBot="1" x14ac:dyDescent="0.3">
      <c r="A14" s="82">
        <v>9</v>
      </c>
      <c r="B14" s="80" t="s">
        <v>424</v>
      </c>
      <c r="C14" s="80" t="s">
        <v>378</v>
      </c>
      <c r="D14" s="80" t="s">
        <v>379</v>
      </c>
      <c r="E14" s="80" t="s">
        <v>425</v>
      </c>
      <c r="F14" s="80" t="s">
        <v>390</v>
      </c>
      <c r="G14" s="80" t="s">
        <v>426</v>
      </c>
      <c r="H14" s="80" t="s">
        <v>427</v>
      </c>
      <c r="I14" s="80" t="s">
        <v>427</v>
      </c>
      <c r="J14" s="80" t="s">
        <v>428</v>
      </c>
      <c r="K14" s="80" t="s">
        <v>429</v>
      </c>
    </row>
    <row r="15" spans="1:11" ht="45" customHeight="1" thickBot="1" x14ac:dyDescent="0.3">
      <c r="A15" s="82">
        <v>10</v>
      </c>
      <c r="B15" s="80" t="s">
        <v>430</v>
      </c>
      <c r="C15" s="80" t="s">
        <v>431</v>
      </c>
      <c r="D15" s="80" t="s">
        <v>379</v>
      </c>
      <c r="E15" s="80" t="s">
        <v>432</v>
      </c>
      <c r="F15" s="80" t="s">
        <v>390</v>
      </c>
      <c r="G15" s="80" t="s">
        <v>433</v>
      </c>
      <c r="H15" s="80" t="s">
        <v>434</v>
      </c>
      <c r="I15" s="80" t="s">
        <v>435</v>
      </c>
      <c r="J15" s="80" t="s">
        <v>436</v>
      </c>
      <c r="K15" s="80" t="s">
        <v>437</v>
      </c>
    </row>
    <row r="16" spans="1:11" ht="45" customHeight="1" thickBot="1" x14ac:dyDescent="0.3">
      <c r="A16" s="82">
        <v>11</v>
      </c>
      <c r="B16" s="80" t="s">
        <v>438</v>
      </c>
      <c r="C16" s="80" t="s">
        <v>439</v>
      </c>
      <c r="D16" s="80" t="s">
        <v>370</v>
      </c>
      <c r="E16" s="80" t="s">
        <v>440</v>
      </c>
      <c r="F16" s="80" t="s">
        <v>441</v>
      </c>
      <c r="G16" s="80" t="s">
        <v>442</v>
      </c>
      <c r="H16" s="80" t="s">
        <v>442</v>
      </c>
      <c r="I16" s="80" t="s">
        <v>435</v>
      </c>
      <c r="J16" s="80" t="s">
        <v>443</v>
      </c>
      <c r="K16" s="80">
        <v>3118100771</v>
      </c>
    </row>
    <row r="17" spans="1:11" ht="45" customHeight="1" thickBot="1" x14ac:dyDescent="0.3">
      <c r="A17" s="82">
        <v>12</v>
      </c>
      <c r="B17" s="80" t="s">
        <v>444</v>
      </c>
      <c r="C17" s="80" t="s">
        <v>445</v>
      </c>
      <c r="D17" s="80" t="s">
        <v>379</v>
      </c>
      <c r="E17" s="80" t="s">
        <v>446</v>
      </c>
      <c r="F17" s="80" t="s">
        <v>447</v>
      </c>
      <c r="G17" s="80" t="s">
        <v>448</v>
      </c>
      <c r="H17" s="80" t="s">
        <v>449</v>
      </c>
      <c r="I17" s="80" t="s">
        <v>450</v>
      </c>
      <c r="J17" s="80" t="s">
        <v>383</v>
      </c>
      <c r="K17" s="80" t="s">
        <v>451</v>
      </c>
    </row>
    <row r="18" spans="1:11" ht="45" customHeight="1" thickBot="1" x14ac:dyDescent="0.3">
      <c r="A18" s="82">
        <v>13</v>
      </c>
      <c r="B18" s="80" t="s">
        <v>452</v>
      </c>
      <c r="C18" s="80" t="s">
        <v>453</v>
      </c>
      <c r="D18" s="80" t="s">
        <v>370</v>
      </c>
      <c r="E18" s="80" t="s">
        <v>454</v>
      </c>
      <c r="F18" s="80" t="s">
        <v>390</v>
      </c>
      <c r="G18" s="80" t="s">
        <v>455</v>
      </c>
      <c r="H18" s="80" t="s">
        <v>456</v>
      </c>
      <c r="I18" s="80" t="s">
        <v>398</v>
      </c>
      <c r="J18" s="80" t="s">
        <v>383</v>
      </c>
      <c r="K18" s="80" t="s">
        <v>457</v>
      </c>
    </row>
    <row r="19" spans="1:11" ht="45" customHeight="1" thickBot="1" x14ac:dyDescent="0.3">
      <c r="A19" s="82">
        <v>14</v>
      </c>
      <c r="B19" s="80" t="s">
        <v>458</v>
      </c>
      <c r="C19" s="80" t="s">
        <v>459</v>
      </c>
      <c r="D19" s="80" t="s">
        <v>379</v>
      </c>
      <c r="E19" s="80" t="s">
        <v>460</v>
      </c>
      <c r="F19" s="80" t="s">
        <v>381</v>
      </c>
      <c r="G19" s="80" t="s">
        <v>461</v>
      </c>
      <c r="H19" s="80" t="s">
        <v>462</v>
      </c>
      <c r="I19" s="80" t="s">
        <v>463</v>
      </c>
      <c r="J19" s="80" t="s">
        <v>383</v>
      </c>
      <c r="K19" s="80">
        <v>3124311750</v>
      </c>
    </row>
    <row r="20" spans="1:11" ht="45" customHeight="1" thickBot="1" x14ac:dyDescent="0.3">
      <c r="A20" s="82">
        <v>15</v>
      </c>
      <c r="B20" s="80" t="s">
        <v>464</v>
      </c>
      <c r="C20" s="80" t="s">
        <v>465</v>
      </c>
      <c r="D20" s="80" t="s">
        <v>379</v>
      </c>
      <c r="E20" s="80" t="s">
        <v>466</v>
      </c>
      <c r="F20" s="80" t="s">
        <v>467</v>
      </c>
      <c r="G20" s="80" t="s">
        <v>468</v>
      </c>
      <c r="H20" s="80" t="s">
        <v>469</v>
      </c>
      <c r="I20" s="80" t="s">
        <v>470</v>
      </c>
      <c r="J20" s="80" t="s">
        <v>471</v>
      </c>
      <c r="K20" s="80" t="s">
        <v>472</v>
      </c>
    </row>
    <row r="21" spans="1:11" ht="45" customHeight="1" thickBot="1" x14ac:dyDescent="0.3">
      <c r="A21" s="82">
        <v>16</v>
      </c>
      <c r="B21" s="80" t="s">
        <v>473</v>
      </c>
      <c r="C21" s="80" t="s">
        <v>474</v>
      </c>
      <c r="D21" s="80" t="s">
        <v>379</v>
      </c>
      <c r="E21" s="80" t="s">
        <v>475</v>
      </c>
      <c r="F21" s="80" t="s">
        <v>476</v>
      </c>
      <c r="G21" s="80" t="s">
        <v>477</v>
      </c>
      <c r="H21" s="80" t="s">
        <v>478</v>
      </c>
      <c r="I21" s="80" t="s">
        <v>478</v>
      </c>
      <c r="J21" s="80" t="s">
        <v>479</v>
      </c>
      <c r="K21" s="81" t="s">
        <v>480</v>
      </c>
    </row>
    <row r="22" spans="1:11" ht="45" customHeight="1" thickBot="1" x14ac:dyDescent="0.3">
      <c r="A22" s="82">
        <v>17</v>
      </c>
      <c r="B22" s="80" t="s">
        <v>481</v>
      </c>
      <c r="C22" s="80" t="s">
        <v>482</v>
      </c>
      <c r="D22" s="80" t="s">
        <v>370</v>
      </c>
      <c r="E22" s="80" t="s">
        <v>483</v>
      </c>
      <c r="F22" s="80" t="s">
        <v>390</v>
      </c>
      <c r="G22" s="80" t="s">
        <v>484</v>
      </c>
      <c r="H22" s="80" t="s">
        <v>485</v>
      </c>
      <c r="I22" s="80" t="s">
        <v>486</v>
      </c>
      <c r="J22" s="80" t="s">
        <v>471</v>
      </c>
      <c r="K22" s="80" t="s">
        <v>487</v>
      </c>
    </row>
    <row r="23" spans="1:11" ht="45" customHeight="1" thickBot="1" x14ac:dyDescent="0.3">
      <c r="A23" s="82">
        <v>18</v>
      </c>
      <c r="B23" s="80" t="s">
        <v>488</v>
      </c>
      <c r="C23" s="80" t="s">
        <v>489</v>
      </c>
      <c r="D23" s="80" t="s">
        <v>379</v>
      </c>
      <c r="E23" s="80"/>
      <c r="F23" s="80" t="s">
        <v>476</v>
      </c>
      <c r="G23" s="80" t="s">
        <v>391</v>
      </c>
      <c r="H23" s="80" t="s">
        <v>391</v>
      </c>
      <c r="I23" s="80" t="s">
        <v>391</v>
      </c>
      <c r="J23" s="80" t="s">
        <v>391</v>
      </c>
      <c r="K23" s="80"/>
    </row>
    <row r="24" spans="1:11" ht="45" customHeight="1" thickBot="1" x14ac:dyDescent="0.3">
      <c r="A24" s="82">
        <v>19</v>
      </c>
      <c r="B24" s="80" t="s">
        <v>490</v>
      </c>
      <c r="C24" s="80" t="s">
        <v>491</v>
      </c>
      <c r="D24" s="80" t="s">
        <v>370</v>
      </c>
      <c r="E24" s="80" t="s">
        <v>492</v>
      </c>
      <c r="F24" s="80" t="s">
        <v>381</v>
      </c>
      <c r="G24" s="80" t="s">
        <v>493</v>
      </c>
      <c r="H24" s="80" t="s">
        <v>494</v>
      </c>
      <c r="I24" s="80" t="s">
        <v>494</v>
      </c>
      <c r="J24" s="80" t="s">
        <v>494</v>
      </c>
      <c r="K24" s="80" t="s">
        <v>495</v>
      </c>
    </row>
    <row r="25" spans="1:11" ht="45" customHeight="1" thickBot="1" x14ac:dyDescent="0.3">
      <c r="A25" s="82">
        <v>20</v>
      </c>
      <c r="B25" s="80" t="s">
        <v>496</v>
      </c>
      <c r="C25" s="80" t="s">
        <v>497</v>
      </c>
      <c r="D25" s="80" t="s">
        <v>370</v>
      </c>
      <c r="E25" s="80" t="s">
        <v>498</v>
      </c>
      <c r="F25" s="80" t="s">
        <v>381</v>
      </c>
      <c r="G25" s="80" t="s">
        <v>499</v>
      </c>
      <c r="H25" s="80" t="s">
        <v>500</v>
      </c>
      <c r="I25" s="80" t="s">
        <v>500</v>
      </c>
      <c r="J25" s="80" t="s">
        <v>479</v>
      </c>
      <c r="K25" s="80" t="s">
        <v>501</v>
      </c>
    </row>
    <row r="26" spans="1:11" ht="45" customHeight="1" thickBot="1" x14ac:dyDescent="0.3">
      <c r="A26" s="82">
        <v>21</v>
      </c>
      <c r="B26" s="80" t="s">
        <v>502</v>
      </c>
      <c r="C26" s="80" t="s">
        <v>503</v>
      </c>
      <c r="D26" s="80" t="s">
        <v>370</v>
      </c>
      <c r="E26" s="80" t="s">
        <v>504</v>
      </c>
      <c r="F26" s="80" t="s">
        <v>447</v>
      </c>
      <c r="G26" s="80" t="s">
        <v>505</v>
      </c>
      <c r="H26" s="80" t="s">
        <v>505</v>
      </c>
      <c r="I26" s="80" t="s">
        <v>505</v>
      </c>
      <c r="J26" s="80" t="s">
        <v>505</v>
      </c>
      <c r="K26" s="81"/>
    </row>
    <row r="27" spans="1:11" ht="45" customHeight="1" thickBot="1" x14ac:dyDescent="0.3">
      <c r="A27" s="82">
        <v>22</v>
      </c>
      <c r="B27" s="80" t="s">
        <v>506</v>
      </c>
      <c r="C27" s="80" t="s">
        <v>507</v>
      </c>
      <c r="D27" s="80" t="s">
        <v>370</v>
      </c>
      <c r="E27" s="80" t="s">
        <v>508</v>
      </c>
      <c r="F27" s="80" t="s">
        <v>372</v>
      </c>
      <c r="G27" s="80" t="s">
        <v>509</v>
      </c>
      <c r="H27" s="80" t="s">
        <v>510</v>
      </c>
      <c r="I27" s="80" t="s">
        <v>510</v>
      </c>
      <c r="J27" s="80" t="s">
        <v>383</v>
      </c>
      <c r="K27" s="80" t="s">
        <v>511</v>
      </c>
    </row>
    <row r="28" spans="1:11" ht="45" customHeight="1" thickBot="1" x14ac:dyDescent="0.3">
      <c r="A28" s="82">
        <v>23</v>
      </c>
      <c r="B28" s="80" t="s">
        <v>512</v>
      </c>
      <c r="C28" s="80" t="s">
        <v>513</v>
      </c>
      <c r="D28" s="80" t="s">
        <v>379</v>
      </c>
      <c r="E28" s="80" t="s">
        <v>514</v>
      </c>
      <c r="F28" s="80" t="s">
        <v>381</v>
      </c>
      <c r="G28" s="80" t="s">
        <v>515</v>
      </c>
      <c r="H28" s="80" t="s">
        <v>516</v>
      </c>
      <c r="I28" s="80" t="s">
        <v>516</v>
      </c>
      <c r="J28" s="80" t="s">
        <v>516</v>
      </c>
      <c r="K28" s="80" t="s">
        <v>517</v>
      </c>
    </row>
    <row r="29" spans="1:11" ht="45" customHeight="1" thickBot="1" x14ac:dyDescent="0.3">
      <c r="A29" s="82">
        <v>24</v>
      </c>
      <c r="B29" s="79" t="s">
        <v>518</v>
      </c>
      <c r="C29" s="79" t="s">
        <v>519</v>
      </c>
      <c r="D29" s="79" t="s">
        <v>370</v>
      </c>
      <c r="E29" s="79" t="s">
        <v>520</v>
      </c>
      <c r="F29" s="80" t="s">
        <v>381</v>
      </c>
      <c r="G29" s="79" t="s">
        <v>521</v>
      </c>
      <c r="H29" s="79" t="s">
        <v>522</v>
      </c>
      <c r="I29" s="79" t="s">
        <v>522</v>
      </c>
      <c r="J29" s="79" t="s">
        <v>522</v>
      </c>
      <c r="K29" s="79" t="s">
        <v>523</v>
      </c>
    </row>
    <row r="30" spans="1:11" ht="45" customHeight="1" thickBot="1" x14ac:dyDescent="0.3">
      <c r="A30" s="82">
        <v>25</v>
      </c>
      <c r="B30" s="80" t="s">
        <v>524</v>
      </c>
      <c r="C30" s="80" t="s">
        <v>525</v>
      </c>
      <c r="D30" s="80" t="s">
        <v>379</v>
      </c>
      <c r="E30" s="80" t="s">
        <v>526</v>
      </c>
      <c r="F30" s="80" t="s">
        <v>381</v>
      </c>
      <c r="G30" s="80" t="s">
        <v>527</v>
      </c>
      <c r="H30" s="80" t="s">
        <v>528</v>
      </c>
      <c r="I30" s="80" t="s">
        <v>528</v>
      </c>
      <c r="J30" s="80" t="s">
        <v>528</v>
      </c>
      <c r="K30" s="80" t="s">
        <v>529</v>
      </c>
    </row>
    <row r="31" spans="1:11" ht="45" customHeight="1" thickBot="1" x14ac:dyDescent="0.3">
      <c r="A31" s="82">
        <v>26</v>
      </c>
      <c r="B31" s="80" t="s">
        <v>530</v>
      </c>
      <c r="C31" s="80" t="s">
        <v>531</v>
      </c>
      <c r="D31" s="80" t="s">
        <v>370</v>
      </c>
      <c r="E31" s="80" t="s">
        <v>532</v>
      </c>
      <c r="F31" s="80" t="s">
        <v>441</v>
      </c>
      <c r="G31" s="80" t="s">
        <v>533</v>
      </c>
      <c r="H31" s="80" t="s">
        <v>534</v>
      </c>
      <c r="I31" s="80" t="s">
        <v>534</v>
      </c>
      <c r="J31" s="80" t="s">
        <v>535</v>
      </c>
      <c r="K31" s="80" t="s">
        <v>536</v>
      </c>
    </row>
    <row r="32" spans="1:11" ht="45" customHeight="1" thickBot="1" x14ac:dyDescent="0.3">
      <c r="A32" s="82">
        <v>27</v>
      </c>
      <c r="B32" s="80" t="s">
        <v>537</v>
      </c>
      <c r="C32" s="80" t="s">
        <v>538</v>
      </c>
      <c r="D32" s="80" t="s">
        <v>379</v>
      </c>
      <c r="E32" s="80" t="s">
        <v>539</v>
      </c>
      <c r="F32" s="80" t="s">
        <v>540</v>
      </c>
      <c r="G32" s="80" t="s">
        <v>391</v>
      </c>
      <c r="H32" s="80" t="s">
        <v>391</v>
      </c>
      <c r="I32" s="80" t="s">
        <v>391</v>
      </c>
      <c r="J32" s="80" t="s">
        <v>391</v>
      </c>
      <c r="K32" s="80"/>
    </row>
    <row r="33" spans="1:11" ht="45" customHeight="1" thickBot="1" x14ac:dyDescent="0.3">
      <c r="A33" s="82">
        <v>28</v>
      </c>
      <c r="B33" s="80" t="s">
        <v>541</v>
      </c>
      <c r="C33" s="80" t="s">
        <v>542</v>
      </c>
      <c r="D33" s="80" t="s">
        <v>379</v>
      </c>
      <c r="E33" s="80" t="s">
        <v>543</v>
      </c>
      <c r="F33" s="80" t="s">
        <v>544</v>
      </c>
      <c r="G33" s="80" t="s">
        <v>545</v>
      </c>
      <c r="H33" s="80" t="s">
        <v>546</v>
      </c>
      <c r="I33" s="80" t="s">
        <v>546</v>
      </c>
      <c r="J33" s="80" t="s">
        <v>547</v>
      </c>
      <c r="K33" s="80" t="s">
        <v>548</v>
      </c>
    </row>
    <row r="34" spans="1:11" ht="45" customHeight="1" thickBot="1" x14ac:dyDescent="0.3">
      <c r="A34" s="82">
        <v>29</v>
      </c>
      <c r="B34" s="80" t="s">
        <v>549</v>
      </c>
      <c r="C34" s="80" t="s">
        <v>550</v>
      </c>
      <c r="D34" s="80" t="s">
        <v>379</v>
      </c>
      <c r="E34" s="80" t="s">
        <v>551</v>
      </c>
      <c r="F34" s="80" t="s">
        <v>413</v>
      </c>
      <c r="G34" s="80" t="s">
        <v>391</v>
      </c>
      <c r="H34" s="80" t="s">
        <v>391</v>
      </c>
      <c r="I34" s="80" t="s">
        <v>391</v>
      </c>
      <c r="J34" s="80" t="s">
        <v>391</v>
      </c>
      <c r="K34" s="80" t="s">
        <v>552</v>
      </c>
    </row>
    <row r="35" spans="1:11" ht="45" customHeight="1" thickBot="1" x14ac:dyDescent="0.3">
      <c r="A35" s="82">
        <v>30</v>
      </c>
      <c r="B35" s="80" t="s">
        <v>553</v>
      </c>
      <c r="C35" s="80" t="s">
        <v>554</v>
      </c>
      <c r="D35" s="80" t="s">
        <v>370</v>
      </c>
      <c r="E35" s="80" t="s">
        <v>555</v>
      </c>
      <c r="F35" s="80" t="s">
        <v>390</v>
      </c>
      <c r="G35" s="80" t="s">
        <v>556</v>
      </c>
      <c r="H35" s="80" t="s">
        <v>557</v>
      </c>
      <c r="I35" s="80" t="s">
        <v>558</v>
      </c>
      <c r="J35" s="80" t="s">
        <v>559</v>
      </c>
      <c r="K35" s="80" t="s">
        <v>560</v>
      </c>
    </row>
    <row r="36" spans="1:11" ht="45" customHeight="1" thickBot="1" x14ac:dyDescent="0.3">
      <c r="A36" s="82">
        <v>31</v>
      </c>
      <c r="B36" s="80" t="s">
        <v>561</v>
      </c>
      <c r="C36" s="80" t="s">
        <v>562</v>
      </c>
      <c r="D36" s="80" t="s">
        <v>370</v>
      </c>
      <c r="E36" s="80" t="s">
        <v>563</v>
      </c>
      <c r="F36" s="80" t="s">
        <v>390</v>
      </c>
      <c r="G36" s="80" t="s">
        <v>564</v>
      </c>
      <c r="H36" s="80" t="s">
        <v>383</v>
      </c>
      <c r="I36" s="80" t="s">
        <v>383</v>
      </c>
      <c r="J36" s="80" t="s">
        <v>383</v>
      </c>
      <c r="K36" s="80">
        <v>2023293</v>
      </c>
    </row>
    <row r="37" spans="1:11" ht="45" customHeight="1" thickBot="1" x14ac:dyDescent="0.3">
      <c r="A37" s="82">
        <v>32</v>
      </c>
      <c r="B37" s="80" t="s">
        <v>565</v>
      </c>
      <c r="C37" s="80" t="s">
        <v>566</v>
      </c>
      <c r="D37" s="80" t="s">
        <v>370</v>
      </c>
      <c r="E37" s="80" t="s">
        <v>567</v>
      </c>
      <c r="F37" s="80" t="s">
        <v>390</v>
      </c>
      <c r="G37" s="80" t="s">
        <v>568</v>
      </c>
      <c r="H37" s="80" t="s">
        <v>569</v>
      </c>
      <c r="I37" s="80" t="s">
        <v>479</v>
      </c>
      <c r="J37" s="80" t="s">
        <v>479</v>
      </c>
      <c r="K37" s="80">
        <v>7251025</v>
      </c>
    </row>
    <row r="38" spans="1:11" ht="45" customHeight="1" thickBot="1" x14ac:dyDescent="0.3">
      <c r="A38" s="82">
        <v>33</v>
      </c>
      <c r="B38" s="80" t="s">
        <v>570</v>
      </c>
      <c r="C38" s="80" t="s">
        <v>571</v>
      </c>
      <c r="D38" s="80" t="s">
        <v>370</v>
      </c>
      <c r="E38" s="80" t="s">
        <v>572</v>
      </c>
      <c r="F38" s="80" t="s">
        <v>573</v>
      </c>
      <c r="G38" s="80" t="s">
        <v>574</v>
      </c>
      <c r="H38" s="80" t="s">
        <v>383</v>
      </c>
      <c r="I38" s="80" t="s">
        <v>383</v>
      </c>
      <c r="J38" s="80" t="s">
        <v>383</v>
      </c>
      <c r="K38" s="80" t="s">
        <v>575</v>
      </c>
    </row>
    <row r="39" spans="1:11" ht="45" customHeight="1" thickBot="1" x14ac:dyDescent="0.3">
      <c r="A39" s="82">
        <v>34</v>
      </c>
      <c r="B39" s="80" t="s">
        <v>576</v>
      </c>
      <c r="C39" s="80" t="s">
        <v>577</v>
      </c>
      <c r="D39" s="80" t="s">
        <v>379</v>
      </c>
      <c r="E39" s="80" t="s">
        <v>578</v>
      </c>
      <c r="F39" s="80" t="s">
        <v>413</v>
      </c>
      <c r="G39" s="80" t="s">
        <v>391</v>
      </c>
      <c r="H39" s="80" t="s">
        <v>391</v>
      </c>
      <c r="I39" s="80" t="s">
        <v>391</v>
      </c>
      <c r="J39" s="80" t="s">
        <v>391</v>
      </c>
      <c r="K39" s="80" t="s">
        <v>579</v>
      </c>
    </row>
    <row r="40" spans="1:11" ht="45" customHeight="1" thickBot="1" x14ac:dyDescent="0.3">
      <c r="A40" s="82">
        <v>35</v>
      </c>
      <c r="B40" s="80" t="s">
        <v>580</v>
      </c>
      <c r="C40" s="80" t="s">
        <v>581</v>
      </c>
      <c r="D40" s="80" t="s">
        <v>370</v>
      </c>
      <c r="E40" s="80" t="s">
        <v>582</v>
      </c>
      <c r="F40" s="80" t="s">
        <v>583</v>
      </c>
      <c r="G40" s="80" t="s">
        <v>584</v>
      </c>
      <c r="H40" s="80" t="s">
        <v>585</v>
      </c>
      <c r="I40" s="80" t="s">
        <v>479</v>
      </c>
      <c r="J40" s="80" t="s">
        <v>479</v>
      </c>
      <c r="K40" s="80" t="s">
        <v>586</v>
      </c>
    </row>
    <row r="41" spans="1:11" ht="45" customHeight="1" thickBot="1" x14ac:dyDescent="0.3">
      <c r="A41" s="82">
        <v>36</v>
      </c>
      <c r="B41" s="80" t="s">
        <v>587</v>
      </c>
      <c r="C41" s="80" t="s">
        <v>588</v>
      </c>
      <c r="D41" s="80" t="s">
        <v>370</v>
      </c>
      <c r="E41" s="80" t="s">
        <v>589</v>
      </c>
      <c r="F41" s="80" t="s">
        <v>381</v>
      </c>
      <c r="G41" s="80" t="s">
        <v>590</v>
      </c>
      <c r="H41" s="80" t="s">
        <v>428</v>
      </c>
      <c r="I41" s="80" t="s">
        <v>428</v>
      </c>
      <c r="J41" s="80" t="s">
        <v>428</v>
      </c>
      <c r="K41" s="80" t="s">
        <v>591</v>
      </c>
    </row>
    <row r="42" spans="1:11" ht="45" customHeight="1" thickBot="1" x14ac:dyDescent="0.3">
      <c r="A42" s="82">
        <v>37</v>
      </c>
      <c r="B42" s="80" t="s">
        <v>592</v>
      </c>
      <c r="C42" s="80" t="s">
        <v>593</v>
      </c>
      <c r="D42" s="80" t="s">
        <v>379</v>
      </c>
      <c r="E42" s="80" t="s">
        <v>594</v>
      </c>
      <c r="F42" s="80" t="s">
        <v>381</v>
      </c>
      <c r="G42" s="80" t="s">
        <v>595</v>
      </c>
      <c r="H42" s="80" t="s">
        <v>596</v>
      </c>
      <c r="I42" s="80" t="s">
        <v>597</v>
      </c>
      <c r="J42" s="80" t="s">
        <v>598</v>
      </c>
      <c r="K42" s="80" t="s">
        <v>599</v>
      </c>
    </row>
    <row r="43" spans="1:11" ht="45" customHeight="1" thickBot="1" x14ac:dyDescent="0.3">
      <c r="A43" s="82">
        <v>38</v>
      </c>
      <c r="B43" s="80" t="s">
        <v>600</v>
      </c>
      <c r="C43" s="80" t="s">
        <v>601</v>
      </c>
      <c r="D43" s="80" t="s">
        <v>370</v>
      </c>
      <c r="E43" s="80" t="s">
        <v>602</v>
      </c>
      <c r="F43" s="80" t="s">
        <v>603</v>
      </c>
      <c r="G43" s="80" t="s">
        <v>391</v>
      </c>
      <c r="H43" s="80" t="s">
        <v>391</v>
      </c>
      <c r="I43" s="80" t="s">
        <v>391</v>
      </c>
      <c r="J43" s="80" t="s">
        <v>391</v>
      </c>
      <c r="K43" s="80" t="s">
        <v>604</v>
      </c>
    </row>
    <row r="44" spans="1:11" ht="45" customHeight="1" thickBot="1" x14ac:dyDescent="0.3">
      <c r="A44" s="82">
        <v>39</v>
      </c>
      <c r="B44" s="80" t="s">
        <v>605</v>
      </c>
      <c r="C44" s="80" t="s">
        <v>606</v>
      </c>
      <c r="D44" s="80" t="s">
        <v>379</v>
      </c>
      <c r="E44" s="80" t="s">
        <v>607</v>
      </c>
      <c r="F44" s="80" t="s">
        <v>540</v>
      </c>
      <c r="G44" s="80" t="s">
        <v>608</v>
      </c>
      <c r="H44" s="80" t="s">
        <v>609</v>
      </c>
      <c r="I44" s="80" t="s">
        <v>450</v>
      </c>
      <c r="J44" s="80" t="s">
        <v>383</v>
      </c>
      <c r="K44" s="80">
        <v>3132007844</v>
      </c>
    </row>
    <row r="45" spans="1:11" ht="45" customHeight="1" thickBot="1" x14ac:dyDescent="0.3">
      <c r="A45" s="82">
        <v>40</v>
      </c>
      <c r="B45" s="80" t="s">
        <v>605</v>
      </c>
      <c r="C45" s="80" t="s">
        <v>610</v>
      </c>
      <c r="D45" s="80" t="s">
        <v>370</v>
      </c>
      <c r="E45" s="80" t="s">
        <v>611</v>
      </c>
      <c r="F45" s="80" t="s">
        <v>390</v>
      </c>
      <c r="G45" s="80" t="s">
        <v>612</v>
      </c>
      <c r="H45" s="80" t="s">
        <v>442</v>
      </c>
      <c r="I45" s="80" t="s">
        <v>597</v>
      </c>
      <c r="J45" s="80" t="s">
        <v>597</v>
      </c>
      <c r="K45" s="80" t="s">
        <v>613</v>
      </c>
    </row>
    <row r="46" spans="1:11" ht="45" customHeight="1" thickBot="1" x14ac:dyDescent="0.3">
      <c r="A46" s="82">
        <v>41</v>
      </c>
      <c r="B46" s="80" t="s">
        <v>614</v>
      </c>
      <c r="C46" s="80" t="s">
        <v>615</v>
      </c>
      <c r="D46" s="80" t="s">
        <v>379</v>
      </c>
      <c r="E46" s="80" t="s">
        <v>616</v>
      </c>
      <c r="F46" s="80" t="s">
        <v>540</v>
      </c>
      <c r="G46" s="83" t="s">
        <v>617</v>
      </c>
      <c r="H46" s="80" t="s">
        <v>618</v>
      </c>
      <c r="I46" s="80" t="s">
        <v>618</v>
      </c>
      <c r="J46" s="80" t="s">
        <v>619</v>
      </c>
      <c r="K46" s="80">
        <v>3132186051</v>
      </c>
    </row>
    <row r="47" spans="1:11" ht="45" customHeight="1" thickBot="1" x14ac:dyDescent="0.3">
      <c r="A47" s="82">
        <v>42</v>
      </c>
      <c r="B47" s="80" t="s">
        <v>620</v>
      </c>
      <c r="C47" s="80" t="s">
        <v>621</v>
      </c>
      <c r="D47" s="80" t="s">
        <v>370</v>
      </c>
      <c r="E47" s="80" t="s">
        <v>622</v>
      </c>
      <c r="F47" s="80" t="s">
        <v>381</v>
      </c>
      <c r="G47" s="80" t="s">
        <v>623</v>
      </c>
      <c r="H47" s="80" t="s">
        <v>624</v>
      </c>
      <c r="I47" s="80" t="s">
        <v>597</v>
      </c>
      <c r="J47" s="80" t="s">
        <v>442</v>
      </c>
      <c r="K47" s="80" t="s">
        <v>625</v>
      </c>
    </row>
    <row r="48" spans="1:11" ht="45" customHeight="1" thickBot="1" x14ac:dyDescent="0.3">
      <c r="A48" s="82">
        <v>43</v>
      </c>
      <c r="B48" s="80" t="s">
        <v>626</v>
      </c>
      <c r="C48" s="80" t="s">
        <v>627</v>
      </c>
      <c r="D48" s="80" t="s">
        <v>370</v>
      </c>
      <c r="E48" s="80" t="s">
        <v>628</v>
      </c>
      <c r="F48" s="80" t="s">
        <v>447</v>
      </c>
      <c r="G48" s="80" t="s">
        <v>629</v>
      </c>
      <c r="H48" s="80" t="s">
        <v>630</v>
      </c>
      <c r="I48" s="80" t="s">
        <v>383</v>
      </c>
      <c r="J48" s="80" t="s">
        <v>631</v>
      </c>
      <c r="K48" s="80" t="s">
        <v>632</v>
      </c>
    </row>
    <row r="49" spans="1:13" ht="45" customHeight="1" thickBot="1" x14ac:dyDescent="0.3">
      <c r="A49" s="82">
        <v>44</v>
      </c>
      <c r="B49" s="80" t="s">
        <v>633</v>
      </c>
      <c r="C49" s="80" t="s">
        <v>634</v>
      </c>
      <c r="D49" s="80" t="s">
        <v>370</v>
      </c>
      <c r="E49" s="80" t="s">
        <v>635</v>
      </c>
      <c r="F49" s="80" t="s">
        <v>636</v>
      </c>
      <c r="G49" s="80" t="s">
        <v>637</v>
      </c>
      <c r="H49" s="80" t="s">
        <v>638</v>
      </c>
      <c r="I49" s="80" t="s">
        <v>383</v>
      </c>
      <c r="J49" s="80" t="s">
        <v>639</v>
      </c>
      <c r="K49" s="80" t="s">
        <v>640</v>
      </c>
    </row>
    <row r="50" spans="1:13" ht="45" customHeight="1" thickBot="1" x14ac:dyDescent="0.3">
      <c r="A50" s="82">
        <v>45</v>
      </c>
      <c r="B50" s="80" t="s">
        <v>641</v>
      </c>
      <c r="C50" s="80" t="s">
        <v>642</v>
      </c>
      <c r="D50" s="80" t="s">
        <v>379</v>
      </c>
      <c r="E50" s="80" t="s">
        <v>643</v>
      </c>
      <c r="F50" s="80" t="s">
        <v>390</v>
      </c>
      <c r="G50" s="80" t="s">
        <v>644</v>
      </c>
      <c r="H50" s="80" t="s">
        <v>645</v>
      </c>
      <c r="I50" s="80" t="s">
        <v>383</v>
      </c>
      <c r="J50" s="80" t="s">
        <v>646</v>
      </c>
      <c r="K50" s="80" t="s">
        <v>647</v>
      </c>
    </row>
    <row r="51" spans="1:13" ht="45" customHeight="1" thickBot="1" x14ac:dyDescent="0.3">
      <c r="A51" s="82">
        <v>46</v>
      </c>
      <c r="B51" s="80" t="s">
        <v>648</v>
      </c>
      <c r="C51" s="80" t="s">
        <v>649</v>
      </c>
      <c r="D51" s="80" t="s">
        <v>370</v>
      </c>
      <c r="E51" s="80" t="s">
        <v>650</v>
      </c>
      <c r="F51" s="80" t="s">
        <v>390</v>
      </c>
      <c r="G51" s="80" t="s">
        <v>651</v>
      </c>
      <c r="H51" s="80" t="s">
        <v>652</v>
      </c>
      <c r="I51" s="80" t="s">
        <v>383</v>
      </c>
      <c r="J51" s="80" t="s">
        <v>383</v>
      </c>
      <c r="K51" s="80" t="s">
        <v>653</v>
      </c>
    </row>
    <row r="52" spans="1:13" ht="45" customHeight="1" thickBot="1" x14ac:dyDescent="0.3">
      <c r="A52" s="82">
        <v>47</v>
      </c>
      <c r="B52" s="80" t="s">
        <v>654</v>
      </c>
      <c r="C52" s="80" t="s">
        <v>445</v>
      </c>
      <c r="D52" s="80" t="s">
        <v>370</v>
      </c>
      <c r="E52" s="80" t="s">
        <v>655</v>
      </c>
      <c r="F52" s="80" t="s">
        <v>447</v>
      </c>
      <c r="G52" s="80" t="s">
        <v>656</v>
      </c>
      <c r="H52" s="80" t="s">
        <v>657</v>
      </c>
      <c r="I52" s="80" t="s">
        <v>658</v>
      </c>
      <c r="J52" s="80" t="s">
        <v>383</v>
      </c>
      <c r="K52" s="80" t="s">
        <v>659</v>
      </c>
    </row>
    <row r="53" spans="1:13" ht="87.75" customHeight="1" x14ac:dyDescent="0.25">
      <c r="A53" s="151" t="s">
        <v>240</v>
      </c>
      <c r="B53" s="151"/>
      <c r="C53" s="151"/>
      <c r="D53" s="151"/>
      <c r="E53" s="151"/>
      <c r="F53" s="151"/>
      <c r="G53" s="151"/>
      <c r="H53" s="151"/>
      <c r="I53" s="151"/>
      <c r="J53" s="151"/>
      <c r="K53" s="151"/>
      <c r="L53" s="151"/>
      <c r="M53" s="151"/>
    </row>
  </sheetData>
  <sheetProtection algorithmName="SHA-512" hashValue="uJGrtQWOsXDU7brMG7O3HFhlFNoxAmdjVJ0hpb29axNdns9ryEkFqfW6L2K0hxruYK43nqx3RKdDCZxh0E2oMQ==" saltValue="WkhWmXcO51Or69g8Xr+uqQ==" spinCount="100000" sheet="1" objects="1" scenarios="1" selectLockedCells="1" selectUnlockedCells="1"/>
  <mergeCells count="8">
    <mergeCell ref="A53:M53"/>
    <mergeCell ref="A1:K1"/>
    <mergeCell ref="A2:K2"/>
    <mergeCell ref="A3:K3"/>
    <mergeCell ref="A4:A5"/>
    <mergeCell ref="B4:C4"/>
    <mergeCell ref="D4:D5"/>
    <mergeCell ref="E4:K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EMOCIONALES</vt:lpstr>
      <vt:lpstr>ADAPTATIVAS</vt:lpstr>
      <vt:lpstr>OCUPACIONALES</vt:lpstr>
      <vt:lpstr>FAMILIAR </vt:lpstr>
      <vt:lpstr>COMUNITARIO</vt:lpstr>
      <vt:lpstr>ADMINISTRATIVO Y SOCIO - LEGAL</vt:lpstr>
      <vt:lpstr>FAMILIAS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2006-09-12T12:46:56Z</dcterms:created>
  <dcterms:modified xsi:type="dcterms:W3CDTF">2018-06-12T19:46:14Z</dcterms:modified>
</cp:coreProperties>
</file>