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Windows 10\Desktop\Fondo de adaptación\Documentos entidad\Contratación Cimitarra\Documentos tipo\"/>
    </mc:Choice>
  </mc:AlternateContent>
  <bookViews>
    <workbookView xWindow="0" yWindow="0" windowWidth="15345" windowHeight="4545" tabRatio="906" activeTab="1"/>
  </bookViews>
  <sheets>
    <sheet name="PRESUPUESTO OFICIAL (Entidad)" sheetId="265" r:id="rId1"/>
    <sheet name="PROPUESTA ECONÓMICA" sheetId="271" r:id="rId2"/>
    <sheet name=" APU´S CIMITARRA" sheetId="269" r:id="rId3"/>
    <sheet name="INDICAR CÓDIGO DEL ITEM DE PAGO" sheetId="268" state="hidden"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s>
  <definedNames>
    <definedName name="\0" localSheetId="1">#REF!</definedName>
    <definedName name="\0">#REF!</definedName>
    <definedName name="\00" localSheetId="1">#REF!</definedName>
    <definedName name="\00">#REF!</definedName>
    <definedName name="\a" localSheetId="3">#REF!</definedName>
    <definedName name="\a" localSheetId="1">#REF!</definedName>
    <definedName name="\a">#REF!</definedName>
    <definedName name="\AA" localSheetId="1">[1]LIQUIDACION!#REF!</definedName>
    <definedName name="\AA">[1]LIQUIDACION!#REF!</definedName>
    <definedName name="\b" localSheetId="1">[2]STRSUMM0!#REF!</definedName>
    <definedName name="\b">[2]STRSUMM0!#REF!</definedName>
    <definedName name="\bb" localSheetId="1">[2]STRSUMM0!#REF!</definedName>
    <definedName name="\bb">[2]STRSUMM0!#REF!</definedName>
    <definedName name="\E" localSheetId="1">#REF!</definedName>
    <definedName name="\E">#REF!</definedName>
    <definedName name="\EE" localSheetId="1">#REF!</definedName>
    <definedName name="\EE">#REF!</definedName>
    <definedName name="\G" localSheetId="1">#REF!</definedName>
    <definedName name="\G">#REF!</definedName>
    <definedName name="\k" localSheetId="1">'[3]7422CW00'!#REF!</definedName>
    <definedName name="\k">'[3]7422CW00'!#REF!</definedName>
    <definedName name="\l" localSheetId="1">[4]STRSUMM0!#REF!</definedName>
    <definedName name="\l">[4]STRSUMM0!#REF!</definedName>
    <definedName name="\M" localSheetId="1">#REF!</definedName>
    <definedName name="\M">#REF!</definedName>
    <definedName name="\ñ" localSheetId="1">'[5]7422CW00'!#REF!</definedName>
    <definedName name="\ñ">'[5]7422CW00'!#REF!</definedName>
    <definedName name="\P" localSheetId="1">#REF!</definedName>
    <definedName name="\P">#REF!</definedName>
    <definedName name="\R" localSheetId="1">#REF!</definedName>
    <definedName name="\R">#REF!</definedName>
    <definedName name="\s" localSheetId="3">#REF!</definedName>
    <definedName name="\s" localSheetId="1">#REF!</definedName>
    <definedName name="\s">#REF!</definedName>
    <definedName name="\V" localSheetId="1">#REF!</definedName>
    <definedName name="\V">#REF!</definedName>
    <definedName name="\X" localSheetId="3">'INDICAR CÓDIGO DEL ITEM DE PAGO'!ERR</definedName>
    <definedName name="\X">[0]!ERR</definedName>
    <definedName name="\Z" localSheetId="3">'INDICAR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1" hidden="1">[7]INST!#REF!</definedName>
    <definedName name="_________key2" hidden="1">[7]INST!#REF!</definedName>
    <definedName name="_________PJ50" localSheetId="3">#REF!</definedName>
    <definedName name="_________PJ50" localSheetId="1">#REF!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1" hidden="1">[8]INST!#REF!</definedName>
    <definedName name="________key2" hidden="1">[8]INST!#REF!</definedName>
    <definedName name="________key3" localSheetId="1" hidden="1">#REF!</definedName>
    <definedName name="________key3" hidden="1">#REF!</definedName>
    <definedName name="________MA2" localSheetId="3">#REF!</definedName>
    <definedName name="________MA2" localSheetId="1">#REF!</definedName>
    <definedName name="________MA2">#REF!</definedName>
    <definedName name="________PJ50" localSheetId="3">#REF!</definedName>
    <definedName name="________PJ50" localSheetId="1">#REF!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3">#REF!</definedName>
    <definedName name="_______MA2" localSheetId="1">#REF!</definedName>
    <definedName name="_______MA2">#REF!</definedName>
    <definedName name="_______PJ50" localSheetId="3">#REF!</definedName>
    <definedName name="_______PJ50" localSheetId="1">#REF!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3">#REF!</definedName>
    <definedName name="______MA2" localSheetId="1">#REF!</definedName>
    <definedName name="______MA2">#REF!</definedName>
    <definedName name="______PJ50" localSheetId="3">#REF!</definedName>
    <definedName name="______PJ50" localSheetId="1">#REF!</definedName>
    <definedName name="______PJ50">#REF!</definedName>
    <definedName name="______pr01" localSheetId="1">#REF!</definedName>
    <definedName name="______pr01">#REF!</definedName>
    <definedName name="______pr02" localSheetId="1">#REF!</definedName>
    <definedName name="______pr02">#REF!</definedName>
    <definedName name="______pr03" localSheetId="1">#REF!</definedName>
    <definedName name="______pr03">#REF!</definedName>
    <definedName name="______pr04" localSheetId="1">#REF!</definedName>
    <definedName name="______pr04">#REF!</definedName>
    <definedName name="______pr05" localSheetId="1">#REF!</definedName>
    <definedName name="______pr05">#REF!</definedName>
    <definedName name="______pr06" localSheetId="1">#REF!</definedName>
    <definedName name="______pr06">#REF!</definedName>
    <definedName name="______pr07" localSheetId="1">#REF!</definedName>
    <definedName name="______pr07">#REF!</definedName>
    <definedName name="______pr08" localSheetId="1">#REF!</definedName>
    <definedName name="______pr08">#REF!</definedName>
    <definedName name="______pr09" localSheetId="1">#REF!</definedName>
    <definedName name="______pr09">#REF!</definedName>
    <definedName name="______pr10" localSheetId="1">#REF!</definedName>
    <definedName name="______pr10">#REF!</definedName>
    <definedName name="______pr11" localSheetId="1">#REF!</definedName>
    <definedName name="______pr11">#REF!</definedName>
    <definedName name="______pr12" localSheetId="1">#REF!</definedName>
    <definedName name="______pr12">#REF!</definedName>
    <definedName name="______pr13" localSheetId="1">#REF!</definedName>
    <definedName name="______pr13">#REF!</definedName>
    <definedName name="______pr14" localSheetId="1">#REF!</definedName>
    <definedName name="______pr14">#REF!</definedName>
    <definedName name="______pr15" localSheetId="1">#REF!</definedName>
    <definedName name="______pr15">#REF!</definedName>
    <definedName name="______pr16" localSheetId="1">#REF!</definedName>
    <definedName name="______pr16">#REF!</definedName>
    <definedName name="______pr17" localSheetId="1">#REF!</definedName>
    <definedName name="______pr17">#REF!</definedName>
    <definedName name="______pr18" localSheetId="1">#REF!</definedName>
    <definedName name="______pr18">#REF!</definedName>
    <definedName name="______pr19" localSheetId="1">#REF!</definedName>
    <definedName name="______pr19">#REF!</definedName>
    <definedName name="______pr20" localSheetId="1">#REF!</definedName>
    <definedName name="______pr20">#REF!</definedName>
    <definedName name="______pr21" localSheetId="1">#REF!</definedName>
    <definedName name="______pr21">#REF!</definedName>
    <definedName name="______pr22" localSheetId="1">#REF!</definedName>
    <definedName name="______pr22">#REF!</definedName>
    <definedName name="______pr23" localSheetId="1">#REF!</definedName>
    <definedName name="______pr23">#REF!</definedName>
    <definedName name="______pr24" localSheetId="1">#REF!</definedName>
    <definedName name="______pr24">#REF!</definedName>
    <definedName name="______pr25" localSheetId="1">#REF!</definedName>
    <definedName name="______pr25">#REF!</definedName>
    <definedName name="______pr26" localSheetId="1">#REF!</definedName>
    <definedName name="______pr26">#REF!</definedName>
    <definedName name="______pr27" localSheetId="1">#REF!</definedName>
    <definedName name="______pr27">#REF!</definedName>
    <definedName name="______pr28" localSheetId="1">#REF!</definedName>
    <definedName name="______pr28">#REF!</definedName>
    <definedName name="______pr29" localSheetId="1">#REF!</definedName>
    <definedName name="______pr29">#REF!</definedName>
    <definedName name="______pr30" localSheetId="1">#REF!</definedName>
    <definedName name="______pr30">#REF!</definedName>
    <definedName name="______pr31" localSheetId="1">#REF!</definedName>
    <definedName name="______pr31">#REF!</definedName>
    <definedName name="______pr32" localSheetId="1">#REF!</definedName>
    <definedName name="______pr32">#REF!</definedName>
    <definedName name="______pr33" localSheetId="1">#REF!</definedName>
    <definedName name="______pr33">#REF!</definedName>
    <definedName name="______pr34" localSheetId="1">#REF!</definedName>
    <definedName name="______pr34">#REF!</definedName>
    <definedName name="______pr35" localSheetId="1">#REF!</definedName>
    <definedName name="______pr35">#REF!</definedName>
    <definedName name="______pr36" localSheetId="1">#REF!</definedName>
    <definedName name="______pr36">#REF!</definedName>
    <definedName name="______pr37" localSheetId="1">#REF!</definedName>
    <definedName name="______pr37">#REF!</definedName>
    <definedName name="______pr38" localSheetId="1">#REF!</definedName>
    <definedName name="______pr38">#REF!</definedName>
    <definedName name="______pr39" localSheetId="1">#REF!</definedName>
    <definedName name="______pr39">#REF!</definedName>
    <definedName name="______pr40" localSheetId="1">#REF!</definedName>
    <definedName name="______pr40">#REF!</definedName>
    <definedName name="______pr41" localSheetId="1">#REF!</definedName>
    <definedName name="______pr41">#REF!</definedName>
    <definedName name="______pr42" localSheetId="1">#REF!</definedName>
    <definedName name="______pr42">#REF!</definedName>
    <definedName name="______pr43" localSheetId="1">#REF!</definedName>
    <definedName name="______pr43">#REF!</definedName>
    <definedName name="______pr44" localSheetId="1">#REF!</definedName>
    <definedName name="______pr44">#REF!</definedName>
    <definedName name="______pr45" localSheetId="1">#REF!</definedName>
    <definedName name="______pr45">#REF!</definedName>
    <definedName name="______pr46" localSheetId="1">#REF!</definedName>
    <definedName name="______pr46">#REF!</definedName>
    <definedName name="______pr47" localSheetId="1">#REF!</definedName>
    <definedName name="______pr47">#REF!</definedName>
    <definedName name="______pr48" localSheetId="1">#REF!</definedName>
    <definedName name="______pr48">#REF!</definedName>
    <definedName name="______pr49" localSheetId="1">#REF!</definedName>
    <definedName name="______pr49">#REF!</definedName>
    <definedName name="______pr50" localSheetId="1">#REF!</definedName>
    <definedName name="______pr50">#REF!</definedName>
    <definedName name="______pr51" localSheetId="1">#REF!</definedName>
    <definedName name="______pr51">#REF!</definedName>
    <definedName name="______pr52" localSheetId="1">#REF!</definedName>
    <definedName name="______pr52">#REF!</definedName>
    <definedName name="______pr53" localSheetId="1">#REF!</definedName>
    <definedName name="______pr53">#REF!</definedName>
    <definedName name="______pr54" localSheetId="1">#REF!</definedName>
    <definedName name="______pr54">#REF!</definedName>
    <definedName name="______pr55" localSheetId="1">#REF!</definedName>
    <definedName name="______pr55">#REF!</definedName>
    <definedName name="______pr56" localSheetId="1">#REF!</definedName>
    <definedName name="______pr56">#REF!</definedName>
    <definedName name="______pr57" localSheetId="1">#REF!</definedName>
    <definedName name="______pr57">#REF!</definedName>
    <definedName name="______pr58" localSheetId="1">#REF!</definedName>
    <definedName name="______pr58">#REF!</definedName>
    <definedName name="______pr59" localSheetId="1">#REF!</definedName>
    <definedName name="______pr59">#REF!</definedName>
    <definedName name="______pr60" localSheetId="1">#REF!</definedName>
    <definedName name="______pr60">#REF!</definedName>
    <definedName name="______pr61" localSheetId="1">#REF!</definedName>
    <definedName name="______pr61">#REF!</definedName>
    <definedName name="______pr62" localSheetId="1">#REF!</definedName>
    <definedName name="______pr62">#REF!</definedName>
    <definedName name="______pr63" localSheetId="1">#REF!</definedName>
    <definedName name="______pr63">#REF!</definedName>
    <definedName name="______pr64" localSheetId="1">#REF!</definedName>
    <definedName name="______pr64">#REF!</definedName>
    <definedName name="______pr65" localSheetId="1">#REF!</definedName>
    <definedName name="______pr65">#REF!</definedName>
    <definedName name="______pr66" localSheetId="1">#REF!</definedName>
    <definedName name="______pr66">#REF!</definedName>
    <definedName name="______pr67" localSheetId="1">#REF!</definedName>
    <definedName name="______pr67">#REF!</definedName>
    <definedName name="______pr68" localSheetId="1">#REF!</definedName>
    <definedName name="______pr68">#REF!</definedName>
    <definedName name="______pr69" localSheetId="1">#REF!</definedName>
    <definedName name="______pr69">#REF!</definedName>
    <definedName name="______pr70" localSheetId="1">#REF!</definedName>
    <definedName name="______pr70">#REF!</definedName>
    <definedName name="______pr71" localSheetId="1">#REF!</definedName>
    <definedName name="______pr71">#REF!</definedName>
    <definedName name="______pr72" localSheetId="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 localSheetId="1">[11]Tablas!#REF!</definedName>
    <definedName name="_____DCI1">[11]Tablas!#REF!</definedName>
    <definedName name="_____DDS1" localSheetId="1">[11]Tablas!#REF!</definedName>
    <definedName name="_____DDS1">[11]Tablas!#REF!</definedName>
    <definedName name="_____DGO1" localSheetId="1">[11]Tablas!#REF!</definedName>
    <definedName name="_____DGO1">[11]Tablas!#REF!</definedName>
    <definedName name="_____DGP1" localSheetId="1">[11]Tablas!#REF!</definedName>
    <definedName name="_____DGP1">[11]Tablas!#REF!</definedName>
    <definedName name="_____DIJ1" localSheetId="1">[11]Tablas!#REF!</definedName>
    <definedName name="_____DIJ1">[11]Tablas!#REF!</definedName>
    <definedName name="_____DPI1" localSheetId="1">[11]Tablas!#REF!</definedName>
    <definedName name="_____DPI1">[11]Tablas!#REF!</definedName>
    <definedName name="_____DPY1" localSheetId="1">[11]Tablas!#REF!</definedName>
    <definedName name="_____DPY1">[11]Tablas!#REF!</definedName>
    <definedName name="_____DRI1" localSheetId="1">[11]Tablas!#REF!</definedName>
    <definedName name="_____DRI1">[11]Tablas!#REF!</definedName>
    <definedName name="_____DRL1" localSheetId="1">[11]Tablas!#REF!</definedName>
    <definedName name="_____DRL1">[11]Tablas!#REF!</definedName>
    <definedName name="_____DSP1" localSheetId="1">[11]Tablas!#REF!</definedName>
    <definedName name="_____DSP1">[11]Tablas!#REF!</definedName>
    <definedName name="_____ECP1" localSheetId="1">[11]Tablas!#REF!</definedName>
    <definedName name="_____ECP1">[11]Tablas!#REF!</definedName>
    <definedName name="_____ICP1" localSheetId="1">[11]Tablas!#REF!</definedName>
    <definedName name="_____ICP1">[11]Tablas!#REF!</definedName>
    <definedName name="_____MA2" localSheetId="3">#REF!</definedName>
    <definedName name="_____MA2" localSheetId="1">#REF!</definedName>
    <definedName name="_____MA2">#REF!</definedName>
    <definedName name="_____OCD1" localSheetId="1">[11]Tablas!#REF!</definedName>
    <definedName name="_____OCD1">[11]Tablas!#REF!</definedName>
    <definedName name="_____OCI1" localSheetId="1">[11]Tablas!#REF!</definedName>
    <definedName name="_____OCI1">[11]Tablas!#REF!</definedName>
    <definedName name="_____PJ50" localSheetId="3">#REF!</definedName>
    <definedName name="_____PJ50" localSheetId="1">#REF!</definedName>
    <definedName name="_____PJ50">#REF!</definedName>
    <definedName name="_____pr01" localSheetId="1">#REF!</definedName>
    <definedName name="_____pr01">#REF!</definedName>
    <definedName name="_____pr02" localSheetId="1">#REF!</definedName>
    <definedName name="_____pr02">#REF!</definedName>
    <definedName name="_____pr03" localSheetId="1">#REF!</definedName>
    <definedName name="_____pr03">#REF!</definedName>
    <definedName name="_____pr04" localSheetId="1">#REF!</definedName>
    <definedName name="_____pr04">#REF!</definedName>
    <definedName name="_____pr05" localSheetId="1">#REF!</definedName>
    <definedName name="_____pr05">#REF!</definedName>
    <definedName name="_____pr06" localSheetId="1">#REF!</definedName>
    <definedName name="_____pr06">#REF!</definedName>
    <definedName name="_____pr07" localSheetId="1">#REF!</definedName>
    <definedName name="_____pr07">#REF!</definedName>
    <definedName name="_____pr08" localSheetId="1">#REF!</definedName>
    <definedName name="_____pr08">#REF!</definedName>
    <definedName name="_____pr09" localSheetId="1">#REF!</definedName>
    <definedName name="_____pr09">#REF!</definedName>
    <definedName name="_____pr10" localSheetId="1">#REF!</definedName>
    <definedName name="_____pr10">#REF!</definedName>
    <definedName name="_____pr11" localSheetId="1">#REF!</definedName>
    <definedName name="_____pr11">#REF!</definedName>
    <definedName name="_____pr12" localSheetId="1">#REF!</definedName>
    <definedName name="_____pr12">#REF!</definedName>
    <definedName name="_____pr13" localSheetId="1">#REF!</definedName>
    <definedName name="_____pr13">#REF!</definedName>
    <definedName name="_____pr14" localSheetId="1">#REF!</definedName>
    <definedName name="_____pr14">#REF!</definedName>
    <definedName name="_____pr15" localSheetId="1">#REF!</definedName>
    <definedName name="_____pr15">#REF!</definedName>
    <definedName name="_____pr16" localSheetId="1">#REF!</definedName>
    <definedName name="_____pr16">#REF!</definedName>
    <definedName name="_____pr17" localSheetId="1">#REF!</definedName>
    <definedName name="_____pr17">#REF!</definedName>
    <definedName name="_____pr18" localSheetId="1">#REF!</definedName>
    <definedName name="_____pr18">#REF!</definedName>
    <definedName name="_____pr19" localSheetId="1">#REF!</definedName>
    <definedName name="_____pr19">#REF!</definedName>
    <definedName name="_____pr20" localSheetId="1">#REF!</definedName>
    <definedName name="_____pr20">#REF!</definedName>
    <definedName name="_____pr21" localSheetId="1">#REF!</definedName>
    <definedName name="_____pr21">#REF!</definedName>
    <definedName name="_____pr22" localSheetId="1">#REF!</definedName>
    <definedName name="_____pr22">#REF!</definedName>
    <definedName name="_____pr23" localSheetId="1">#REF!</definedName>
    <definedName name="_____pr23">#REF!</definedName>
    <definedName name="_____pr24" localSheetId="1">#REF!</definedName>
    <definedName name="_____pr24">#REF!</definedName>
    <definedName name="_____pr25" localSheetId="1">#REF!</definedName>
    <definedName name="_____pr25">#REF!</definedName>
    <definedName name="_____pr26" localSheetId="1">#REF!</definedName>
    <definedName name="_____pr26">#REF!</definedName>
    <definedName name="_____pr27" localSheetId="1">#REF!</definedName>
    <definedName name="_____pr27">#REF!</definedName>
    <definedName name="_____pr28" localSheetId="1">#REF!</definedName>
    <definedName name="_____pr28">#REF!</definedName>
    <definedName name="_____pr29" localSheetId="1">#REF!</definedName>
    <definedName name="_____pr29">#REF!</definedName>
    <definedName name="_____pr30" localSheetId="1">#REF!</definedName>
    <definedName name="_____pr30">#REF!</definedName>
    <definedName name="_____pr31" localSheetId="1">#REF!</definedName>
    <definedName name="_____pr31">#REF!</definedName>
    <definedName name="_____pr32" localSheetId="1">#REF!</definedName>
    <definedName name="_____pr32">#REF!</definedName>
    <definedName name="_____pr33" localSheetId="1">#REF!</definedName>
    <definedName name="_____pr33">#REF!</definedName>
    <definedName name="_____pr34" localSheetId="1">#REF!</definedName>
    <definedName name="_____pr34">#REF!</definedName>
    <definedName name="_____pr35" localSheetId="1">#REF!</definedName>
    <definedName name="_____pr35">#REF!</definedName>
    <definedName name="_____pr36" localSheetId="1">#REF!</definedName>
    <definedName name="_____pr36">#REF!</definedName>
    <definedName name="_____pr37" localSheetId="1">#REF!</definedName>
    <definedName name="_____pr37">#REF!</definedName>
    <definedName name="_____pr38" localSheetId="1">#REF!</definedName>
    <definedName name="_____pr38">#REF!</definedName>
    <definedName name="_____pr39" localSheetId="1">#REF!</definedName>
    <definedName name="_____pr39">#REF!</definedName>
    <definedName name="_____pr40" localSheetId="1">#REF!</definedName>
    <definedName name="_____pr40">#REF!</definedName>
    <definedName name="_____pr41" localSheetId="1">#REF!</definedName>
    <definedName name="_____pr41">#REF!</definedName>
    <definedName name="_____pr42" localSheetId="1">#REF!</definedName>
    <definedName name="_____pr42">#REF!</definedName>
    <definedName name="_____pr43" localSheetId="1">#REF!</definedName>
    <definedName name="_____pr43">#REF!</definedName>
    <definedName name="_____pr44" localSheetId="1">#REF!</definedName>
    <definedName name="_____pr44">#REF!</definedName>
    <definedName name="_____pr45" localSheetId="1">#REF!</definedName>
    <definedName name="_____pr45">#REF!</definedName>
    <definedName name="_____pr46" localSheetId="1">#REF!</definedName>
    <definedName name="_____pr46">#REF!</definedName>
    <definedName name="_____pr47" localSheetId="1">#REF!</definedName>
    <definedName name="_____pr47">#REF!</definedName>
    <definedName name="_____pr48" localSheetId="1">#REF!</definedName>
    <definedName name="_____pr48">#REF!</definedName>
    <definedName name="_____pr49" localSheetId="1">#REF!</definedName>
    <definedName name="_____pr49">#REF!</definedName>
    <definedName name="_____pr50" localSheetId="1">#REF!</definedName>
    <definedName name="_____pr50">#REF!</definedName>
    <definedName name="_____pr51" localSheetId="1">#REF!</definedName>
    <definedName name="_____pr51">#REF!</definedName>
    <definedName name="_____pr52" localSheetId="1">#REF!</definedName>
    <definedName name="_____pr52">#REF!</definedName>
    <definedName name="_____pr53" localSheetId="1">#REF!</definedName>
    <definedName name="_____pr53">#REF!</definedName>
    <definedName name="_____pr54" localSheetId="1">#REF!</definedName>
    <definedName name="_____pr54">#REF!</definedName>
    <definedName name="_____pr55" localSheetId="1">#REF!</definedName>
    <definedName name="_____pr55">#REF!</definedName>
    <definedName name="_____pr56" localSheetId="1">#REF!</definedName>
    <definedName name="_____pr56">#REF!</definedName>
    <definedName name="_____pr57" localSheetId="1">#REF!</definedName>
    <definedName name="_____pr57">#REF!</definedName>
    <definedName name="_____pr58" localSheetId="1">#REF!</definedName>
    <definedName name="_____pr58">#REF!</definedName>
    <definedName name="_____pr59" localSheetId="1">#REF!</definedName>
    <definedName name="_____pr59">#REF!</definedName>
    <definedName name="_____pr60" localSheetId="1">#REF!</definedName>
    <definedName name="_____pr60">#REF!</definedName>
    <definedName name="_____pr61" localSheetId="1">#REF!</definedName>
    <definedName name="_____pr61">#REF!</definedName>
    <definedName name="_____pr62" localSheetId="1">#REF!</definedName>
    <definedName name="_____pr62">#REF!</definedName>
    <definedName name="_____pr63" localSheetId="1">#REF!</definedName>
    <definedName name="_____pr63">#REF!</definedName>
    <definedName name="_____pr64" localSheetId="1">#REF!</definedName>
    <definedName name="_____pr64">#REF!</definedName>
    <definedName name="_____pr65" localSheetId="1">#REF!</definedName>
    <definedName name="_____pr65">#REF!</definedName>
    <definedName name="_____pr66" localSheetId="1">#REF!</definedName>
    <definedName name="_____pr66">#REF!</definedName>
    <definedName name="_____pr67" localSheetId="1">#REF!</definedName>
    <definedName name="_____pr67">#REF!</definedName>
    <definedName name="_____pr68" localSheetId="1">#REF!</definedName>
    <definedName name="_____pr68">#REF!</definedName>
    <definedName name="_____pr69" localSheetId="1">#REF!</definedName>
    <definedName name="_____pr69">#REF!</definedName>
    <definedName name="_____pr70" localSheetId="1">#REF!</definedName>
    <definedName name="_____pr70">#REF!</definedName>
    <definedName name="_____pr71" localSheetId="1">#REF!</definedName>
    <definedName name="_____pr71">#REF!</definedName>
    <definedName name="_____pr72" localSheetId="1">#REF!</definedName>
    <definedName name="_____pr72">#REF!</definedName>
    <definedName name="_____SBC1">[6]INV!$A$12:$D$15</definedName>
    <definedName name="_____SBC3">[6]INV!$F$12:$I$15</definedName>
    <definedName name="_____SBC5">[6]INV!$K$12:$N$15</definedName>
    <definedName name="_____VEX1" localSheetId="1">[11]Tablas!#REF!</definedName>
    <definedName name="_____VEX1">[11]Tablas!#REF!</definedName>
    <definedName name="_____VFA1" localSheetId="1">[11]Tablas!#REF!</definedName>
    <definedName name="_____VFA1">[11]Tablas!#REF!</definedName>
    <definedName name="_____VIT1" localSheetId="1">[11]Tablas!#REF!</definedName>
    <definedName name="_____VIT1">[11]Tablas!#REF!</definedName>
    <definedName name="_____VPR1" localSheetId="1">[11]Tablas!#REF!</definedName>
    <definedName name="_____VPR1">[11]Tablas!#REF!</definedName>
    <definedName name="_____VPR2" localSheetId="1">[12]Tablas!#REF!</definedName>
    <definedName name="_____VPR2">[12]Tablas!#REF!</definedName>
    <definedName name="_____VRP1" localSheetId="1">[11]Tablas!#REF!</definedName>
    <definedName name="_____VRP1">[11]Tablas!#REF!</definedName>
    <definedName name="_____VSM1" localSheetId="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1">#REF!</definedName>
    <definedName name="____COM1">#REF!</definedName>
    <definedName name="____COM10" localSheetId="1">#REF!</definedName>
    <definedName name="____COM10">#REF!</definedName>
    <definedName name="____COM11" localSheetId="1">#REF!</definedName>
    <definedName name="____COM11">#REF!</definedName>
    <definedName name="____COM12" localSheetId="1">#REF!</definedName>
    <definedName name="____COM12">#REF!</definedName>
    <definedName name="____COM13" localSheetId="1">#REF!</definedName>
    <definedName name="____COM13">#REF!</definedName>
    <definedName name="____COM14" localSheetId="1">#REF!</definedName>
    <definedName name="____COM14">#REF!</definedName>
    <definedName name="____COM15" localSheetId="1">#REF!</definedName>
    <definedName name="____COM15">#REF!</definedName>
    <definedName name="____COM16" localSheetId="1">#REF!</definedName>
    <definedName name="____COM16">#REF!</definedName>
    <definedName name="____COM17" localSheetId="1">#REF!</definedName>
    <definedName name="____COM17">#REF!</definedName>
    <definedName name="____COM18" localSheetId="1">#REF!</definedName>
    <definedName name="____COM18">#REF!</definedName>
    <definedName name="____COM19" localSheetId="1">#REF!</definedName>
    <definedName name="____COM19">#REF!</definedName>
    <definedName name="____COM2" localSheetId="1">#REF!</definedName>
    <definedName name="____COM2">#REF!</definedName>
    <definedName name="____COM20" localSheetId="1">#REF!</definedName>
    <definedName name="____COM20">#REF!</definedName>
    <definedName name="____COM21" localSheetId="1">#REF!</definedName>
    <definedName name="____COM21">#REF!</definedName>
    <definedName name="____COM3" localSheetId="1">#REF!</definedName>
    <definedName name="____COM3">#REF!</definedName>
    <definedName name="____COM4" localSheetId="1">#REF!</definedName>
    <definedName name="____COM4">#REF!</definedName>
    <definedName name="____COM5" localSheetId="1">#REF!</definedName>
    <definedName name="____COM5">#REF!</definedName>
    <definedName name="____COM6" localSheetId="1">#REF!</definedName>
    <definedName name="____COM6">#REF!</definedName>
    <definedName name="____COM7" localSheetId="1">#REF!</definedName>
    <definedName name="____COM7">#REF!</definedName>
    <definedName name="____COM8" localSheetId="1">#REF!</definedName>
    <definedName name="____COM8">#REF!</definedName>
    <definedName name="____COM9" localSheetId="1">#REF!</definedName>
    <definedName name="____COM9">#REF!</definedName>
    <definedName name="____DCI1" localSheetId="1">[11]Tablas!#REF!</definedName>
    <definedName name="____DCI1">[11]Tablas!#REF!</definedName>
    <definedName name="____DDS1" localSheetId="1">[11]Tablas!#REF!</definedName>
    <definedName name="____DDS1">[11]Tablas!#REF!</definedName>
    <definedName name="____DGO1" localSheetId="1">[11]Tablas!#REF!</definedName>
    <definedName name="____DGO1">[11]Tablas!#REF!</definedName>
    <definedName name="____DGP1" localSheetId="1">[11]Tablas!#REF!</definedName>
    <definedName name="____DGP1">[11]Tablas!#REF!</definedName>
    <definedName name="____DIJ1" localSheetId="1">[11]Tablas!#REF!</definedName>
    <definedName name="____DIJ1">[11]Tablas!#REF!</definedName>
    <definedName name="____DPI1" localSheetId="1">[11]Tablas!#REF!</definedName>
    <definedName name="____DPI1">[11]Tablas!#REF!</definedName>
    <definedName name="____DPY1" localSheetId="1">[11]Tablas!#REF!</definedName>
    <definedName name="____DPY1">[11]Tablas!#REF!</definedName>
    <definedName name="____DRI1" localSheetId="1">[11]Tablas!#REF!</definedName>
    <definedName name="____DRI1">[11]Tablas!#REF!</definedName>
    <definedName name="____DRL1" localSheetId="1">[11]Tablas!#REF!</definedName>
    <definedName name="____DRL1">[11]Tablas!#REF!</definedName>
    <definedName name="____DSP1" localSheetId="1">[11]Tablas!#REF!</definedName>
    <definedName name="____DSP1">[11]Tablas!#REF!</definedName>
    <definedName name="____ECP1" localSheetId="1">[11]Tablas!#REF!</definedName>
    <definedName name="____ECP1">[11]Tablas!#REF!</definedName>
    <definedName name="____ICP1" localSheetId="1">[11]Tablas!#REF!</definedName>
    <definedName name="____ICP1">[11]Tablas!#REF!</definedName>
    <definedName name="____LEY80" localSheetId="1">#REF!</definedName>
    <definedName name="____LEY80">#REF!</definedName>
    <definedName name="____MA2" localSheetId="3">#REF!</definedName>
    <definedName name="____MA2" localSheetId="1">#REF!</definedName>
    <definedName name="____MA2">#REF!</definedName>
    <definedName name="____OCD1" localSheetId="1">[11]Tablas!#REF!</definedName>
    <definedName name="____OCD1">[11]Tablas!#REF!</definedName>
    <definedName name="____OCI1" localSheetId="1">[11]Tablas!#REF!</definedName>
    <definedName name="____OCI1">[11]Tablas!#REF!</definedName>
    <definedName name="____PJ50" localSheetId="3">#REF!</definedName>
    <definedName name="____PJ50" localSheetId="1">#REF!</definedName>
    <definedName name="____PJ50">#REF!</definedName>
    <definedName name="____pj51" localSheetId="3">#REF!</definedName>
    <definedName name="____pj51" localSheetId="1">#REF!</definedName>
    <definedName name="____pj51">#REF!</definedName>
    <definedName name="____pr01" localSheetId="1">#REF!</definedName>
    <definedName name="____pr01">#REF!</definedName>
    <definedName name="____pr02" localSheetId="1">#REF!</definedName>
    <definedName name="____pr02">#REF!</definedName>
    <definedName name="____pr03" localSheetId="1">#REF!</definedName>
    <definedName name="____pr03">#REF!</definedName>
    <definedName name="____pr04" localSheetId="1">#REF!</definedName>
    <definedName name="____pr04">#REF!</definedName>
    <definedName name="____pr05" localSheetId="1">#REF!</definedName>
    <definedName name="____pr05">#REF!</definedName>
    <definedName name="____pr06" localSheetId="1">#REF!</definedName>
    <definedName name="____pr06">#REF!</definedName>
    <definedName name="____pr07" localSheetId="1">#REF!</definedName>
    <definedName name="____pr07">#REF!</definedName>
    <definedName name="____pr08" localSheetId="1">#REF!</definedName>
    <definedName name="____pr08">#REF!</definedName>
    <definedName name="____pr09" localSheetId="1">#REF!</definedName>
    <definedName name="____pr09">#REF!</definedName>
    <definedName name="____pr10" localSheetId="1">#REF!</definedName>
    <definedName name="____pr10">#REF!</definedName>
    <definedName name="____pr11" localSheetId="1">#REF!</definedName>
    <definedName name="____pr11">#REF!</definedName>
    <definedName name="____pr12" localSheetId="1">#REF!</definedName>
    <definedName name="____pr12">#REF!</definedName>
    <definedName name="____pr13" localSheetId="1">#REF!</definedName>
    <definedName name="____pr13">#REF!</definedName>
    <definedName name="____pr14" localSheetId="1">#REF!</definedName>
    <definedName name="____pr14">#REF!</definedName>
    <definedName name="____pr15" localSheetId="1">#REF!</definedName>
    <definedName name="____pr15">#REF!</definedName>
    <definedName name="____pr16" localSheetId="1">#REF!</definedName>
    <definedName name="____pr16">#REF!</definedName>
    <definedName name="____pr17" localSheetId="1">#REF!</definedName>
    <definedName name="____pr17">#REF!</definedName>
    <definedName name="____pr18" localSheetId="1">#REF!</definedName>
    <definedName name="____pr18">#REF!</definedName>
    <definedName name="____pr19" localSheetId="1">#REF!</definedName>
    <definedName name="____pr19">#REF!</definedName>
    <definedName name="____pr20" localSheetId="1">#REF!</definedName>
    <definedName name="____pr20">#REF!</definedName>
    <definedName name="____pr21" localSheetId="1">#REF!</definedName>
    <definedName name="____pr21">#REF!</definedName>
    <definedName name="____pr22" localSheetId="1">#REF!</definedName>
    <definedName name="____pr22">#REF!</definedName>
    <definedName name="____pr23" localSheetId="1">#REF!</definedName>
    <definedName name="____pr23">#REF!</definedName>
    <definedName name="____pr24" localSheetId="1">#REF!</definedName>
    <definedName name="____pr24">#REF!</definedName>
    <definedName name="____pr25" localSheetId="1">#REF!</definedName>
    <definedName name="____pr25">#REF!</definedName>
    <definedName name="____pr26" localSheetId="1">#REF!</definedName>
    <definedName name="____pr26">#REF!</definedName>
    <definedName name="____pr27" localSheetId="1">#REF!</definedName>
    <definedName name="____pr27">#REF!</definedName>
    <definedName name="____pr28" localSheetId="1">#REF!</definedName>
    <definedName name="____pr28">#REF!</definedName>
    <definedName name="____pr29" localSheetId="1">#REF!</definedName>
    <definedName name="____pr29">#REF!</definedName>
    <definedName name="____pr30" localSheetId="1">#REF!</definedName>
    <definedName name="____pr30">#REF!</definedName>
    <definedName name="____pr31" localSheetId="1">#REF!</definedName>
    <definedName name="____pr31">#REF!</definedName>
    <definedName name="____pr32" localSheetId="1">#REF!</definedName>
    <definedName name="____pr32">#REF!</definedName>
    <definedName name="____pr33" localSheetId="1">#REF!</definedName>
    <definedName name="____pr33">#REF!</definedName>
    <definedName name="____pr34" localSheetId="1">#REF!</definedName>
    <definedName name="____pr34">#REF!</definedName>
    <definedName name="____pr35" localSheetId="1">#REF!</definedName>
    <definedName name="____pr35">#REF!</definedName>
    <definedName name="____pr36" localSheetId="1">#REF!</definedName>
    <definedName name="____pr36">#REF!</definedName>
    <definedName name="____pr37" localSheetId="1">#REF!</definedName>
    <definedName name="____pr37">#REF!</definedName>
    <definedName name="____pr38" localSheetId="1">#REF!</definedName>
    <definedName name="____pr38">#REF!</definedName>
    <definedName name="____pr39" localSheetId="1">#REF!</definedName>
    <definedName name="____pr39">#REF!</definedName>
    <definedName name="____pr40" localSheetId="1">#REF!</definedName>
    <definedName name="____pr40">#REF!</definedName>
    <definedName name="____pr41" localSheetId="1">#REF!</definedName>
    <definedName name="____pr41">#REF!</definedName>
    <definedName name="____pr42" localSheetId="1">#REF!</definedName>
    <definedName name="____pr42">#REF!</definedName>
    <definedName name="____pr43" localSheetId="1">#REF!</definedName>
    <definedName name="____pr43">#REF!</definedName>
    <definedName name="____pr44" localSheetId="1">#REF!</definedName>
    <definedName name="____pr44">#REF!</definedName>
    <definedName name="____pr45" localSheetId="1">#REF!</definedName>
    <definedName name="____pr45">#REF!</definedName>
    <definedName name="____pr46" localSheetId="1">#REF!</definedName>
    <definedName name="____pr46">#REF!</definedName>
    <definedName name="____pr47" localSheetId="1">#REF!</definedName>
    <definedName name="____pr47">#REF!</definedName>
    <definedName name="____pr48" localSheetId="1">#REF!</definedName>
    <definedName name="____pr48">#REF!</definedName>
    <definedName name="____pr49" localSheetId="1">#REF!</definedName>
    <definedName name="____pr49">#REF!</definedName>
    <definedName name="____pr50" localSheetId="1">#REF!</definedName>
    <definedName name="____pr50">#REF!</definedName>
    <definedName name="____pr51" localSheetId="1">#REF!</definedName>
    <definedName name="____pr51">#REF!</definedName>
    <definedName name="____pr52" localSheetId="1">#REF!</definedName>
    <definedName name="____pr52">#REF!</definedName>
    <definedName name="____pr53" localSheetId="1">#REF!</definedName>
    <definedName name="____pr53">#REF!</definedName>
    <definedName name="____pr54" localSheetId="1">#REF!</definedName>
    <definedName name="____pr54">#REF!</definedName>
    <definedName name="____pr55" localSheetId="1">#REF!</definedName>
    <definedName name="____pr55">#REF!</definedName>
    <definedName name="____pr56" localSheetId="1">#REF!</definedName>
    <definedName name="____pr56">#REF!</definedName>
    <definedName name="____pr57" localSheetId="1">#REF!</definedName>
    <definedName name="____pr57">#REF!</definedName>
    <definedName name="____pr58" localSheetId="1">#REF!</definedName>
    <definedName name="____pr58">#REF!</definedName>
    <definedName name="____pr59" localSheetId="1">#REF!</definedName>
    <definedName name="____pr59">#REF!</definedName>
    <definedName name="____pr60" localSheetId="1">#REF!</definedName>
    <definedName name="____pr60">#REF!</definedName>
    <definedName name="____pr61" localSheetId="1">#REF!</definedName>
    <definedName name="____pr61">#REF!</definedName>
    <definedName name="____pr62" localSheetId="1">#REF!</definedName>
    <definedName name="____pr62">#REF!</definedName>
    <definedName name="____pr63" localSheetId="1">#REF!</definedName>
    <definedName name="____pr63">#REF!</definedName>
    <definedName name="____pr64" localSheetId="1">#REF!</definedName>
    <definedName name="____pr64">#REF!</definedName>
    <definedName name="____pr65" localSheetId="1">#REF!</definedName>
    <definedName name="____pr65">#REF!</definedName>
    <definedName name="____pr66" localSheetId="1">#REF!</definedName>
    <definedName name="____pr66">#REF!</definedName>
    <definedName name="____pr67" localSheetId="1">#REF!</definedName>
    <definedName name="____pr67">#REF!</definedName>
    <definedName name="____pr68" localSheetId="1">#REF!</definedName>
    <definedName name="____pr68">#REF!</definedName>
    <definedName name="____pr69" localSheetId="1">#REF!</definedName>
    <definedName name="____pr69">#REF!</definedName>
    <definedName name="____pr70" localSheetId="1">#REF!</definedName>
    <definedName name="____pr70">#REF!</definedName>
    <definedName name="____pr71" localSheetId="1">#REF!</definedName>
    <definedName name="____pr71">#REF!</definedName>
    <definedName name="____pr72" localSheetId="1">#REF!</definedName>
    <definedName name="____pr72">#REF!</definedName>
    <definedName name="____SBC1">[6]INV!$A$12:$D$15</definedName>
    <definedName name="____SBC3">[6]INV!$F$12:$I$15</definedName>
    <definedName name="____SBC5">[6]INV!$K$12:$N$15</definedName>
    <definedName name="____TOP1" localSheetId="1">#REF!</definedName>
    <definedName name="____TOP1">#REF!</definedName>
    <definedName name="____TOP10" localSheetId="1">#REF!</definedName>
    <definedName name="____TOP10">#REF!</definedName>
    <definedName name="____TOP2" localSheetId="1">#REF!</definedName>
    <definedName name="____TOP2">#REF!</definedName>
    <definedName name="____TOP3" localSheetId="1">#REF!</definedName>
    <definedName name="____TOP3">#REF!</definedName>
    <definedName name="____TOP4" localSheetId="1">#REF!</definedName>
    <definedName name="____TOP4">#REF!</definedName>
    <definedName name="____TOP5" localSheetId="1">#REF!</definedName>
    <definedName name="____TOP5">#REF!</definedName>
    <definedName name="____TOP6" localSheetId="1">#REF!</definedName>
    <definedName name="____TOP6">#REF!</definedName>
    <definedName name="____TOP7" localSheetId="1">#REF!</definedName>
    <definedName name="____TOP7">#REF!</definedName>
    <definedName name="____TOP8" localSheetId="1">#REF!</definedName>
    <definedName name="____TOP8">#REF!</definedName>
    <definedName name="____TOP9" localSheetId="1">#REF!</definedName>
    <definedName name="____TOP9">#REF!</definedName>
    <definedName name="____VEX1" localSheetId="1">[11]Tablas!#REF!</definedName>
    <definedName name="____VEX1">[11]Tablas!#REF!</definedName>
    <definedName name="____VFA1" localSheetId="1">[11]Tablas!#REF!</definedName>
    <definedName name="____VFA1">[11]Tablas!#REF!</definedName>
    <definedName name="____VIT1" localSheetId="1">[11]Tablas!#REF!</definedName>
    <definedName name="____VIT1">[11]Tablas!#REF!</definedName>
    <definedName name="____VPR1" localSheetId="1">[11]Tablas!#REF!</definedName>
    <definedName name="____VPR1">[11]Tablas!#REF!</definedName>
    <definedName name="____VPR2" localSheetId="1">#REF!</definedName>
    <definedName name="____VPR2">#REF!</definedName>
    <definedName name="____VRP1" localSheetId="1">[11]Tablas!#REF!</definedName>
    <definedName name="____VRP1">[11]Tablas!#REF!</definedName>
    <definedName name="____VSM1" localSheetId="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1">#REF!</definedName>
    <definedName name="___COM1">#REF!</definedName>
    <definedName name="___COM10" localSheetId="1">#REF!</definedName>
    <definedName name="___COM10">#REF!</definedName>
    <definedName name="___COM11" localSheetId="1">#REF!</definedName>
    <definedName name="___COM11">#REF!</definedName>
    <definedName name="___COM12" localSheetId="1">#REF!</definedName>
    <definedName name="___COM12">#REF!</definedName>
    <definedName name="___COM13" localSheetId="1">#REF!</definedName>
    <definedName name="___COM13">#REF!</definedName>
    <definedName name="___COM14" localSheetId="1">#REF!</definedName>
    <definedName name="___COM14">#REF!</definedName>
    <definedName name="___COM15" localSheetId="1">#REF!</definedName>
    <definedName name="___COM15">#REF!</definedName>
    <definedName name="___COM16" localSheetId="1">#REF!</definedName>
    <definedName name="___COM16">#REF!</definedName>
    <definedName name="___COM17" localSheetId="1">#REF!</definedName>
    <definedName name="___COM17">#REF!</definedName>
    <definedName name="___COM18" localSheetId="1">#REF!</definedName>
    <definedName name="___COM18">#REF!</definedName>
    <definedName name="___COM19" localSheetId="1">#REF!</definedName>
    <definedName name="___COM19">#REF!</definedName>
    <definedName name="___COM2" localSheetId="1">#REF!</definedName>
    <definedName name="___COM2">#REF!</definedName>
    <definedName name="___COM20" localSheetId="1">#REF!</definedName>
    <definedName name="___COM20">#REF!</definedName>
    <definedName name="___COM21" localSheetId="1">#REF!</definedName>
    <definedName name="___COM21">#REF!</definedName>
    <definedName name="___COM3" localSheetId="1">#REF!</definedName>
    <definedName name="___COM3">#REF!</definedName>
    <definedName name="___COM4" localSheetId="1">#REF!</definedName>
    <definedName name="___COM4">#REF!</definedName>
    <definedName name="___COM5" localSheetId="1">#REF!</definedName>
    <definedName name="___COM5">#REF!</definedName>
    <definedName name="___COM6" localSheetId="1">#REF!</definedName>
    <definedName name="___COM6">#REF!</definedName>
    <definedName name="___COM7" localSheetId="1">#REF!</definedName>
    <definedName name="___COM7">#REF!</definedName>
    <definedName name="___COM8" localSheetId="1">#REF!</definedName>
    <definedName name="___COM8">#REF!</definedName>
    <definedName name="___COM9" localSheetId="1">#REF!</definedName>
    <definedName name="___COM9">#REF!</definedName>
    <definedName name="___DCI1" localSheetId="1">[11]Tablas!#REF!</definedName>
    <definedName name="___DCI1">[11]Tablas!#REF!</definedName>
    <definedName name="___DDS1" localSheetId="1">[11]Tablas!#REF!</definedName>
    <definedName name="___DDS1">[11]Tablas!#REF!</definedName>
    <definedName name="___DGO1" localSheetId="1">[11]Tablas!#REF!</definedName>
    <definedName name="___DGO1">[11]Tablas!#REF!</definedName>
    <definedName name="___DGP1" localSheetId="1">[11]Tablas!#REF!</definedName>
    <definedName name="___DGP1">[11]Tablas!#REF!</definedName>
    <definedName name="___DIJ1" localSheetId="1">[11]Tablas!#REF!</definedName>
    <definedName name="___DIJ1">[11]Tablas!#REF!</definedName>
    <definedName name="___DPI1" localSheetId="1">[11]Tablas!#REF!</definedName>
    <definedName name="___DPI1">[11]Tablas!#REF!</definedName>
    <definedName name="___DPY1" localSheetId="1">[11]Tablas!#REF!</definedName>
    <definedName name="___DPY1">[11]Tablas!#REF!</definedName>
    <definedName name="___DRI1" localSheetId="1">[11]Tablas!#REF!</definedName>
    <definedName name="___DRI1">[11]Tablas!#REF!</definedName>
    <definedName name="___DRL1" localSheetId="1">[11]Tablas!#REF!</definedName>
    <definedName name="___DRL1">[11]Tablas!#REF!</definedName>
    <definedName name="___DSP1" localSheetId="1">[11]Tablas!#REF!</definedName>
    <definedName name="___DSP1">[11]Tablas!#REF!</definedName>
    <definedName name="___ECP1" localSheetId="1">[11]Tablas!#REF!</definedName>
    <definedName name="___ECP1">[11]Tablas!#REF!</definedName>
    <definedName name="___ICP1" localSheetId="1">[11]Tablas!#REF!</definedName>
    <definedName name="___ICP1">[11]Tablas!#REF!</definedName>
    <definedName name="___key2" localSheetId="1" hidden="1">[8]INST!#REF!</definedName>
    <definedName name="___key2" hidden="1">[8]INST!#REF!</definedName>
    <definedName name="___key3" localSheetId="1" hidden="1">#REF!</definedName>
    <definedName name="___key3" hidden="1">#REF!</definedName>
    <definedName name="___key31" localSheetId="1" hidden="1">#REF!</definedName>
    <definedName name="___key31" hidden="1">#REF!</definedName>
    <definedName name="___LEY80" localSheetId="1">#REF!</definedName>
    <definedName name="___LEY80">#REF!</definedName>
    <definedName name="___MA2" localSheetId="3">#REF!</definedName>
    <definedName name="___MA2" localSheetId="1">#REF!</definedName>
    <definedName name="___MA2">#REF!</definedName>
    <definedName name="___OCD1" localSheetId="1">[11]Tablas!#REF!</definedName>
    <definedName name="___OCD1">[11]Tablas!#REF!</definedName>
    <definedName name="___OCI1" localSheetId="1">[11]Tablas!#REF!</definedName>
    <definedName name="___OCI1">[11]Tablas!#REF!</definedName>
    <definedName name="___PJ50" localSheetId="3">#REF!</definedName>
    <definedName name="___PJ50" localSheetId="1">#REF!</definedName>
    <definedName name="___PJ50">#REF!</definedName>
    <definedName name="___pj51" localSheetId="3">#REF!</definedName>
    <definedName name="___pj51" localSheetId="1">#REF!</definedName>
    <definedName name="___pj51">#REF!</definedName>
    <definedName name="___pr01" localSheetId="1">#REF!</definedName>
    <definedName name="___pr01">#REF!</definedName>
    <definedName name="___pr02" localSheetId="1">#REF!</definedName>
    <definedName name="___pr02">#REF!</definedName>
    <definedName name="___pr03" localSheetId="1">#REF!</definedName>
    <definedName name="___pr03">#REF!</definedName>
    <definedName name="___pr04" localSheetId="1">#REF!</definedName>
    <definedName name="___pr04">#REF!</definedName>
    <definedName name="___pr05" localSheetId="1">#REF!</definedName>
    <definedName name="___pr05">#REF!</definedName>
    <definedName name="___pr06" localSheetId="1">#REF!</definedName>
    <definedName name="___pr06">#REF!</definedName>
    <definedName name="___pr07" localSheetId="1">#REF!</definedName>
    <definedName name="___pr07">#REF!</definedName>
    <definedName name="___pr08" localSheetId="1">#REF!</definedName>
    <definedName name="___pr08">#REF!</definedName>
    <definedName name="___pr09" localSheetId="1">#REF!</definedName>
    <definedName name="___pr09">#REF!</definedName>
    <definedName name="___pr10" localSheetId="1">#REF!</definedName>
    <definedName name="___pr10">#REF!</definedName>
    <definedName name="___pr11" localSheetId="1">#REF!</definedName>
    <definedName name="___pr11">#REF!</definedName>
    <definedName name="___pr12" localSheetId="1">#REF!</definedName>
    <definedName name="___pr12">#REF!</definedName>
    <definedName name="___pr13" localSheetId="1">#REF!</definedName>
    <definedName name="___pr13">#REF!</definedName>
    <definedName name="___pr14" localSheetId="1">#REF!</definedName>
    <definedName name="___pr14">#REF!</definedName>
    <definedName name="___pr15" localSheetId="1">#REF!</definedName>
    <definedName name="___pr15">#REF!</definedName>
    <definedName name="___pr16" localSheetId="1">#REF!</definedName>
    <definedName name="___pr16">#REF!</definedName>
    <definedName name="___pr17" localSheetId="1">#REF!</definedName>
    <definedName name="___pr17">#REF!</definedName>
    <definedName name="___pr18" localSheetId="1">#REF!</definedName>
    <definedName name="___pr18">#REF!</definedName>
    <definedName name="___pr19" localSheetId="1">#REF!</definedName>
    <definedName name="___pr19">#REF!</definedName>
    <definedName name="___pr20" localSheetId="1">#REF!</definedName>
    <definedName name="___pr20">#REF!</definedName>
    <definedName name="___pr21" localSheetId="1">#REF!</definedName>
    <definedName name="___pr21">#REF!</definedName>
    <definedName name="___pr22" localSheetId="1">#REF!</definedName>
    <definedName name="___pr22">#REF!</definedName>
    <definedName name="___pr23" localSheetId="1">#REF!</definedName>
    <definedName name="___pr23">#REF!</definedName>
    <definedName name="___pr24" localSheetId="1">#REF!</definedName>
    <definedName name="___pr24">#REF!</definedName>
    <definedName name="___pr25" localSheetId="1">#REF!</definedName>
    <definedName name="___pr25">#REF!</definedName>
    <definedName name="___pr26" localSheetId="1">#REF!</definedName>
    <definedName name="___pr26">#REF!</definedName>
    <definedName name="___pr27" localSheetId="1">#REF!</definedName>
    <definedName name="___pr27">#REF!</definedName>
    <definedName name="___pr28" localSheetId="1">#REF!</definedName>
    <definedName name="___pr28">#REF!</definedName>
    <definedName name="___pr29" localSheetId="1">#REF!</definedName>
    <definedName name="___pr29">#REF!</definedName>
    <definedName name="___pr30" localSheetId="1">#REF!</definedName>
    <definedName name="___pr30">#REF!</definedName>
    <definedName name="___pr31" localSheetId="1">#REF!</definedName>
    <definedName name="___pr31">#REF!</definedName>
    <definedName name="___pr32" localSheetId="1">#REF!</definedName>
    <definedName name="___pr32">#REF!</definedName>
    <definedName name="___pr33" localSheetId="1">#REF!</definedName>
    <definedName name="___pr33">#REF!</definedName>
    <definedName name="___pr34" localSheetId="1">#REF!</definedName>
    <definedName name="___pr34">#REF!</definedName>
    <definedName name="___pr35" localSheetId="1">#REF!</definedName>
    <definedName name="___pr35">#REF!</definedName>
    <definedName name="___pr36" localSheetId="1">#REF!</definedName>
    <definedName name="___pr36">#REF!</definedName>
    <definedName name="___pr37" localSheetId="1">#REF!</definedName>
    <definedName name="___pr37">#REF!</definedName>
    <definedName name="___pr38" localSheetId="1">#REF!</definedName>
    <definedName name="___pr38">#REF!</definedName>
    <definedName name="___pr39" localSheetId="1">#REF!</definedName>
    <definedName name="___pr39">#REF!</definedName>
    <definedName name="___pr40" localSheetId="1">#REF!</definedName>
    <definedName name="___pr40">#REF!</definedName>
    <definedName name="___pr41" localSheetId="1">#REF!</definedName>
    <definedName name="___pr41">#REF!</definedName>
    <definedName name="___pr42" localSheetId="1">#REF!</definedName>
    <definedName name="___pr42">#REF!</definedName>
    <definedName name="___pr43" localSheetId="1">#REF!</definedName>
    <definedName name="___pr43">#REF!</definedName>
    <definedName name="___pr44" localSheetId="1">#REF!</definedName>
    <definedName name="___pr44">#REF!</definedName>
    <definedName name="___pr45" localSheetId="1">#REF!</definedName>
    <definedName name="___pr45">#REF!</definedName>
    <definedName name="___pr46" localSheetId="1">#REF!</definedName>
    <definedName name="___pr46">#REF!</definedName>
    <definedName name="___pr47" localSheetId="1">#REF!</definedName>
    <definedName name="___pr47">#REF!</definedName>
    <definedName name="___pr48" localSheetId="1">#REF!</definedName>
    <definedName name="___pr48">#REF!</definedName>
    <definedName name="___pr49" localSheetId="1">#REF!</definedName>
    <definedName name="___pr49">#REF!</definedName>
    <definedName name="___pr50" localSheetId="1">#REF!</definedName>
    <definedName name="___pr50">#REF!</definedName>
    <definedName name="___pr51" localSheetId="1">#REF!</definedName>
    <definedName name="___pr51">#REF!</definedName>
    <definedName name="___pr52" localSheetId="1">#REF!</definedName>
    <definedName name="___pr52">#REF!</definedName>
    <definedName name="___pr53" localSheetId="1">#REF!</definedName>
    <definedName name="___pr53">#REF!</definedName>
    <definedName name="___pr54" localSheetId="1">#REF!</definedName>
    <definedName name="___pr54">#REF!</definedName>
    <definedName name="___pr55" localSheetId="1">#REF!</definedName>
    <definedName name="___pr55">#REF!</definedName>
    <definedName name="___pr56" localSheetId="1">#REF!</definedName>
    <definedName name="___pr56">#REF!</definedName>
    <definedName name="___pr57" localSheetId="1">#REF!</definedName>
    <definedName name="___pr57">#REF!</definedName>
    <definedName name="___pr58" localSheetId="1">#REF!</definedName>
    <definedName name="___pr58">#REF!</definedName>
    <definedName name="___pr59" localSheetId="1">#REF!</definedName>
    <definedName name="___pr59">#REF!</definedName>
    <definedName name="___pr60" localSheetId="1">#REF!</definedName>
    <definedName name="___pr60">#REF!</definedName>
    <definedName name="___pr61" localSheetId="1">#REF!</definedName>
    <definedName name="___pr61">#REF!</definedName>
    <definedName name="___pr62" localSheetId="1">#REF!</definedName>
    <definedName name="___pr62">#REF!</definedName>
    <definedName name="___pr63" localSheetId="1">#REF!</definedName>
    <definedName name="___pr63">#REF!</definedName>
    <definedName name="___pr64" localSheetId="1">#REF!</definedName>
    <definedName name="___pr64">#REF!</definedName>
    <definedName name="___pr65" localSheetId="1">#REF!</definedName>
    <definedName name="___pr65">#REF!</definedName>
    <definedName name="___pr66" localSheetId="1">#REF!</definedName>
    <definedName name="___pr66">#REF!</definedName>
    <definedName name="___pr67" localSheetId="1">#REF!</definedName>
    <definedName name="___pr67">#REF!</definedName>
    <definedName name="___pr68" localSheetId="1">#REF!</definedName>
    <definedName name="___pr68">#REF!</definedName>
    <definedName name="___pr69" localSheetId="1">#REF!</definedName>
    <definedName name="___pr69">#REF!</definedName>
    <definedName name="___pr70" localSheetId="1">#REF!</definedName>
    <definedName name="___pr70">#REF!</definedName>
    <definedName name="___pr71" localSheetId="1">#REF!</definedName>
    <definedName name="___pr71">#REF!</definedName>
    <definedName name="___pr72" localSheetId="1">#REF!</definedName>
    <definedName name="___pr72">#REF!</definedName>
    <definedName name="___SBC1">[6]INV!$A$12:$D$15</definedName>
    <definedName name="___SBC3">[6]INV!$F$12:$I$15</definedName>
    <definedName name="___SBC5">[6]INV!$K$12:$N$15</definedName>
    <definedName name="___TOP1" localSheetId="1">#REF!</definedName>
    <definedName name="___TOP1">#REF!</definedName>
    <definedName name="___TOP10" localSheetId="1">#REF!</definedName>
    <definedName name="___TOP10">#REF!</definedName>
    <definedName name="___TOP2" localSheetId="1">#REF!</definedName>
    <definedName name="___TOP2">#REF!</definedName>
    <definedName name="___TOP3" localSheetId="1">#REF!</definedName>
    <definedName name="___TOP3">#REF!</definedName>
    <definedName name="___TOP4" localSheetId="1">#REF!</definedName>
    <definedName name="___TOP4">#REF!</definedName>
    <definedName name="___TOP5" localSheetId="1">#REF!</definedName>
    <definedName name="___TOP5">#REF!</definedName>
    <definedName name="___TOP6" localSheetId="1">#REF!</definedName>
    <definedName name="___TOP6">#REF!</definedName>
    <definedName name="___TOP7" localSheetId="1">#REF!</definedName>
    <definedName name="___TOP7">#REF!</definedName>
    <definedName name="___TOP8" localSheetId="1">#REF!</definedName>
    <definedName name="___TOP8">#REF!</definedName>
    <definedName name="___TOP9" localSheetId="1">#REF!</definedName>
    <definedName name="___TOP9">#REF!</definedName>
    <definedName name="___VEX1" localSheetId="1">[11]Tablas!#REF!</definedName>
    <definedName name="___VEX1">[11]Tablas!#REF!</definedName>
    <definedName name="___VFA1" localSheetId="1">[11]Tablas!#REF!</definedName>
    <definedName name="___VFA1">[11]Tablas!#REF!</definedName>
    <definedName name="___VIT1" localSheetId="1">[11]Tablas!#REF!</definedName>
    <definedName name="___VIT1">[11]Tablas!#REF!</definedName>
    <definedName name="___VPR1" localSheetId="1">[11]Tablas!#REF!</definedName>
    <definedName name="___VPR1">[11]Tablas!#REF!</definedName>
    <definedName name="___VPR2" localSheetId="1">#REF!</definedName>
    <definedName name="___VPR2">#REF!</definedName>
    <definedName name="___VRP1" localSheetId="1">[11]Tablas!#REF!</definedName>
    <definedName name="___VRP1">[11]Tablas!#REF!</definedName>
    <definedName name="___VSM1" localSheetId="1">[11]Tablas!#REF!</definedName>
    <definedName name="___VSM1">[11]Tablas!#REF!</definedName>
    <definedName name="__123Graph_A" localSheetId="1" hidden="1">#REF!</definedName>
    <definedName name="__123Graph_A" hidden="1">#REF!</definedName>
    <definedName name="__123Graph_B" localSheetId="1" hidden="1">#REF!</definedName>
    <definedName name="__123Graph_B" hidden="1">#REF!</definedName>
    <definedName name="__A559430" localSheetId="1">#REF!</definedName>
    <definedName name="__A559430">#REF!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104067" localSheetId="1">#REF!</definedName>
    <definedName name="__B104067">#REF!</definedName>
    <definedName name="__B104068" localSheetId="1">#REF!</definedName>
    <definedName name="__B104068">#REF!</definedName>
    <definedName name="__B1040681" localSheetId="1">#REF!</definedName>
    <definedName name="__B1040681">#REF!</definedName>
    <definedName name="__B93008" localSheetId="1">#REF!</definedName>
    <definedName name="__B93008">#REF!</definedName>
    <definedName name="__B93009" localSheetId="1">#REF!</definedName>
    <definedName name="__B93009">#REF!</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1">#REF!</definedName>
    <definedName name="__Cod1">#REF!</definedName>
    <definedName name="__COM1" localSheetId="1">#REF!</definedName>
    <definedName name="__COM1">#REF!</definedName>
    <definedName name="__COM10" localSheetId="1">#REF!</definedName>
    <definedName name="__COM10">#REF!</definedName>
    <definedName name="__COM11" localSheetId="1">#REF!</definedName>
    <definedName name="__COM11">#REF!</definedName>
    <definedName name="__COM12" localSheetId="1">#REF!</definedName>
    <definedName name="__COM12">#REF!</definedName>
    <definedName name="__COM13" localSheetId="1">#REF!</definedName>
    <definedName name="__COM13">#REF!</definedName>
    <definedName name="__COM14" localSheetId="1">#REF!</definedName>
    <definedName name="__COM14">#REF!</definedName>
    <definedName name="__COM15" localSheetId="1">#REF!</definedName>
    <definedName name="__COM15">#REF!</definedName>
    <definedName name="__COM16" localSheetId="1">#REF!</definedName>
    <definedName name="__COM16">#REF!</definedName>
    <definedName name="__COM17" localSheetId="1">#REF!</definedName>
    <definedName name="__COM17">#REF!</definedName>
    <definedName name="__COM18" localSheetId="1">#REF!</definedName>
    <definedName name="__COM18">#REF!</definedName>
    <definedName name="__COM19" localSheetId="1">#REF!</definedName>
    <definedName name="__COM19">#REF!</definedName>
    <definedName name="__COM2" localSheetId="1">#REF!</definedName>
    <definedName name="__COM2">#REF!</definedName>
    <definedName name="__COM20" localSheetId="1">#REF!</definedName>
    <definedName name="__COM20">#REF!</definedName>
    <definedName name="__COM21" localSheetId="1">#REF!</definedName>
    <definedName name="__COM21">#REF!</definedName>
    <definedName name="__COM3" localSheetId="1">#REF!</definedName>
    <definedName name="__COM3">#REF!</definedName>
    <definedName name="__COM4" localSheetId="1">#REF!</definedName>
    <definedName name="__COM4">#REF!</definedName>
    <definedName name="__COM5" localSheetId="1">#REF!</definedName>
    <definedName name="__COM5">#REF!</definedName>
    <definedName name="__COM6" localSheetId="1">#REF!</definedName>
    <definedName name="__COM6">#REF!</definedName>
    <definedName name="__COM7" localSheetId="1">#REF!</definedName>
    <definedName name="__COM7">#REF!</definedName>
    <definedName name="__COM8" localSheetId="1">#REF!</definedName>
    <definedName name="__COM8">#REF!</definedName>
    <definedName name="__COM9" localSheetId="1">#REF!</definedName>
    <definedName name="__COM9">#REF!</definedName>
    <definedName name="__D128899" localSheetId="1">#REF!</definedName>
    <definedName name="__D128899">#REF!</definedName>
    <definedName name="__D128900" localSheetId="1">#REF!</definedName>
    <definedName name="__D128900">#REF!</definedName>
    <definedName name="__d129000" localSheetId="1">#REF!</definedName>
    <definedName name="__d129000">#REF!</definedName>
    <definedName name="__D77032" localSheetId="1">#REF!</definedName>
    <definedName name="__D77032">#REF!</definedName>
    <definedName name="__d77033" localSheetId="1">#REF!</definedName>
    <definedName name="__d77033">#REF!</definedName>
    <definedName name="__D770333" localSheetId="1">#REF!</definedName>
    <definedName name="__D770333">#REF!</definedName>
    <definedName name="__DCI1" localSheetId="1">[11]Tablas!#REF!</definedName>
    <definedName name="__DCI1">[11]Tablas!#REF!</definedName>
    <definedName name="__DDS1" localSheetId="1">[11]Tablas!#REF!</definedName>
    <definedName name="__DDS1">[11]Tablas!#REF!</definedName>
    <definedName name="__DGO1" localSheetId="1">[11]Tablas!#REF!</definedName>
    <definedName name="__DGO1">[11]Tablas!#REF!</definedName>
    <definedName name="__DGP1" localSheetId="1">[11]Tablas!#REF!</definedName>
    <definedName name="__DGP1">[11]Tablas!#REF!</definedName>
    <definedName name="__DIJ1" localSheetId="1">[11]Tablas!#REF!</definedName>
    <definedName name="__DIJ1">[11]Tablas!#REF!</definedName>
    <definedName name="__DPI1" localSheetId="1">[11]Tablas!#REF!</definedName>
    <definedName name="__DPI1">[11]Tablas!#REF!</definedName>
    <definedName name="__DPY1" localSheetId="1">[11]Tablas!#REF!</definedName>
    <definedName name="__DPY1">[11]Tablas!#REF!</definedName>
    <definedName name="__DRI1" localSheetId="1">[11]Tablas!#REF!</definedName>
    <definedName name="__DRI1">[11]Tablas!#REF!</definedName>
    <definedName name="__DRL1" localSheetId="1">[11]Tablas!#REF!</definedName>
    <definedName name="__DRL1">[11]Tablas!#REF!</definedName>
    <definedName name="__DSP1" localSheetId="1">[11]Tablas!#REF!</definedName>
    <definedName name="__DSP1">[11]Tablas!#REF!</definedName>
    <definedName name="__ECP1" localSheetId="1">[11]Tablas!#REF!</definedName>
    <definedName name="__ECP1">[11]Tablas!#REF!</definedName>
    <definedName name="__F" localSheetId="3">'INDICAR CÓDIGO DEL ITEM DE PAGO'!ERR</definedName>
    <definedName name="__F">[0]!ERR</definedName>
    <definedName name="__FS01" localSheetId="3">'INDICAR CÓDIGO DEL ITEM DE PAGO'!ERR</definedName>
    <definedName name="__FS01">[0]!ERR</definedName>
    <definedName name="__ICP1" localSheetId="1">[11]Tablas!#REF!</definedName>
    <definedName name="__ICP1">[11]Tablas!#REF!</definedName>
    <definedName name="__key2" localSheetId="1" hidden="1">[18]INST!#REF!</definedName>
    <definedName name="__key2" hidden="1">[18]INST!#REF!</definedName>
    <definedName name="__key21" localSheetId="1" hidden="1">[8]INST!#REF!</definedName>
    <definedName name="__key21" hidden="1">[8]INST!#REF!</definedName>
    <definedName name="__key3" localSheetId="1" hidden="1">#REF!</definedName>
    <definedName name="__key3" hidden="1">#REF!</definedName>
    <definedName name="__key31" localSheetId="1" hidden="1">#REF!</definedName>
    <definedName name="__key31" hidden="1">#REF!</definedName>
    <definedName name="__LEY80" localSheetId="1">#REF!</definedName>
    <definedName name="__LEY80">#REF!</definedName>
    <definedName name="__MA2" localSheetId="3">#REF!</definedName>
    <definedName name="__MA2" localSheetId="1">#REF!</definedName>
    <definedName name="__MA2">#REF!</definedName>
    <definedName name="__mun2" localSheetId="3">[19]PESOS!#REF!</definedName>
    <definedName name="__mun2" localSheetId="1">[19]PESOS!#REF!</definedName>
    <definedName name="__mun2">[19]PESOS!#REF!</definedName>
    <definedName name="__num10" localSheetId="3">#REF!</definedName>
    <definedName name="__num10" localSheetId="1">#REF!</definedName>
    <definedName name="__num10">#REF!</definedName>
    <definedName name="__num2" localSheetId="3">#REF!</definedName>
    <definedName name="__num2" localSheetId="1">#REF!</definedName>
    <definedName name="__num2">#REF!</definedName>
    <definedName name="__num3" localSheetId="3">#REF!</definedName>
    <definedName name="__num3" localSheetId="1">#REF!</definedName>
    <definedName name="__num3">#REF!</definedName>
    <definedName name="__num4" localSheetId="3">#REF!</definedName>
    <definedName name="__num4" localSheetId="1">#REF!</definedName>
    <definedName name="__num4">#REF!</definedName>
    <definedName name="__num5" localSheetId="3">#REF!</definedName>
    <definedName name="__num5" localSheetId="1">#REF!</definedName>
    <definedName name="__num5">#REF!</definedName>
    <definedName name="__num6" localSheetId="3">#REF!</definedName>
    <definedName name="__num6" localSheetId="1">#REF!</definedName>
    <definedName name="__num6">#REF!</definedName>
    <definedName name="__num7" localSheetId="3">#REF!</definedName>
    <definedName name="__num7" localSheetId="1">#REF!</definedName>
    <definedName name="__num7">#REF!</definedName>
    <definedName name="__num8" localSheetId="3">#REF!</definedName>
    <definedName name="__num8" localSheetId="1">#REF!</definedName>
    <definedName name="__num8">#REF!</definedName>
    <definedName name="__num9" localSheetId="3">#REF!</definedName>
    <definedName name="__num9" localSheetId="1">#REF!</definedName>
    <definedName name="__num9">#REF!</definedName>
    <definedName name="__OCD1" localSheetId="1">[11]Tablas!#REF!</definedName>
    <definedName name="__OCD1">[11]Tablas!#REF!</definedName>
    <definedName name="__OCI1" localSheetI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3">#REF!</definedName>
    <definedName name="__PJ50" localSheetId="1">#REF!</definedName>
    <definedName name="__PJ50">#REF!</definedName>
    <definedName name="__pj51" localSheetId="3">#REF!</definedName>
    <definedName name="__pj51" localSheetId="1">#REF!</definedName>
    <definedName name="__pj51">#REF!</definedName>
    <definedName name="__pr01" localSheetId="1">#REF!</definedName>
    <definedName name="__pr01">#REF!</definedName>
    <definedName name="__pr02" localSheetId="1">#REF!</definedName>
    <definedName name="__pr02">#REF!</definedName>
    <definedName name="__pr03" localSheetId="1">#REF!</definedName>
    <definedName name="__pr03">#REF!</definedName>
    <definedName name="__pr04" localSheetId="1">#REF!</definedName>
    <definedName name="__pr04">#REF!</definedName>
    <definedName name="__pr05" localSheetId="1">#REF!</definedName>
    <definedName name="__pr05">#REF!</definedName>
    <definedName name="__pr06" localSheetId="1">#REF!</definedName>
    <definedName name="__pr06">#REF!</definedName>
    <definedName name="__pr07" localSheetId="1">#REF!</definedName>
    <definedName name="__pr07">#REF!</definedName>
    <definedName name="__pr08" localSheetId="1">#REF!</definedName>
    <definedName name="__pr08">#REF!</definedName>
    <definedName name="__pr09" localSheetId="1">#REF!</definedName>
    <definedName name="__pr09">#REF!</definedName>
    <definedName name="__pr10" localSheetId="1">#REF!</definedName>
    <definedName name="__pr10">#REF!</definedName>
    <definedName name="__pr11" localSheetId="1">#REF!</definedName>
    <definedName name="__pr11">#REF!</definedName>
    <definedName name="__pr12" localSheetId="1">#REF!</definedName>
    <definedName name="__pr12">#REF!</definedName>
    <definedName name="__pr13" localSheetId="1">#REF!</definedName>
    <definedName name="__pr13">#REF!</definedName>
    <definedName name="__pr14" localSheetId="1">#REF!</definedName>
    <definedName name="__pr14">#REF!</definedName>
    <definedName name="__pr15" localSheetId="1">#REF!</definedName>
    <definedName name="__pr15">#REF!</definedName>
    <definedName name="__pr16" localSheetId="1">#REF!</definedName>
    <definedName name="__pr16">#REF!</definedName>
    <definedName name="__pr17" localSheetId="1">#REF!</definedName>
    <definedName name="__pr17">#REF!</definedName>
    <definedName name="__pr18" localSheetId="1">#REF!</definedName>
    <definedName name="__pr18">#REF!</definedName>
    <definedName name="__pr19" localSheetId="1">#REF!</definedName>
    <definedName name="__pr19">#REF!</definedName>
    <definedName name="__pr20" localSheetId="1">#REF!</definedName>
    <definedName name="__pr20">#REF!</definedName>
    <definedName name="__pr21" localSheetId="1">#REF!</definedName>
    <definedName name="__pr21">#REF!</definedName>
    <definedName name="__pr22" localSheetId="1">#REF!</definedName>
    <definedName name="__pr22">#REF!</definedName>
    <definedName name="__pr23" localSheetId="1">#REF!</definedName>
    <definedName name="__pr23">#REF!</definedName>
    <definedName name="__pr24" localSheetId="1">#REF!</definedName>
    <definedName name="__pr24">#REF!</definedName>
    <definedName name="__pr25" localSheetId="1">#REF!</definedName>
    <definedName name="__pr25">#REF!</definedName>
    <definedName name="__pr26" localSheetId="1">#REF!</definedName>
    <definedName name="__pr26">#REF!</definedName>
    <definedName name="__pr27" localSheetId="1">#REF!</definedName>
    <definedName name="__pr27">#REF!</definedName>
    <definedName name="__pr28" localSheetId="1">#REF!</definedName>
    <definedName name="__pr28">#REF!</definedName>
    <definedName name="__pr29" localSheetId="1">#REF!</definedName>
    <definedName name="__pr29">#REF!</definedName>
    <definedName name="__pr30" localSheetId="1">#REF!</definedName>
    <definedName name="__pr30">#REF!</definedName>
    <definedName name="__pr31" localSheetId="1">#REF!</definedName>
    <definedName name="__pr31">#REF!</definedName>
    <definedName name="__pr32" localSheetId="1">#REF!</definedName>
    <definedName name="__pr32">#REF!</definedName>
    <definedName name="__pr33" localSheetId="1">#REF!</definedName>
    <definedName name="__pr33">#REF!</definedName>
    <definedName name="__pr34" localSheetId="1">#REF!</definedName>
    <definedName name="__pr34">#REF!</definedName>
    <definedName name="__pr35" localSheetId="1">#REF!</definedName>
    <definedName name="__pr35">#REF!</definedName>
    <definedName name="__pr36" localSheetId="1">#REF!</definedName>
    <definedName name="__pr36">#REF!</definedName>
    <definedName name="__pr37" localSheetId="1">#REF!</definedName>
    <definedName name="__pr37">#REF!</definedName>
    <definedName name="__pr38" localSheetId="1">#REF!</definedName>
    <definedName name="__pr38">#REF!</definedName>
    <definedName name="__pr39" localSheetId="1">#REF!</definedName>
    <definedName name="__pr39">#REF!</definedName>
    <definedName name="__pr40" localSheetId="1">#REF!</definedName>
    <definedName name="__pr40">#REF!</definedName>
    <definedName name="__pr41" localSheetId="1">#REF!</definedName>
    <definedName name="__pr41">#REF!</definedName>
    <definedName name="__pr42" localSheetId="1">#REF!</definedName>
    <definedName name="__pr42">#REF!</definedName>
    <definedName name="__pr43" localSheetId="1">#REF!</definedName>
    <definedName name="__pr43">#REF!</definedName>
    <definedName name="__pr44" localSheetId="1">#REF!</definedName>
    <definedName name="__pr44">#REF!</definedName>
    <definedName name="__pr45" localSheetId="1">#REF!</definedName>
    <definedName name="__pr45">#REF!</definedName>
    <definedName name="__pr46" localSheetId="1">#REF!</definedName>
    <definedName name="__pr46">#REF!</definedName>
    <definedName name="__pr47" localSheetId="1">#REF!</definedName>
    <definedName name="__pr47">#REF!</definedName>
    <definedName name="__pr48" localSheetId="1">#REF!</definedName>
    <definedName name="__pr48">#REF!</definedName>
    <definedName name="__pr49" localSheetId="1">#REF!</definedName>
    <definedName name="__pr49">#REF!</definedName>
    <definedName name="__pr50" localSheetId="1">#REF!</definedName>
    <definedName name="__pr50">#REF!</definedName>
    <definedName name="__pr51" localSheetId="1">#REF!</definedName>
    <definedName name="__pr51">#REF!</definedName>
    <definedName name="__pr52" localSheetId="1">#REF!</definedName>
    <definedName name="__pr52">#REF!</definedName>
    <definedName name="__pr53" localSheetId="1">#REF!</definedName>
    <definedName name="__pr53">#REF!</definedName>
    <definedName name="__pr54" localSheetId="1">#REF!</definedName>
    <definedName name="__pr54">#REF!</definedName>
    <definedName name="__pr55" localSheetId="1">#REF!</definedName>
    <definedName name="__pr55">#REF!</definedName>
    <definedName name="__pr56" localSheetId="1">#REF!</definedName>
    <definedName name="__pr56">#REF!</definedName>
    <definedName name="__pr57" localSheetId="1">#REF!</definedName>
    <definedName name="__pr57">#REF!</definedName>
    <definedName name="__pr58" localSheetId="1">#REF!</definedName>
    <definedName name="__pr58">#REF!</definedName>
    <definedName name="__pr59" localSheetId="1">#REF!</definedName>
    <definedName name="__pr59">#REF!</definedName>
    <definedName name="__pr60" localSheetId="1">#REF!</definedName>
    <definedName name="__pr60">#REF!</definedName>
    <definedName name="__pr61" localSheetId="1">#REF!</definedName>
    <definedName name="__pr61">#REF!</definedName>
    <definedName name="__pr62" localSheetId="1">#REF!</definedName>
    <definedName name="__pr62">#REF!</definedName>
    <definedName name="__pr63" localSheetId="1">#REF!</definedName>
    <definedName name="__pr63">#REF!</definedName>
    <definedName name="__pr64" localSheetId="1">#REF!</definedName>
    <definedName name="__pr64">#REF!</definedName>
    <definedName name="__pr65" localSheetId="1">#REF!</definedName>
    <definedName name="__pr65">#REF!</definedName>
    <definedName name="__pr66" localSheetId="1">#REF!</definedName>
    <definedName name="__pr66">#REF!</definedName>
    <definedName name="__pr67" localSheetId="1">#REF!</definedName>
    <definedName name="__pr67">#REF!</definedName>
    <definedName name="__pr68" localSheetId="1">#REF!</definedName>
    <definedName name="__pr68">#REF!</definedName>
    <definedName name="__pr69" localSheetId="1">#REF!</definedName>
    <definedName name="__pr69">#REF!</definedName>
    <definedName name="__pr70" localSheetId="1">#REF!</definedName>
    <definedName name="__pr70">#REF!</definedName>
    <definedName name="__pr71" localSheetId="1">#REF!</definedName>
    <definedName name="__pr71">#REF!</definedName>
    <definedName name="__pr72" localSheetId="1">#REF!</definedName>
    <definedName name="__pr72">#REF!</definedName>
    <definedName name="__ref4" localSheetId="3">#REF!</definedName>
    <definedName name="__ref4" localSheetId="1">#REF!</definedName>
    <definedName name="__ref4">#REF!</definedName>
    <definedName name="__SBC1">[6]INV!$A$12:$D$15</definedName>
    <definedName name="__SBC3">[6]INV!$F$12:$I$15</definedName>
    <definedName name="__SBC5">[6]INV!$K$12:$N$15</definedName>
    <definedName name="__TOP1" localSheetId="1">#REF!</definedName>
    <definedName name="__TOP1">#REF!</definedName>
    <definedName name="__TOP10" localSheetId="1">#REF!</definedName>
    <definedName name="__TOP10">#REF!</definedName>
    <definedName name="__TOP2" localSheetId="1">#REF!</definedName>
    <definedName name="__TOP2">#REF!</definedName>
    <definedName name="__TOP3" localSheetId="1">#REF!</definedName>
    <definedName name="__TOP3">#REF!</definedName>
    <definedName name="__TOP4" localSheetId="1">#REF!</definedName>
    <definedName name="__TOP4">#REF!</definedName>
    <definedName name="__TOP5" localSheetId="1">#REF!</definedName>
    <definedName name="__TOP5">#REF!</definedName>
    <definedName name="__TOP6" localSheetId="1">#REF!</definedName>
    <definedName name="__TOP6">#REF!</definedName>
    <definedName name="__TOP7" localSheetId="1">#REF!</definedName>
    <definedName name="__TOP7">#REF!</definedName>
    <definedName name="__TOP8" localSheetId="1">#REF!</definedName>
    <definedName name="__TOP8">#REF!</definedName>
    <definedName name="__TOP9" localSheetId="1">#REF!</definedName>
    <definedName name="__TOP9">#REF!</definedName>
    <definedName name="__TOT1" localSheetId="1">#REF!</definedName>
    <definedName name="__TOT1">#REF!</definedName>
    <definedName name="__VEX1" localSheetId="1">[11]Tablas!#REF!</definedName>
    <definedName name="__VEX1">[11]Tablas!#REF!</definedName>
    <definedName name="__VFA1" localSheetId="1">[11]Tablas!#REF!</definedName>
    <definedName name="__VFA1">[11]Tablas!#REF!</definedName>
    <definedName name="__VIT1" localSheetId="1">[11]Tablas!#REF!</definedName>
    <definedName name="__VIT1">[11]Tablas!#REF!</definedName>
    <definedName name="__VPR1" localSheetId="1">[11]Tablas!#REF!</definedName>
    <definedName name="__VPR1">[11]Tablas!#REF!</definedName>
    <definedName name="__VPR2" localSheetId="1">[12]Tablas!#REF!</definedName>
    <definedName name="__VPR2">[12]Tablas!#REF!</definedName>
    <definedName name="__VRP1" localSheetId="1">[11]Tablas!#REF!</definedName>
    <definedName name="__VRP1">[11]Tablas!#REF!</definedName>
    <definedName name="__VSM1" localSheetId="1">[11]Tablas!#REF!</definedName>
    <definedName name="__VSM1">[11]Tablas!#REF!</definedName>
    <definedName name="_1" localSheetId="1">#REF!</definedName>
    <definedName name="_1">#REF!</definedName>
    <definedName name="_1_25" localSheetId="1">[12]Tablas!#REF!</definedName>
    <definedName name="_1_25">[12]Tablas!#REF!</definedName>
    <definedName name="_116B" localSheetId="1">#REF!</definedName>
    <definedName name="_116B">#REF!</definedName>
    <definedName name="_117A" localSheetId="1">#REF!</definedName>
    <definedName name="_117A">#REF!</definedName>
    <definedName name="_117B" localSheetId="1">#REF!</definedName>
    <definedName name="_117B">#REF!</definedName>
    <definedName name="_120A" localSheetId="1">#REF!</definedName>
    <definedName name="_120A">#REF!</definedName>
    <definedName name="_120B" localSheetId="1">#REF!</definedName>
    <definedName name="_120B">#REF!</definedName>
    <definedName name="_121A" localSheetId="1">#REF!</definedName>
    <definedName name="_121A">#REF!</definedName>
    <definedName name="_121B" localSheetId="1">#REF!</definedName>
    <definedName name="_121B">#REF!</definedName>
    <definedName name="_122A" localSheetId="1">#REF!</definedName>
    <definedName name="_122A">#REF!</definedName>
    <definedName name="_122B" localSheetId="1">#REF!</definedName>
    <definedName name="_122B">#REF!</definedName>
    <definedName name="_123A" localSheetId="1">#REF!</definedName>
    <definedName name="_123A">#REF!</definedName>
    <definedName name="_123B" localSheetId="1">#REF!</definedName>
    <definedName name="_123B">#REF!</definedName>
    <definedName name="_124A" localSheetId="1">#REF!</definedName>
    <definedName name="_124A">#REF!</definedName>
    <definedName name="_124B" localSheetId="1">#REF!</definedName>
    <definedName name="_124B">#REF!</definedName>
    <definedName name="_125A" localSheetId="1">#REF!</definedName>
    <definedName name="_125A">#REF!</definedName>
    <definedName name="_125B" localSheetId="1">#REF!</definedName>
    <definedName name="_125B">#REF!</definedName>
    <definedName name="_126A" localSheetId="1">#REF!</definedName>
    <definedName name="_126A">#REF!</definedName>
    <definedName name="_126B" localSheetId="1">#REF!</definedName>
    <definedName name="_126B">#REF!</definedName>
    <definedName name="_130A" localSheetId="1">#REF!</definedName>
    <definedName name="_130A">#REF!</definedName>
    <definedName name="_130B" localSheetId="1">#REF!</definedName>
    <definedName name="_130B">#REF!</definedName>
    <definedName name="_131A" localSheetId="1">#REF!</definedName>
    <definedName name="_131A">#REF!</definedName>
    <definedName name="_131B" localSheetId="1">#REF!</definedName>
    <definedName name="_131B">#REF!</definedName>
    <definedName name="_132A" localSheetId="1">#REF!</definedName>
    <definedName name="_132A">#REF!</definedName>
    <definedName name="_132B" localSheetId="1">#REF!</definedName>
    <definedName name="_132B">#REF!</definedName>
    <definedName name="_133A" localSheetId="1">#REF!</definedName>
    <definedName name="_133A">#REF!</definedName>
    <definedName name="_133B" localSheetId="1">#REF!</definedName>
    <definedName name="_133B">#REF!</definedName>
    <definedName name="_134A" localSheetId="1">#REF!</definedName>
    <definedName name="_134A">#REF!</definedName>
    <definedName name="_134B" localSheetId="1">#REF!</definedName>
    <definedName name="_134B">#REF!</definedName>
    <definedName name="_150A" localSheetId="1">#REF!</definedName>
    <definedName name="_150A">#REF!</definedName>
    <definedName name="_150B" localSheetId="1">#REF!</definedName>
    <definedName name="_150B">#REF!</definedName>
    <definedName name="_151A" localSheetId="1">#REF!</definedName>
    <definedName name="_151A">#REF!</definedName>
    <definedName name="_151B" localSheetId="1">#REF!</definedName>
    <definedName name="_151B">#REF!</definedName>
    <definedName name="_152A" localSheetId="1">#REF!</definedName>
    <definedName name="_152A">#REF!</definedName>
    <definedName name="_152B" localSheetId="1">#REF!</definedName>
    <definedName name="_152B">#REF!</definedName>
    <definedName name="_153A" localSheetId="1">#REF!</definedName>
    <definedName name="_153A">#REF!</definedName>
    <definedName name="_153B" localSheetId="1">#REF!</definedName>
    <definedName name="_153B">#REF!</definedName>
    <definedName name="_154A" localSheetId="1">#REF!</definedName>
    <definedName name="_154A">#REF!</definedName>
    <definedName name="_154B" localSheetId="1">#REF!</definedName>
    <definedName name="_154B">#REF!</definedName>
    <definedName name="_160A" localSheetId="1">#REF!</definedName>
    <definedName name="_160A">#REF!</definedName>
    <definedName name="_160B" localSheetId="1">#REF!</definedName>
    <definedName name="_160B">#REF!</definedName>
    <definedName name="_161A" localSheetId="1">#REF!</definedName>
    <definedName name="_161A">#REF!</definedName>
    <definedName name="_161B" localSheetId="1">#REF!</definedName>
    <definedName name="_161B">#REF!</definedName>
    <definedName name="_162A" localSheetId="1">#REF!</definedName>
    <definedName name="_162A">#REF!</definedName>
    <definedName name="_162B" localSheetId="1">#REF!</definedName>
    <definedName name="_162B">#REF!</definedName>
    <definedName name="_163A" localSheetId="1">#REF!</definedName>
    <definedName name="_163A">#REF!</definedName>
    <definedName name="_163B" localSheetId="1">#REF!</definedName>
    <definedName name="_163B">#REF!</definedName>
    <definedName name="_164A" localSheetId="1">#REF!</definedName>
    <definedName name="_164A">#REF!</definedName>
    <definedName name="_164B" localSheetId="1">#REF!</definedName>
    <definedName name="_164B">#REF!</definedName>
    <definedName name="_165A" localSheetId="1">#REF!</definedName>
    <definedName name="_165A">#REF!</definedName>
    <definedName name="_165B" localSheetId="1">#REF!</definedName>
    <definedName name="_165B">#REF!</definedName>
    <definedName name="_166A" localSheetId="1">#REF!</definedName>
    <definedName name="_166A">#REF!</definedName>
    <definedName name="_166B" localSheetId="1">#REF!</definedName>
    <definedName name="_166B">#REF!</definedName>
    <definedName name="_167A" localSheetId="1">#REF!</definedName>
    <definedName name="_167A">#REF!</definedName>
    <definedName name="_167B" localSheetId="1">#REF!</definedName>
    <definedName name="_167B">#REF!</definedName>
    <definedName name="_170A" localSheetId="1">#REF!</definedName>
    <definedName name="_170A">#REF!</definedName>
    <definedName name="_170B" localSheetId="1">#REF!</definedName>
    <definedName name="_170B">#REF!</definedName>
    <definedName name="_171A" localSheetId="1">#REF!</definedName>
    <definedName name="_171A">#REF!</definedName>
    <definedName name="_171B" localSheetId="1">#REF!</definedName>
    <definedName name="_171B">#REF!</definedName>
    <definedName name="_172A" localSheetId="1">#REF!</definedName>
    <definedName name="_172A">#REF!</definedName>
    <definedName name="_172B" localSheetId="1">#REF!</definedName>
    <definedName name="_172B">#REF!</definedName>
    <definedName name="_173A" localSheetId="1">#REF!</definedName>
    <definedName name="_173A">#REF!</definedName>
    <definedName name="_173B" localSheetId="1">#REF!</definedName>
    <definedName name="_173B">#REF!</definedName>
    <definedName name="_174A" localSheetId="1">#REF!</definedName>
    <definedName name="_174A">#REF!</definedName>
    <definedName name="_174B" localSheetId="1">#REF!</definedName>
    <definedName name="_174B">#REF!</definedName>
    <definedName name="_175A" localSheetId="1">#REF!</definedName>
    <definedName name="_175A">#REF!</definedName>
    <definedName name="_175B" localSheetId="1">#REF!</definedName>
    <definedName name="_175B">#REF!</definedName>
    <definedName name="_18_Dic" localSheetId="1">#REF!</definedName>
    <definedName name="_18_Dic">#REF!</definedName>
    <definedName name="_180A" localSheetId="1">#REF!</definedName>
    <definedName name="_180A">#REF!</definedName>
    <definedName name="_180B" localSheetId="1">#REF!</definedName>
    <definedName name="_180B">#REF!</definedName>
    <definedName name="_181A" localSheetId="1">#REF!</definedName>
    <definedName name="_181A">#REF!</definedName>
    <definedName name="_181B" localSheetId="1">#REF!</definedName>
    <definedName name="_181B">#REF!</definedName>
    <definedName name="_182A" localSheetId="1">#REF!</definedName>
    <definedName name="_182A">#REF!</definedName>
    <definedName name="_182B" localSheetId="1">#REF!</definedName>
    <definedName name="_182B">#REF!</definedName>
    <definedName name="_183A" localSheetId="1">#REF!</definedName>
    <definedName name="_183A">#REF!</definedName>
    <definedName name="_183B" localSheetId="1">#REF!</definedName>
    <definedName name="_183B">#REF!</definedName>
    <definedName name="_184A" localSheetId="1">#REF!</definedName>
    <definedName name="_184A">#REF!</definedName>
    <definedName name="_184B" localSheetId="1">#REF!</definedName>
    <definedName name="_184B">#REF!</definedName>
    <definedName name="_185A" localSheetId="1">#REF!</definedName>
    <definedName name="_185A">#REF!</definedName>
    <definedName name="_185B" localSheetId="1">#REF!</definedName>
    <definedName name="_185B">#REF!</definedName>
    <definedName name="_190A" localSheetId="1">#REF!</definedName>
    <definedName name="_190A">#REF!</definedName>
    <definedName name="_190B" localSheetId="1">#REF!</definedName>
    <definedName name="_190B">#REF!</definedName>
    <definedName name="_191A" localSheetId="1">#REF!</definedName>
    <definedName name="_191A">#REF!</definedName>
    <definedName name="_191B" localSheetId="1">#REF!</definedName>
    <definedName name="_191B">#REF!</definedName>
    <definedName name="_192A" localSheetId="1">#REF!</definedName>
    <definedName name="_192A">#REF!</definedName>
    <definedName name="_192B" localSheetId="1">#REF!</definedName>
    <definedName name="_192B">#REF!</definedName>
    <definedName name="_193A" localSheetId="1">#REF!</definedName>
    <definedName name="_193A">#REF!</definedName>
    <definedName name="_193B" localSheetId="1">#REF!</definedName>
    <definedName name="_193B">#REF!</definedName>
    <definedName name="_194A" localSheetId="1">#REF!</definedName>
    <definedName name="_194A">#REF!</definedName>
    <definedName name="_194B" localSheetId="1">#REF!</definedName>
    <definedName name="_194B">#REF!</definedName>
    <definedName name="_195A" localSheetId="1">#REF!</definedName>
    <definedName name="_195A">#REF!</definedName>
    <definedName name="_195B" localSheetId="1">#REF!</definedName>
    <definedName name="_195B">#REF!</definedName>
    <definedName name="_196A" localSheetId="1">#REF!</definedName>
    <definedName name="_196A">#REF!</definedName>
    <definedName name="_196B" localSheetId="1">#REF!</definedName>
    <definedName name="_196B">#REF!</definedName>
    <definedName name="_197A" localSheetId="1">#REF!</definedName>
    <definedName name="_197A">#REF!</definedName>
    <definedName name="_197B" localSheetId="1">#REF!</definedName>
    <definedName name="_197B">#REF!</definedName>
    <definedName name="_1ane_o10" localSheetId="1">#REF!</definedName>
    <definedName name="_1ane_o10">#REF!</definedName>
    <definedName name="_2_5__TOTAL_DE_MATERIALES_A_EXPORTAR" localSheetId="1">#REF!</definedName>
    <definedName name="_2_5__TOTAL_DE_MATERIALES_A_EXPORTAR">#REF!</definedName>
    <definedName name="_200A" localSheetId="1">#REF!</definedName>
    <definedName name="_200A">#REF!</definedName>
    <definedName name="_200B" localSheetId="1">#REF!</definedName>
    <definedName name="_200B">#REF!</definedName>
    <definedName name="_201A" localSheetId="1">#REF!</definedName>
    <definedName name="_201A">#REF!</definedName>
    <definedName name="_201B" localSheetId="1">#REF!</definedName>
    <definedName name="_201B">#REF!</definedName>
    <definedName name="_202A" localSheetId="1">#REF!</definedName>
    <definedName name="_202A">#REF!</definedName>
    <definedName name="_202B" localSheetId="1">#REF!</definedName>
    <definedName name="_202B">#REF!</definedName>
    <definedName name="_203A" localSheetId="1">#REF!</definedName>
    <definedName name="_203A">#REF!</definedName>
    <definedName name="_203B" localSheetId="1">#REF!</definedName>
    <definedName name="_203B">#REF!</definedName>
    <definedName name="_204A" localSheetId="1">#REF!</definedName>
    <definedName name="_204A">#REF!</definedName>
    <definedName name="_204B" localSheetId="1">#REF!</definedName>
    <definedName name="_204B">#REF!</definedName>
    <definedName name="_205A" localSheetId="1">#REF!</definedName>
    <definedName name="_205A">#REF!</definedName>
    <definedName name="_205B" localSheetId="1">#REF!</definedName>
    <definedName name="_205B">#REF!</definedName>
    <definedName name="_210A" localSheetId="1">#REF!</definedName>
    <definedName name="_210A">#REF!</definedName>
    <definedName name="_210B" localSheetId="1">#REF!</definedName>
    <definedName name="_210B">#REF!</definedName>
    <definedName name="_211A" localSheetId="1">#REF!</definedName>
    <definedName name="_211A">#REF!</definedName>
    <definedName name="_211B" localSheetId="1">#REF!</definedName>
    <definedName name="_211B">#REF!</definedName>
    <definedName name="_212A" localSheetId="1">#REF!</definedName>
    <definedName name="_212A">#REF!</definedName>
    <definedName name="_212B" localSheetId="1">#REF!</definedName>
    <definedName name="_212B">#REF!</definedName>
    <definedName name="_213A" localSheetId="1">#REF!</definedName>
    <definedName name="_213A">#REF!</definedName>
    <definedName name="_213B" localSheetId="1">#REF!</definedName>
    <definedName name="_213B">#REF!</definedName>
    <definedName name="_214A" localSheetId="1">#REF!</definedName>
    <definedName name="_214A">#REF!</definedName>
    <definedName name="_214B" localSheetId="1">#REF!</definedName>
    <definedName name="_214B">#REF!</definedName>
    <definedName name="_215A" localSheetId="1">#REF!</definedName>
    <definedName name="_215A">#REF!</definedName>
    <definedName name="_215B" localSheetId="1">#REF!</definedName>
    <definedName name="_215B">#REF!</definedName>
    <definedName name="_216A" localSheetId="1">#REF!</definedName>
    <definedName name="_216A">#REF!</definedName>
    <definedName name="_216B" localSheetId="1">#REF!</definedName>
    <definedName name="_216B">#REF!</definedName>
    <definedName name="_217A" localSheetId="1">#REF!</definedName>
    <definedName name="_217A">#REF!</definedName>
    <definedName name="_217B" localSheetId="1">#REF!</definedName>
    <definedName name="_217B">#REF!</definedName>
    <definedName name="_220A" localSheetId="1">#REF!</definedName>
    <definedName name="_220A">#REF!</definedName>
    <definedName name="_220B" localSheetId="1">#REF!</definedName>
    <definedName name="_220B">#REF!</definedName>
    <definedName name="_221A" localSheetId="1">#REF!</definedName>
    <definedName name="_221A">#REF!</definedName>
    <definedName name="_221B" localSheetId="1">#REF!</definedName>
    <definedName name="_221B">#REF!</definedName>
    <definedName name="_222A" localSheetId="1">#REF!</definedName>
    <definedName name="_222A">#REF!</definedName>
    <definedName name="_222B" localSheetId="1">#REF!</definedName>
    <definedName name="_222B">#REF!</definedName>
    <definedName name="_223A" localSheetId="1">#REF!</definedName>
    <definedName name="_223A">#REF!</definedName>
    <definedName name="_223B" localSheetId="1">#REF!</definedName>
    <definedName name="_223B">#REF!</definedName>
    <definedName name="_224A" localSheetId="1">#REF!</definedName>
    <definedName name="_224A">#REF!</definedName>
    <definedName name="_224B" localSheetId="1">#REF!</definedName>
    <definedName name="_224B">#REF!</definedName>
    <definedName name="_240A" localSheetId="1">#REF!</definedName>
    <definedName name="_240A">#REF!</definedName>
    <definedName name="_240B" localSheetId="1">#REF!</definedName>
    <definedName name="_240B">#REF!</definedName>
    <definedName name="_241A" localSheetId="1">#REF!</definedName>
    <definedName name="_241A">#REF!</definedName>
    <definedName name="_241B" localSheetId="1">#REF!</definedName>
    <definedName name="_241B">#REF!</definedName>
    <definedName name="_242A" localSheetId="1">#REF!</definedName>
    <definedName name="_242A">#REF!</definedName>
    <definedName name="_242B" localSheetId="1">#REF!</definedName>
    <definedName name="_242B">#REF!</definedName>
    <definedName name="_243A" localSheetId="1">#REF!</definedName>
    <definedName name="_243A">#REF!</definedName>
    <definedName name="_243B" localSheetId="1">#REF!</definedName>
    <definedName name="_243B">#REF!</definedName>
    <definedName name="_244A" localSheetId="1">#REF!</definedName>
    <definedName name="_244A">#REF!</definedName>
    <definedName name="_244B" localSheetId="1">#REF!</definedName>
    <definedName name="_244B">#REF!</definedName>
    <definedName name="_250A" localSheetId="1">#REF!</definedName>
    <definedName name="_250A">#REF!</definedName>
    <definedName name="_250B" localSheetId="1">#REF!</definedName>
    <definedName name="_250B">#REF!</definedName>
    <definedName name="_251A" localSheetId="1">#REF!</definedName>
    <definedName name="_251A">#REF!</definedName>
    <definedName name="_251B" localSheetId="1">#REF!</definedName>
    <definedName name="_251B">#REF!</definedName>
    <definedName name="_252A" localSheetId="1">#REF!</definedName>
    <definedName name="_252A">#REF!</definedName>
    <definedName name="_252B" localSheetId="1">#REF!</definedName>
    <definedName name="_252B">#REF!</definedName>
    <definedName name="_253A" localSheetId="1">#REF!</definedName>
    <definedName name="_253A">#REF!</definedName>
    <definedName name="_253B" localSheetId="1">#REF!</definedName>
    <definedName name="_253B">#REF!</definedName>
    <definedName name="_254A" localSheetId="1">#REF!</definedName>
    <definedName name="_254A">#REF!</definedName>
    <definedName name="_254B" localSheetId="1">#REF!</definedName>
    <definedName name="_254B">#REF!</definedName>
    <definedName name="_255A" localSheetId="1">#REF!</definedName>
    <definedName name="_255A">#REF!</definedName>
    <definedName name="_255B" localSheetId="1">#REF!</definedName>
    <definedName name="_255B">#REF!</definedName>
    <definedName name="_260A" localSheetId="1">#REF!</definedName>
    <definedName name="_260A">#REF!</definedName>
    <definedName name="_260B" localSheetId="1">#REF!</definedName>
    <definedName name="_260B">#REF!</definedName>
    <definedName name="_261A" localSheetId="1">#REF!</definedName>
    <definedName name="_261A">#REF!</definedName>
    <definedName name="_261B" localSheetId="1">#REF!</definedName>
    <definedName name="_261B">#REF!</definedName>
    <definedName name="_262A" localSheetId="1">#REF!</definedName>
    <definedName name="_262A">#REF!</definedName>
    <definedName name="_262B" localSheetId="1">#REF!</definedName>
    <definedName name="_262B">#REF!</definedName>
    <definedName name="_263A" localSheetId="1">#REF!</definedName>
    <definedName name="_263A">#REF!</definedName>
    <definedName name="_263B" localSheetId="1">#REF!</definedName>
    <definedName name="_263B">#REF!</definedName>
    <definedName name="_264A" localSheetId="1">#REF!</definedName>
    <definedName name="_264A">#REF!</definedName>
    <definedName name="_264B" localSheetId="1">#REF!</definedName>
    <definedName name="_264B">#REF!</definedName>
    <definedName name="_265A" localSheetId="1">#REF!</definedName>
    <definedName name="_265A">#REF!</definedName>
    <definedName name="_265B" localSheetId="1">#REF!</definedName>
    <definedName name="_265B">#REF!</definedName>
    <definedName name="_266A" localSheetId="1">#REF!</definedName>
    <definedName name="_266A">#REF!</definedName>
    <definedName name="_266B" localSheetId="1">#REF!</definedName>
    <definedName name="_266B">#REF!</definedName>
    <definedName name="_270A" localSheetId="1">#REF!</definedName>
    <definedName name="_270A">#REF!</definedName>
    <definedName name="_270B" localSheetId="1">#REF!</definedName>
    <definedName name="_270B">#REF!</definedName>
    <definedName name="_271A" localSheetId="1">#REF!</definedName>
    <definedName name="_271A">#REF!</definedName>
    <definedName name="_271B" localSheetId="1">#REF!</definedName>
    <definedName name="_271B">#REF!</definedName>
    <definedName name="_272A" localSheetId="1">#REF!</definedName>
    <definedName name="_272A">#REF!</definedName>
    <definedName name="_272B" localSheetId="1">#REF!</definedName>
    <definedName name="_272B">#REF!</definedName>
    <definedName name="_273A" localSheetId="1">#REF!</definedName>
    <definedName name="_273A">#REF!</definedName>
    <definedName name="_273B" localSheetId="1">#REF!</definedName>
    <definedName name="_273B">#REF!</definedName>
    <definedName name="_274A" localSheetId="1">#REF!</definedName>
    <definedName name="_274A">#REF!</definedName>
    <definedName name="_274B" localSheetId="1">#REF!</definedName>
    <definedName name="_274B">#REF!</definedName>
    <definedName name="_275A" localSheetId="1">#REF!</definedName>
    <definedName name="_275A">#REF!</definedName>
    <definedName name="_275B" localSheetId="1">#REF!</definedName>
    <definedName name="_275B">#REF!</definedName>
    <definedName name="_280A" localSheetId="1">#REF!</definedName>
    <definedName name="_280A">#REF!</definedName>
    <definedName name="_280B" localSheetId="1">#REF!</definedName>
    <definedName name="_280B">#REF!</definedName>
    <definedName name="_281A" localSheetId="1">#REF!</definedName>
    <definedName name="_281A">#REF!</definedName>
    <definedName name="_281B" localSheetId="1">#REF!</definedName>
    <definedName name="_281B">#REF!</definedName>
    <definedName name="_282A" localSheetId="1">#REF!</definedName>
    <definedName name="_282A">#REF!</definedName>
    <definedName name="_282B" localSheetId="1">#REF!</definedName>
    <definedName name="_282B">#REF!</definedName>
    <definedName name="_283A" localSheetId="1">#REF!</definedName>
    <definedName name="_283A">#REF!</definedName>
    <definedName name="_283B" localSheetId="1">#REF!</definedName>
    <definedName name="_283B">#REF!</definedName>
    <definedName name="_284A" localSheetId="1">#REF!</definedName>
    <definedName name="_284A">#REF!</definedName>
    <definedName name="_284B" localSheetId="1">#REF!</definedName>
    <definedName name="_284B">#REF!</definedName>
    <definedName name="_285A" localSheetId="1">#REF!</definedName>
    <definedName name="_285A">#REF!</definedName>
    <definedName name="_285B" localSheetId="1">#REF!</definedName>
    <definedName name="_285B">#REF!</definedName>
    <definedName name="_290A" localSheetId="1">#REF!</definedName>
    <definedName name="_290A">#REF!</definedName>
    <definedName name="_290B" localSheetId="1">#REF!</definedName>
    <definedName name="_290B">#REF!</definedName>
    <definedName name="_291A" localSheetId="1">#REF!</definedName>
    <definedName name="_291A">#REF!</definedName>
    <definedName name="_291B" localSheetId="1">#REF!</definedName>
    <definedName name="_291B">#REF!</definedName>
    <definedName name="_292A" localSheetId="1">#REF!</definedName>
    <definedName name="_292A">#REF!</definedName>
    <definedName name="_292B" localSheetId="1">#REF!</definedName>
    <definedName name="_292B">#REF!</definedName>
    <definedName name="_293A" localSheetId="1">#REF!</definedName>
    <definedName name="_293A">#REF!</definedName>
    <definedName name="_293B" localSheetId="1">#REF!</definedName>
    <definedName name="_293B">#REF!</definedName>
    <definedName name="_3ane_o10" localSheetId="1">#REF!</definedName>
    <definedName name="_3ane_o10">#REF!</definedName>
    <definedName name="_4201A" localSheetId="1">#REF!</definedName>
    <definedName name="_4201A">#REF!</definedName>
    <definedName name="_4201B" localSheetId="1">#REF!</definedName>
    <definedName name="_4201B">#REF!</definedName>
    <definedName name="_4202A" localSheetId="1">#REF!</definedName>
    <definedName name="_4202A">#REF!</definedName>
    <definedName name="_4202B" localSheetId="1">#REF!</definedName>
    <definedName name="_4202B">#REF!</definedName>
    <definedName name="_4203A" localSheetId="1">#REF!</definedName>
    <definedName name="_4203A">#REF!</definedName>
    <definedName name="_4203B" localSheetId="1">#REF!</definedName>
    <definedName name="_4203B">#REF!</definedName>
    <definedName name="_4204A" localSheetId="1">#REF!</definedName>
    <definedName name="_4204A">#REF!</definedName>
    <definedName name="_4204B" localSheetId="1">#REF!</definedName>
    <definedName name="_4204B">#REF!</definedName>
    <definedName name="_4206A" localSheetId="1">#REF!</definedName>
    <definedName name="_4206A">#REF!</definedName>
    <definedName name="_4206B" localSheetId="1">#REF!</definedName>
    <definedName name="_4206B">#REF!</definedName>
    <definedName name="_4207A" localSheetId="1">#REF!</definedName>
    <definedName name="_4207A">#REF!</definedName>
    <definedName name="_4207B" localSheetId="1">#REF!</definedName>
    <definedName name="_4207B">#REF!</definedName>
    <definedName name="_4208A" localSheetId="1">#REF!</definedName>
    <definedName name="_4208A">#REF!</definedName>
    <definedName name="_4208B" localSheetId="1">#REF!</definedName>
    <definedName name="_4208B">#REF!</definedName>
    <definedName name="_4209A" localSheetId="1">#REF!</definedName>
    <definedName name="_4209A">#REF!</definedName>
    <definedName name="_4209B" localSheetId="1">#REF!</definedName>
    <definedName name="_4209B">#REF!</definedName>
    <definedName name="_4210A" localSheetId="1">#REF!</definedName>
    <definedName name="_4210A">#REF!</definedName>
    <definedName name="_4210B" localSheetId="1">#REF!</definedName>
    <definedName name="_4210B">#REF!</definedName>
    <definedName name="_4211A" localSheetId="1">#REF!</definedName>
    <definedName name="_4211A">#REF!</definedName>
    <definedName name="_4211B" localSheetId="1">#REF!</definedName>
    <definedName name="_4211B">#REF!</definedName>
    <definedName name="_4212A" localSheetId="1">#REF!</definedName>
    <definedName name="_4212A">#REF!</definedName>
    <definedName name="_4212B" localSheetId="1">#REF!</definedName>
    <definedName name="_4212B">#REF!</definedName>
    <definedName name="_4221A" localSheetId="1">#REF!</definedName>
    <definedName name="_4221A">#REF!</definedName>
    <definedName name="_4221B" localSheetId="1">#REF!</definedName>
    <definedName name="_4221B">#REF!</definedName>
    <definedName name="_4222A" localSheetId="1">#REF!</definedName>
    <definedName name="_4222A">#REF!</definedName>
    <definedName name="_4222B" localSheetId="1">#REF!</definedName>
    <definedName name="_4222B">#REF!</definedName>
    <definedName name="_4231A" localSheetId="1">#REF!</definedName>
    <definedName name="_4231A">#REF!</definedName>
    <definedName name="_4231B" localSheetId="1">#REF!</definedName>
    <definedName name="_4231B">#REF!</definedName>
    <definedName name="_4232A" localSheetId="1">#REF!</definedName>
    <definedName name="_4232A">#REF!</definedName>
    <definedName name="_4232B" localSheetId="1">#REF!</definedName>
    <definedName name="_4232B">#REF!</definedName>
    <definedName name="_4234A" localSheetId="1">#REF!</definedName>
    <definedName name="_4234A">#REF!</definedName>
    <definedName name="_4234B" localSheetId="1">#REF!</definedName>
    <definedName name="_4234B">#REF!</definedName>
    <definedName name="_4235A" localSheetId="1">#REF!</definedName>
    <definedName name="_4235A">#REF!</definedName>
    <definedName name="_4235B" localSheetId="1">#REF!</definedName>
    <definedName name="_4235B">#REF!</definedName>
    <definedName name="_4236A" localSheetId="1">#REF!</definedName>
    <definedName name="_4236A">#REF!</definedName>
    <definedName name="_4236B" localSheetId="1">#REF!</definedName>
    <definedName name="_4236B">#REF!</definedName>
    <definedName name="_4240A" localSheetId="1">#REF!</definedName>
    <definedName name="_4240A">#REF!</definedName>
    <definedName name="_4240B" localSheetId="1">#REF!</definedName>
    <definedName name="_4240B">#REF!</definedName>
    <definedName name="_4243A" localSheetId="1">#REF!</definedName>
    <definedName name="_4243A">#REF!</definedName>
    <definedName name="_4245A" localSheetId="1">#REF!</definedName>
    <definedName name="_4245A">#REF!</definedName>
    <definedName name="_4245B" localSheetId="1">#REF!</definedName>
    <definedName name="_4245B">#REF!</definedName>
    <definedName name="_4246A" localSheetId="1">#REF!</definedName>
    <definedName name="_4246A">#REF!</definedName>
    <definedName name="_4246B" localSheetId="1">#REF!</definedName>
    <definedName name="_4246B">#REF!</definedName>
    <definedName name="_4251A" localSheetId="1">#REF!</definedName>
    <definedName name="_4251A">#REF!</definedName>
    <definedName name="_4251B" localSheetId="1">#REF!</definedName>
    <definedName name="_4251B">#REF!</definedName>
    <definedName name="_4251C" localSheetId="1">#REF!</definedName>
    <definedName name="_4251C">#REF!</definedName>
    <definedName name="_4252A" localSheetId="1">#REF!</definedName>
    <definedName name="_4252A">#REF!</definedName>
    <definedName name="_4252B" localSheetId="1">#REF!</definedName>
    <definedName name="_4252B">#REF!</definedName>
    <definedName name="_4255A" localSheetId="1">#REF!</definedName>
    <definedName name="_4255A">#REF!</definedName>
    <definedName name="_4255B" localSheetId="1">#REF!</definedName>
    <definedName name="_4255B">#REF!</definedName>
    <definedName name="_4257A" localSheetId="1">#REF!</definedName>
    <definedName name="_4257A">#REF!</definedName>
    <definedName name="_4257B" localSheetId="1">#REF!</definedName>
    <definedName name="_4257B">#REF!</definedName>
    <definedName name="_4262A" localSheetId="1">#REF!</definedName>
    <definedName name="_4262A">#REF!</definedName>
    <definedName name="_4262B" localSheetId="1">#REF!</definedName>
    <definedName name="_4262B">#REF!</definedName>
    <definedName name="_4265A" localSheetId="1">#REF!</definedName>
    <definedName name="_4265A">#REF!</definedName>
    <definedName name="_4265B" localSheetId="1">#REF!</definedName>
    <definedName name="_4265B">#REF!</definedName>
    <definedName name="_4270A" localSheetId="1">#REF!</definedName>
    <definedName name="_4270A">#REF!</definedName>
    <definedName name="_4270B" localSheetId="1">#REF!</definedName>
    <definedName name="_4270B">#REF!</definedName>
    <definedName name="_4283A" localSheetId="1">#REF!</definedName>
    <definedName name="_4283A">#REF!</definedName>
    <definedName name="_4283B" localSheetId="1">#REF!</definedName>
    <definedName name="_4283B">#REF!</definedName>
    <definedName name="_4290A" localSheetId="1">#REF!</definedName>
    <definedName name="_4290A">#REF!</definedName>
    <definedName name="_4290B" localSheetId="1">#REF!</definedName>
    <definedName name="_4290B">#REF!</definedName>
    <definedName name="_4294A" localSheetId="1">#REF!</definedName>
    <definedName name="_4294A">#REF!</definedName>
    <definedName name="_4294B" localSheetId="1">#REF!</definedName>
    <definedName name="_4294B">#REF!</definedName>
    <definedName name="_4298A" localSheetId="1">#REF!</definedName>
    <definedName name="_4298A">#REF!</definedName>
    <definedName name="_4298B" localSheetId="1">#REF!</definedName>
    <definedName name="_4298B">#REF!</definedName>
    <definedName name="_911A" localSheetId="1">#REF!</definedName>
    <definedName name="_911A">#REF!</definedName>
    <definedName name="_912A" localSheetId="1">#REF!</definedName>
    <definedName name="_912A">#REF!</definedName>
    <definedName name="_921A" localSheetId="1">#REF!</definedName>
    <definedName name="_921A">#REF!</definedName>
    <definedName name="_922A" localSheetId="1">#REF!</definedName>
    <definedName name="_922A">#REF!</definedName>
    <definedName name="_a1" localSheetId="3" hidden="1">{"TAB1",#N/A,TRUE,"GENERAL";"TAB2",#N/A,TRUE,"GENERAL";"TAB3",#N/A,TRUE,"GENERAL";"TAB4",#N/A,TRUE,"GENERAL";"TAB5",#N/A,TRUE,"GENERAL"}</definedName>
    <definedName name="_a1" hidden="1">{"TAB1",#N/A,TRUE,"GENERAL";"TAB2",#N/A,TRUE,"GENERAL";"TAB3",#N/A,TRUE,"GENERAL";"TAB4",#N/A,TRUE,"GENERAL";"TAB5",#N/A,TRUE,"GENERAL"}</definedName>
    <definedName name="_a3" localSheetId="3" hidden="1">{"TAB1",#N/A,TRUE,"GENERAL";"TAB2",#N/A,TRUE,"GENERAL";"TAB3",#N/A,TRUE,"GENERAL";"TAB4",#N/A,TRUE,"GENERAL";"TAB5",#N/A,TRUE,"GENERAL"}</definedName>
    <definedName name="_a3" hidden="1">{"TAB1",#N/A,TRUE,"GENERAL";"TAB2",#N/A,TRUE,"GENERAL";"TAB3",#N/A,TRUE,"GENERAL";"TAB4",#N/A,TRUE,"GENERAL";"TAB5",#N/A,TRUE,"GENERAL"}</definedName>
    <definedName name="_a4" localSheetId="3" hidden="1">{"via1",#N/A,TRUE,"general";"via2",#N/A,TRUE,"general";"via3",#N/A,TRUE,"general"}</definedName>
    <definedName name="_a4" hidden="1">{"via1",#N/A,TRUE,"general";"via2",#N/A,TRUE,"general";"via3",#N/A,TRUE,"general"}</definedName>
    <definedName name="_a5" localSheetId="3" hidden="1">{"TAB1",#N/A,TRUE,"GENERAL";"TAB2",#N/A,TRUE,"GENERAL";"TAB3",#N/A,TRUE,"GENERAL";"TAB4",#N/A,TRUE,"GENERAL";"TAB5",#N/A,TRUE,"GENERAL"}</definedName>
    <definedName name="_a5" hidden="1">{"TAB1",#N/A,TRUE,"GENERAL";"TAB2",#N/A,TRUE,"GENERAL";"TAB3",#N/A,TRUE,"GENERAL";"TAB4",#N/A,TRUE,"GENERAL";"TAB5",#N/A,TRUE,"GENERAL"}</definedName>
    <definedName name="_A559430" localSheetId="2">#REF!</definedName>
    <definedName name="_a6" localSheetId="3"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 localSheetId="1">#REF!</definedName>
    <definedName name="_ALM1">#REF!</definedName>
    <definedName name="_AND1" localSheetId="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3">#REF!</definedName>
    <definedName name="_APU221" localSheetId="1">#REF!</definedName>
    <definedName name="_APU221">#REF!</definedName>
    <definedName name="_APU465" localSheetId="1">[21]!absc</definedName>
    <definedName name="_APU465">[21]!absc</definedName>
    <definedName name="_Atp2">[17]EMPRESA!$F$22</definedName>
    <definedName name="_B104067" localSheetId="2">#REF!</definedName>
    <definedName name="_B104068" localSheetId="2">#REF!</definedName>
    <definedName name="_B1040681" localSheetId="2">#REF!</definedName>
    <definedName name="_b2" localSheetId="3" hidden="1">{"TAB1",#N/A,TRUE,"GENERAL";"TAB2",#N/A,TRUE,"GENERAL";"TAB3",#N/A,TRUE,"GENERAL";"TAB4",#N/A,TRUE,"GENERAL";"TAB5",#N/A,TRUE,"GENERAL"}</definedName>
    <definedName name="_b2" hidden="1">{"TAB1",#N/A,TRUE,"GENERAL";"TAB2",#N/A,TRUE,"GENERAL";"TAB3",#N/A,TRUE,"GENERAL";"TAB4",#N/A,TRUE,"GENERAL";"TAB5",#N/A,TRUE,"GENERAL"}</definedName>
    <definedName name="_b3" localSheetId="3" hidden="1">{"TAB1",#N/A,TRUE,"GENERAL";"TAB2",#N/A,TRUE,"GENERAL";"TAB3",#N/A,TRUE,"GENERAL";"TAB4",#N/A,TRUE,"GENERAL";"TAB5",#N/A,TRUE,"GENERAL"}</definedName>
    <definedName name="_b3" hidden="1">{"TAB1",#N/A,TRUE,"GENERAL";"TAB2",#N/A,TRUE,"GENERAL";"TAB3",#N/A,TRUE,"GENERAL";"TAB4",#N/A,TRUE,"GENERAL";"TAB5",#N/A,TRUE,"GENERAL"}</definedName>
    <definedName name="_b4" localSheetId="3" hidden="1">{"TAB1",#N/A,TRUE,"GENERAL";"TAB2",#N/A,TRUE,"GENERAL";"TAB3",#N/A,TRUE,"GENERAL";"TAB4",#N/A,TRUE,"GENERAL";"TAB5",#N/A,TRUE,"GENERAL"}</definedName>
    <definedName name="_b4" hidden="1">{"TAB1",#N/A,TRUE,"GENERAL";"TAB2",#N/A,TRUE,"GENERAL";"TAB3",#N/A,TRUE,"GENERAL";"TAB4",#N/A,TRUE,"GENERAL";"TAB5",#N/A,TRUE,"GENERAL"}</definedName>
    <definedName name="_b5" localSheetId="3" hidden="1">{"TAB1",#N/A,TRUE,"GENERAL";"TAB2",#N/A,TRUE,"GENERAL";"TAB3",#N/A,TRUE,"GENERAL";"TAB4",#N/A,TRUE,"GENERAL";"TAB5",#N/A,TRUE,"GENERAL"}</definedName>
    <definedName name="_b5" hidden="1">{"TAB1",#N/A,TRUE,"GENERAL";"TAB2",#N/A,TRUE,"GENERAL";"TAB3",#N/A,TRUE,"GENERAL";"TAB4",#N/A,TRUE,"GENERAL";"TAB5",#N/A,TRUE,"GENERAL"}</definedName>
    <definedName name="_b6" localSheetId="3" hidden="1">{"TAB1",#N/A,TRUE,"GENERAL";"TAB2",#N/A,TRUE,"GENERAL";"TAB3",#N/A,TRUE,"GENERAL";"TAB4",#N/A,TRUE,"GENERAL";"TAB5",#N/A,TRUE,"GENERAL"}</definedName>
    <definedName name="_b6" hidden="1">{"TAB1",#N/A,TRUE,"GENERAL";"TAB2",#N/A,TRUE,"GENERAL";"TAB3",#N/A,TRUE,"GENERAL";"TAB4",#N/A,TRUE,"GENERAL";"TAB5",#N/A,TRUE,"GENERAL"}</definedName>
    <definedName name="_b7" localSheetId="3" hidden="1">{"via1",#N/A,TRUE,"general";"via2",#N/A,TRUE,"general";"via3",#N/A,TRUE,"general"}</definedName>
    <definedName name="_b7" hidden="1">{"via1",#N/A,TRUE,"general";"via2",#N/A,TRUE,"general";"via3",#N/A,TRUE,"general"}</definedName>
    <definedName name="_b8" localSheetId="3" hidden="1">{"via1",#N/A,TRUE,"general";"via2",#N/A,TRUE,"general";"via3",#N/A,TRUE,"general"}</definedName>
    <definedName name="_b8" hidden="1">{"via1",#N/A,TRUE,"general";"via2",#N/A,TRUE,"general";"via3",#N/A,TRUE,"general"}</definedName>
    <definedName name="_B93008" localSheetId="2">#REF!</definedName>
    <definedName name="_B93009" localSheetId="2">#REF!</definedName>
    <definedName name="_bb9" localSheetId="3" hidden="1">{"TAB1",#N/A,TRUE,"GENERAL";"TAB2",#N/A,TRUE,"GENERAL";"TAB3",#N/A,TRUE,"GENERAL";"TAB4",#N/A,TRUE,"GENERAL";"TAB5",#N/A,TRUE,"GENERAL"}</definedName>
    <definedName name="_bb9" hidden="1">{"TAB1",#N/A,TRUE,"GENERAL";"TAB2",#N/A,TRUE,"GENERAL";"TAB3",#N/A,TRUE,"GENERAL";"TAB4",#N/A,TRUE,"GENERAL";"TAB5",#N/A,TRUE,"GENERAL"}</definedName>
    <definedName name="_bgb5" localSheetId="3"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1">#REF!</definedName>
    <definedName name="_Cod1">#REF!</definedName>
    <definedName name="_COM1" localSheetId="1">#REF!</definedName>
    <definedName name="_COM1">#REF!</definedName>
    <definedName name="_COM10" localSheetId="1">#REF!</definedName>
    <definedName name="_COM10">#REF!</definedName>
    <definedName name="_COM11" localSheetId="1">#REF!</definedName>
    <definedName name="_COM11">#REF!</definedName>
    <definedName name="_COM12" localSheetId="1">#REF!</definedName>
    <definedName name="_COM12">#REF!</definedName>
    <definedName name="_COM13" localSheetId="1">#REF!</definedName>
    <definedName name="_COM13">#REF!</definedName>
    <definedName name="_COM14" localSheetId="1">#REF!</definedName>
    <definedName name="_COM14">#REF!</definedName>
    <definedName name="_COM15" localSheetId="1">#REF!</definedName>
    <definedName name="_COM15">#REF!</definedName>
    <definedName name="_COM16" localSheetId="1">#REF!</definedName>
    <definedName name="_COM16">#REF!</definedName>
    <definedName name="_COM17" localSheetId="1">#REF!</definedName>
    <definedName name="_COM17">#REF!</definedName>
    <definedName name="_COM18" localSheetId="1">#REF!</definedName>
    <definedName name="_COM18">#REF!</definedName>
    <definedName name="_COM19" localSheetId="1">#REF!</definedName>
    <definedName name="_COM19">#REF!</definedName>
    <definedName name="_COM2" localSheetId="1">#REF!</definedName>
    <definedName name="_COM2">#REF!</definedName>
    <definedName name="_COM20" localSheetId="1">#REF!</definedName>
    <definedName name="_COM20">#REF!</definedName>
    <definedName name="_COM21" localSheetId="1">#REF!</definedName>
    <definedName name="_COM21">#REF!</definedName>
    <definedName name="_COM3" localSheetId="1">#REF!</definedName>
    <definedName name="_COM3">#REF!</definedName>
    <definedName name="_COM4" localSheetId="1">#REF!</definedName>
    <definedName name="_COM4">#REF!</definedName>
    <definedName name="_COM5" localSheetId="1">#REF!</definedName>
    <definedName name="_COM5">#REF!</definedName>
    <definedName name="_COM6" localSheetId="1">#REF!</definedName>
    <definedName name="_COM6">#REF!</definedName>
    <definedName name="_COM7" localSheetId="1">#REF!</definedName>
    <definedName name="_COM7">#REF!</definedName>
    <definedName name="_COM8" localSheetId="1">#REF!</definedName>
    <definedName name="_COM8">#REF!</definedName>
    <definedName name="_COM9" localSheetId="1">#REF!</definedName>
    <definedName name="_COM9">#REF!</definedName>
    <definedName name="_D128899" localSheetId="2">#REF!</definedName>
    <definedName name="_D128900" localSheetId="2">#REF!</definedName>
    <definedName name="_d129000" localSheetId="2">#REF!</definedName>
    <definedName name="_D77032" localSheetId="2">#REF!</definedName>
    <definedName name="_d77033" localSheetId="2">#REF!</definedName>
    <definedName name="_D770333" localSheetId="2">#REF!</definedName>
    <definedName name="_DCI1" localSheetId="1">[11]Tablas!#REF!</definedName>
    <definedName name="_DCI1">[11]Tablas!#REF!</definedName>
    <definedName name="_DDS1" localSheetId="1">[11]Tablas!#REF!</definedName>
    <definedName name="_DDS1">[11]Tablas!#REF!</definedName>
    <definedName name="_DGO1" localSheetId="1">[11]Tablas!#REF!</definedName>
    <definedName name="_DGO1">[11]Tablas!#REF!</definedName>
    <definedName name="_DGP1" localSheetId="1">[11]Tablas!#REF!</definedName>
    <definedName name="_DGP1">[11]Tablas!#REF!</definedName>
    <definedName name="_DIJ1" localSheetId="1">[11]Tablas!#REF!</definedName>
    <definedName name="_DIJ1">[11]Tablas!#REF!</definedName>
    <definedName name="_DPI1" localSheetId="1">[11]Tablas!#REF!</definedName>
    <definedName name="_DPI1">[11]Tablas!#REF!</definedName>
    <definedName name="_DPY1" localSheetId="1">[11]Tablas!#REF!</definedName>
    <definedName name="_DPY1">[11]Tablas!#REF!</definedName>
    <definedName name="_DRI1" localSheetId="1">[11]Tablas!#REF!</definedName>
    <definedName name="_DRI1">[11]Tablas!#REF!</definedName>
    <definedName name="_DRL1" localSheetId="1">[11]Tablas!#REF!</definedName>
    <definedName name="_DRL1">[11]Tablas!#REF!</definedName>
    <definedName name="_DSP1" localSheetId="1">[11]Tablas!#REF!</definedName>
    <definedName name="_DSP1">[11]Tablas!#REF!</definedName>
    <definedName name="_ECP1" localSheetId="1">[11]Tablas!#REF!</definedName>
    <definedName name="_ECP1">[11]Tablas!#REF!</definedName>
    <definedName name="_EST1" localSheetId="3">#REF!</definedName>
    <definedName name="_EST1" localSheetId="1">#REF!</definedName>
    <definedName name="_EST1">#REF!</definedName>
    <definedName name="_EST10" localSheetId="3">#REF!</definedName>
    <definedName name="_EST10" localSheetId="1">#REF!</definedName>
    <definedName name="_EST10">#REF!</definedName>
    <definedName name="_EST11" localSheetId="3">#REF!</definedName>
    <definedName name="_EST11" localSheetId="1">#REF!</definedName>
    <definedName name="_EST11">#REF!</definedName>
    <definedName name="_EST12" localSheetId="3">#REF!</definedName>
    <definedName name="_EST12" localSheetId="1">#REF!</definedName>
    <definedName name="_EST12">#REF!</definedName>
    <definedName name="_EST13" localSheetId="3">#REF!</definedName>
    <definedName name="_EST13" localSheetId="1">#REF!</definedName>
    <definedName name="_EST13">#REF!</definedName>
    <definedName name="_EST14" localSheetId="3">#REF!</definedName>
    <definedName name="_EST14" localSheetId="1">#REF!</definedName>
    <definedName name="_EST14">#REF!</definedName>
    <definedName name="_EST15" localSheetId="3">#REF!</definedName>
    <definedName name="_EST15" localSheetId="1">#REF!</definedName>
    <definedName name="_EST15">#REF!</definedName>
    <definedName name="_EST16" localSheetId="3">#REF!</definedName>
    <definedName name="_EST16" localSheetId="1">#REF!</definedName>
    <definedName name="_EST16">#REF!</definedName>
    <definedName name="_EST17" localSheetId="3">#REF!</definedName>
    <definedName name="_EST17" localSheetId="1">#REF!</definedName>
    <definedName name="_EST17">#REF!</definedName>
    <definedName name="_EST18" localSheetId="3">#REF!</definedName>
    <definedName name="_EST18" localSheetId="1">#REF!</definedName>
    <definedName name="_EST18">#REF!</definedName>
    <definedName name="_EST19" localSheetId="3">#REF!</definedName>
    <definedName name="_EST19" localSheetId="1">#REF!</definedName>
    <definedName name="_EST19">#REF!</definedName>
    <definedName name="_EST2" localSheetId="3">#REF!</definedName>
    <definedName name="_EST2" localSheetId="1">#REF!</definedName>
    <definedName name="_EST2">#REF!</definedName>
    <definedName name="_EST3" localSheetId="3">#REF!</definedName>
    <definedName name="_EST3" localSheetId="1">#REF!</definedName>
    <definedName name="_EST3">#REF!</definedName>
    <definedName name="_EST4" localSheetId="3">#REF!</definedName>
    <definedName name="_EST4" localSheetId="1">#REF!</definedName>
    <definedName name="_EST4">#REF!</definedName>
    <definedName name="_EST5" localSheetId="3">#REF!</definedName>
    <definedName name="_EST5" localSheetId="1">#REF!</definedName>
    <definedName name="_EST5">#REF!</definedName>
    <definedName name="_EST6" localSheetId="3">#REF!</definedName>
    <definedName name="_EST6" localSheetId="1">#REF!</definedName>
    <definedName name="_EST6">#REF!</definedName>
    <definedName name="_EST7" localSheetId="3">#REF!</definedName>
    <definedName name="_EST7" localSheetId="1">#REF!</definedName>
    <definedName name="_EST7">#REF!</definedName>
    <definedName name="_EST8" localSheetId="3">#REF!</definedName>
    <definedName name="_EST8" localSheetId="1">#REF!</definedName>
    <definedName name="_EST8">#REF!</definedName>
    <definedName name="_EST9" localSheetId="3">#REF!</definedName>
    <definedName name="_EST9" localSheetId="1">#REF!</definedName>
    <definedName name="_EST9">#REF!</definedName>
    <definedName name="_EXC1" localSheetId="3">#REF!</definedName>
    <definedName name="_EXC1" localSheetId="1">#REF!</definedName>
    <definedName name="_EXC1">#REF!</definedName>
    <definedName name="_EXC10" localSheetId="3">#REF!</definedName>
    <definedName name="_EXC10" localSheetId="1">#REF!</definedName>
    <definedName name="_EXC10">#REF!</definedName>
    <definedName name="_EXC11" localSheetId="3">#REF!</definedName>
    <definedName name="_EXC11" localSheetId="1">#REF!</definedName>
    <definedName name="_EXC11">#REF!</definedName>
    <definedName name="_EXC12" localSheetId="3">#REF!</definedName>
    <definedName name="_EXC12" localSheetId="1">#REF!</definedName>
    <definedName name="_EXC12">#REF!</definedName>
    <definedName name="_EXC2" localSheetId="3">#REF!</definedName>
    <definedName name="_EXC2" localSheetId="1">#REF!</definedName>
    <definedName name="_EXC2">#REF!</definedName>
    <definedName name="_EXC3" localSheetId="3">#REF!</definedName>
    <definedName name="_EXC3" localSheetId="1">#REF!</definedName>
    <definedName name="_EXC3">#REF!</definedName>
    <definedName name="_EXC4" localSheetId="3">#REF!</definedName>
    <definedName name="_EXC4" localSheetId="1">#REF!</definedName>
    <definedName name="_EXC4">#REF!</definedName>
    <definedName name="_EXC5" localSheetId="3">#REF!</definedName>
    <definedName name="_EXC5" localSheetId="1">#REF!</definedName>
    <definedName name="_EXC5">#REF!</definedName>
    <definedName name="_EXC6" localSheetId="3">#REF!</definedName>
    <definedName name="_EXC6" localSheetId="1">#REF!</definedName>
    <definedName name="_EXC6">#REF!</definedName>
    <definedName name="_EXC7" localSheetId="3">#REF!</definedName>
    <definedName name="_EXC7" localSheetId="1">#REF!</definedName>
    <definedName name="_EXC7">#REF!</definedName>
    <definedName name="_EXC8" localSheetId="3">#REF!</definedName>
    <definedName name="_EXC8" localSheetId="1">#REF!</definedName>
    <definedName name="_EXC8">#REF!</definedName>
    <definedName name="_EXC9" localSheetId="3">#REF!</definedName>
    <definedName name="_EXC9" localSheetId="1">#REF!</definedName>
    <definedName name="_EXC9">#REF!</definedName>
    <definedName name="_F" localSheetId="3">'INDICAR CÓDIGO DEL ITEM DE PAGO'!ERR</definedName>
    <definedName name="_F">[0]!ERR</definedName>
    <definedName name="_F10" localSheetId="1">#REF!</definedName>
    <definedName name="_F10">#REF!</definedName>
    <definedName name="_FC" localSheetId="1">#REF!</definedName>
    <definedName name="_FC">#REF!</definedName>
    <definedName name="_Fill" localSheetId="3" hidden="1">#REF!</definedName>
    <definedName name="_Fill" localSheetId="1" hidden="1">#REF!</definedName>
    <definedName name="_Fill" hidden="1">#REF!</definedName>
    <definedName name="_xlnm._FilterDatabase" localSheetId="0" hidden="1">'PRESUPUESTO OFICIAL (Entidad)'!$I$11:$I$36</definedName>
    <definedName name="_xlnm._FilterDatabase" localSheetId="1" hidden="1">'PROPUESTA ECONÓMICA'!$I$11:$I$36</definedName>
    <definedName name="_FS01" localSheetId="3">'INDICAR CÓDIGO DEL ITEM DE PAGO'!ERR</definedName>
    <definedName name="_FS01">[0]!ERR</definedName>
    <definedName name="_g2" localSheetId="3" hidden="1">{"TAB1",#N/A,TRUE,"GENERAL";"TAB2",#N/A,TRUE,"GENERAL";"TAB3",#N/A,TRUE,"GENERAL";"TAB4",#N/A,TRUE,"GENERAL";"TAB5",#N/A,TRUE,"GENERAL"}</definedName>
    <definedName name="_g2" hidden="1">{"TAB1",#N/A,TRUE,"GENERAL";"TAB2",#N/A,TRUE,"GENERAL";"TAB3",#N/A,TRUE,"GENERAL";"TAB4",#N/A,TRUE,"GENERAL";"TAB5",#N/A,TRUE,"GENERAL"}</definedName>
    <definedName name="_g3" localSheetId="3" hidden="1">{"via1",#N/A,TRUE,"general";"via2",#N/A,TRUE,"general";"via3",#N/A,TRUE,"general"}</definedName>
    <definedName name="_g3" hidden="1">{"via1",#N/A,TRUE,"general";"via2",#N/A,TRUE,"general";"via3",#N/A,TRUE,"general"}</definedName>
    <definedName name="_g4" localSheetId="3" hidden="1">{"via1",#N/A,TRUE,"general";"via2",#N/A,TRUE,"general";"via3",#N/A,TRUE,"general"}</definedName>
    <definedName name="_g4" hidden="1">{"via1",#N/A,TRUE,"general";"via2",#N/A,TRUE,"general";"via3",#N/A,TRUE,"general"}</definedName>
    <definedName name="_g5" localSheetId="3" hidden="1">{"via1",#N/A,TRUE,"general";"via2",#N/A,TRUE,"general";"via3",#N/A,TRUE,"general"}</definedName>
    <definedName name="_g5" hidden="1">{"via1",#N/A,TRUE,"general";"via2",#N/A,TRUE,"general";"via3",#N/A,TRUE,"general"}</definedName>
    <definedName name="_g6" localSheetId="3" hidden="1">{"via1",#N/A,TRUE,"general";"via2",#N/A,TRUE,"general";"via3",#N/A,TRUE,"general"}</definedName>
    <definedName name="_g6" hidden="1">{"via1",#N/A,TRUE,"general";"via2",#N/A,TRUE,"general";"via3",#N/A,TRUE,"general"}</definedName>
    <definedName name="_g7" localSheetId="3"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3" hidden="1">{"TAB1",#N/A,TRUE,"GENERAL";"TAB2",#N/A,TRUE,"GENERAL";"TAB3",#N/A,TRUE,"GENERAL";"TAB4",#N/A,TRUE,"GENERAL";"TAB5",#N/A,TRUE,"GENERAL"}</definedName>
    <definedName name="_GR1" hidden="1">{"TAB1",#N/A,TRUE,"GENERAL";"TAB2",#N/A,TRUE,"GENERAL";"TAB3",#N/A,TRUE,"GENERAL";"TAB4",#N/A,TRUE,"GENERAL";"TAB5",#N/A,TRUE,"GENERAL"}</definedName>
    <definedName name="_gtr4" localSheetId="3" hidden="1">{"via1",#N/A,TRUE,"general";"via2",#N/A,TRUE,"general";"via3",#N/A,TRUE,"general"}</definedName>
    <definedName name="_gtr4" hidden="1">{"via1",#N/A,TRUE,"general";"via2",#N/A,TRUE,"general";"via3",#N/A,TRUE,"general"}</definedName>
    <definedName name="_h2" localSheetId="3" hidden="1">{"via1",#N/A,TRUE,"general";"via2",#N/A,TRUE,"general";"via3",#N/A,TRUE,"general"}</definedName>
    <definedName name="_h2" hidden="1">{"via1",#N/A,TRUE,"general";"via2",#N/A,TRUE,"general";"via3",#N/A,TRUE,"general"}</definedName>
    <definedName name="_h3" localSheetId="3" hidden="1">{"via1",#N/A,TRUE,"general";"via2",#N/A,TRUE,"general";"via3",#N/A,TRUE,"general"}</definedName>
    <definedName name="_h3" hidden="1">{"via1",#N/A,TRUE,"general";"via2",#N/A,TRUE,"general";"via3",#N/A,TRUE,"general"}</definedName>
    <definedName name="_h4" localSheetId="3" hidden="1">{"TAB1",#N/A,TRUE,"GENERAL";"TAB2",#N/A,TRUE,"GENERAL";"TAB3",#N/A,TRUE,"GENERAL";"TAB4",#N/A,TRUE,"GENERAL";"TAB5",#N/A,TRUE,"GENERAL"}</definedName>
    <definedName name="_h4" hidden="1">{"TAB1",#N/A,TRUE,"GENERAL";"TAB2",#N/A,TRUE,"GENERAL";"TAB3",#N/A,TRUE,"GENERAL";"TAB4",#N/A,TRUE,"GENERAL";"TAB5",#N/A,TRUE,"GENERAL"}</definedName>
    <definedName name="_h5" localSheetId="3" hidden="1">{"TAB1",#N/A,TRUE,"GENERAL";"TAB2",#N/A,TRUE,"GENERAL";"TAB3",#N/A,TRUE,"GENERAL";"TAB4",#N/A,TRUE,"GENERAL";"TAB5",#N/A,TRUE,"GENERAL"}</definedName>
    <definedName name="_h5" hidden="1">{"TAB1",#N/A,TRUE,"GENERAL";"TAB2",#N/A,TRUE,"GENERAL";"TAB3",#N/A,TRUE,"GENERAL";"TAB4",#N/A,TRUE,"GENERAL";"TAB5",#N/A,TRUE,"GENERAL"}</definedName>
    <definedName name="_h6" localSheetId="3" hidden="1">{"via1",#N/A,TRUE,"general";"via2",#N/A,TRUE,"general";"via3",#N/A,TRUE,"general"}</definedName>
    <definedName name="_h6" hidden="1">{"via1",#N/A,TRUE,"general";"via2",#N/A,TRUE,"general";"via3",#N/A,TRUE,"general"}</definedName>
    <definedName name="_h7" localSheetId="3" hidden="1">{"TAB1",#N/A,TRUE,"GENERAL";"TAB2",#N/A,TRUE,"GENERAL";"TAB3",#N/A,TRUE,"GENERAL";"TAB4",#N/A,TRUE,"GENERAL";"TAB5",#N/A,TRUE,"GENERAL"}</definedName>
    <definedName name="_h7" hidden="1">{"TAB1",#N/A,TRUE,"GENERAL";"TAB2",#N/A,TRUE,"GENERAL";"TAB3",#N/A,TRUE,"GENERAL";"TAB4",#N/A,TRUE,"GENERAL";"TAB5",#N/A,TRUE,"GENERAL"}</definedName>
    <definedName name="_h8" localSheetId="3" hidden="1">{"via1",#N/A,TRUE,"general";"via2",#N/A,TRUE,"general";"via3",#N/A,TRUE,"general"}</definedName>
    <definedName name="_h8" hidden="1">{"via1",#N/A,TRUE,"general";"via2",#N/A,TRUE,"general";"via3",#N/A,TRUE,"general"}</definedName>
    <definedName name="_hfh7" localSheetId="3" hidden="1">{"via1",#N/A,TRUE,"general";"via2",#N/A,TRUE,"general";"via3",#N/A,TRUE,"general"}</definedName>
    <definedName name="_hfh7" hidden="1">{"via1",#N/A,TRUE,"general";"via2",#N/A,TRUE,"general";"via3",#N/A,TRUE,"general"}</definedName>
    <definedName name="_hhg1" hidden="1">{#N/A,#N/A,TRUE,"1842CWN0"}</definedName>
    <definedName name="_i4" localSheetId="3" hidden="1">{"via1",#N/A,TRUE,"general";"via2",#N/A,TRUE,"general";"via3",#N/A,TRUE,"general"}</definedName>
    <definedName name="_i4" hidden="1">{"via1",#N/A,TRUE,"general";"via2",#N/A,TRUE,"general";"via3",#N/A,TRUE,"general"}</definedName>
    <definedName name="_i5" localSheetId="3" hidden="1">{"TAB1",#N/A,TRUE,"GENERAL";"TAB2",#N/A,TRUE,"GENERAL";"TAB3",#N/A,TRUE,"GENERAL";"TAB4",#N/A,TRUE,"GENERAL";"TAB5",#N/A,TRUE,"GENERAL"}</definedName>
    <definedName name="_i5" hidden="1">{"TAB1",#N/A,TRUE,"GENERAL";"TAB2",#N/A,TRUE,"GENERAL";"TAB3",#N/A,TRUE,"GENERAL";"TAB4",#N/A,TRUE,"GENERAL";"TAB5",#N/A,TRUE,"GENERAL"}</definedName>
    <definedName name="_i6" localSheetId="3" hidden="1">{"TAB1",#N/A,TRUE,"GENERAL";"TAB2",#N/A,TRUE,"GENERAL";"TAB3",#N/A,TRUE,"GENERAL";"TAB4",#N/A,TRUE,"GENERAL";"TAB5",#N/A,TRUE,"GENERAL"}</definedName>
    <definedName name="_i6" hidden="1">{"TAB1",#N/A,TRUE,"GENERAL";"TAB2",#N/A,TRUE,"GENERAL";"TAB3",#N/A,TRUE,"GENERAL";"TAB4",#N/A,TRUE,"GENERAL";"TAB5",#N/A,TRUE,"GENERAL"}</definedName>
    <definedName name="_i7" localSheetId="3" hidden="1">{"via1",#N/A,TRUE,"general";"via2",#N/A,TRUE,"general";"via3",#N/A,TRUE,"general"}</definedName>
    <definedName name="_i7" hidden="1">{"via1",#N/A,TRUE,"general";"via2",#N/A,TRUE,"general";"via3",#N/A,TRUE,"general"}</definedName>
    <definedName name="_i77" localSheetId="3" hidden="1">{"TAB1",#N/A,TRUE,"GENERAL";"TAB2",#N/A,TRUE,"GENERAL";"TAB3",#N/A,TRUE,"GENERAL";"TAB4",#N/A,TRUE,"GENERAL";"TAB5",#N/A,TRUE,"GENERAL"}</definedName>
    <definedName name="_i77" hidden="1">{"TAB1",#N/A,TRUE,"GENERAL";"TAB2",#N/A,TRUE,"GENERAL";"TAB3",#N/A,TRUE,"GENERAL";"TAB4",#N/A,TRUE,"GENERAL";"TAB5",#N/A,TRUE,"GENERAL"}</definedName>
    <definedName name="_i8" localSheetId="3" hidden="1">{"via1",#N/A,TRUE,"general";"via2",#N/A,TRUE,"general";"via3",#N/A,TRUE,"general"}</definedName>
    <definedName name="_i8" hidden="1">{"via1",#N/A,TRUE,"general";"via2",#N/A,TRUE,"general";"via3",#N/A,TRUE,"general"}</definedName>
    <definedName name="_i9" localSheetId="3" hidden="1">{"TAB1",#N/A,TRUE,"GENERAL";"TAB2",#N/A,TRUE,"GENERAL";"TAB3",#N/A,TRUE,"GENERAL";"TAB4",#N/A,TRUE,"GENERAL";"TAB5",#N/A,TRUE,"GENERAL"}</definedName>
    <definedName name="_i9" hidden="1">{"TAB1",#N/A,TRUE,"GENERAL";"TAB2",#N/A,TRUE,"GENERAL";"TAB3",#N/A,TRUE,"GENERAL";"TAB4",#N/A,TRUE,"GENERAL";"TAB5",#N/A,TRUE,"GENERAL"}</definedName>
    <definedName name="_ICP1" localSheetId="1">[11]Tablas!#REF!</definedName>
    <definedName name="_ICP1">[11]Tablas!#REF!</definedName>
    <definedName name="_IMP1" localSheetId="1">#REF!</definedName>
    <definedName name="_IMP1">#REF!</definedName>
    <definedName name="_IPC2002" localSheetId="3">#REF!</definedName>
    <definedName name="_IPC2002" localSheetId="1">#REF!</definedName>
    <definedName name="_IPC2002">#REF!</definedName>
    <definedName name="_IVA1" localSheetId="1">#REF!</definedName>
    <definedName name="_IVA1">#REF!</definedName>
    <definedName name="_k3" localSheetId="3" hidden="1">{"TAB1",#N/A,TRUE,"GENERAL";"TAB2",#N/A,TRUE,"GENERAL";"TAB3",#N/A,TRUE,"GENERAL";"TAB4",#N/A,TRUE,"GENERAL";"TAB5",#N/A,TRUE,"GENERAL"}</definedName>
    <definedName name="_k3" hidden="1">{"TAB1",#N/A,TRUE,"GENERAL";"TAB2",#N/A,TRUE,"GENERAL";"TAB3",#N/A,TRUE,"GENERAL";"TAB4",#N/A,TRUE,"GENERAL";"TAB5",#N/A,TRUE,"GENERAL"}</definedName>
    <definedName name="_k4" localSheetId="3" hidden="1">{"via1",#N/A,TRUE,"general";"via2",#N/A,TRUE,"general";"via3",#N/A,TRUE,"general"}</definedName>
    <definedName name="_k4" hidden="1">{"via1",#N/A,TRUE,"general";"via2",#N/A,TRUE,"general";"via3",#N/A,TRUE,"general"}</definedName>
    <definedName name="_k5" localSheetId="3" hidden="1">{"via1",#N/A,TRUE,"general";"via2",#N/A,TRUE,"general";"via3",#N/A,TRUE,"general"}</definedName>
    <definedName name="_k5" hidden="1">{"via1",#N/A,TRUE,"general";"via2",#N/A,TRUE,"general";"via3",#N/A,TRUE,"general"}</definedName>
    <definedName name="_k6" localSheetId="3" hidden="1">{"TAB1",#N/A,TRUE,"GENERAL";"TAB2",#N/A,TRUE,"GENERAL";"TAB3",#N/A,TRUE,"GENERAL";"TAB4",#N/A,TRUE,"GENERAL";"TAB5",#N/A,TRUE,"GENERAL"}</definedName>
    <definedName name="_k6" hidden="1">{"TAB1",#N/A,TRUE,"GENERAL";"TAB2",#N/A,TRUE,"GENERAL";"TAB3",#N/A,TRUE,"GENERAL";"TAB4",#N/A,TRUE,"GENERAL";"TAB5",#N/A,TRUE,"GENERAL"}</definedName>
    <definedName name="_k7" localSheetId="3" hidden="1">{"via1",#N/A,TRUE,"general";"via2",#N/A,TRUE,"general";"via3",#N/A,TRUE,"general"}</definedName>
    <definedName name="_k7" hidden="1">{"via1",#N/A,TRUE,"general";"via2",#N/A,TRUE,"general";"via3",#N/A,TRUE,"general"}</definedName>
    <definedName name="_k8" localSheetId="3" hidden="1">{"via1",#N/A,TRUE,"general";"via2",#N/A,TRUE,"general";"via3",#N/A,TRUE,"general"}</definedName>
    <definedName name="_k8" hidden="1">{"via1",#N/A,TRUE,"general";"via2",#N/A,TRUE,"general";"via3",#N/A,TRUE,"general"}</definedName>
    <definedName name="_k9" localSheetId="3" hidden="1">{"TAB1",#N/A,TRUE,"GENERAL";"TAB2",#N/A,TRUE,"GENERAL";"TAB3",#N/A,TRUE,"GENERAL";"TAB4",#N/A,TRUE,"GENERAL";"TAB5",#N/A,TRUE,"GENERAL"}</definedName>
    <definedName name="_k9" hidden="1">{"TAB1",#N/A,TRUE,"GENERAL";"TAB2",#N/A,TRUE,"GENERAL";"TAB3",#N/A,TRUE,"GENERAL";"TAB4",#N/A,TRUE,"GENERAL";"TAB5",#N/A,TRUE,"GENERAL"}</definedName>
    <definedName name="_Key1" localSheetId="3" hidden="1">#REF!</definedName>
    <definedName name="_Key1" localSheetId="1" hidden="1">#REF!</definedName>
    <definedName name="_Key1" hidden="1">#REF!</definedName>
    <definedName name="_Key11" localSheetId="1" hidden="1">[22]INST!#REF!</definedName>
    <definedName name="_Key11" hidden="1">[22]INST!#REF!</definedName>
    <definedName name="_Key2" localSheetId="1" hidden="1">#REF!</definedName>
    <definedName name="_Key2" hidden="1">#REF!</definedName>
    <definedName name="_Key21" localSheetId="1" hidden="1">#REF!</definedName>
    <definedName name="_Key21" hidden="1">#REF!</definedName>
    <definedName name="_key3" localSheetId="1" hidden="1">#REF!</definedName>
    <definedName name="_key3" hidden="1">#REF!</definedName>
    <definedName name="_key31" localSheetId="1" hidden="1">#REF!</definedName>
    <definedName name="_key31" hidden="1">#REF!</definedName>
    <definedName name="_kjk6" localSheetId="3" hidden="1">{"TAB1",#N/A,TRUE,"GENERAL";"TAB2",#N/A,TRUE,"GENERAL";"TAB3",#N/A,TRUE,"GENERAL";"TAB4",#N/A,TRUE,"GENERAL";"TAB5",#N/A,TRUE,"GENERAL"}</definedName>
    <definedName name="_kjk6" hidden="1">{"TAB1",#N/A,TRUE,"GENERAL";"TAB2",#N/A,TRUE,"GENERAL";"TAB3",#N/A,TRUE,"GENERAL";"TAB4",#N/A,TRUE,"GENERAL";"TAB5",#N/A,TRUE,"GENERAL"}</definedName>
    <definedName name="_lar03" localSheetId="3">#REF!</definedName>
    <definedName name="_lar03" localSheetId="1">#REF!</definedName>
    <definedName name="_lar03">#REF!</definedName>
    <definedName name="_LEY80" localSheetId="1">#REF!</definedName>
    <definedName name="_LEY80">#REF!</definedName>
    <definedName name="_m3" localSheetId="3" hidden="1">{"via1",#N/A,TRUE,"general";"via2",#N/A,TRUE,"general";"via3",#N/A,TRUE,"general"}</definedName>
    <definedName name="_m3" hidden="1">{"via1",#N/A,TRUE,"general";"via2",#N/A,TRUE,"general";"via3",#N/A,TRUE,"general"}</definedName>
    <definedName name="_m4" localSheetId="3" hidden="1">{"TAB1",#N/A,TRUE,"GENERAL";"TAB2",#N/A,TRUE,"GENERAL";"TAB3",#N/A,TRUE,"GENERAL";"TAB4",#N/A,TRUE,"GENERAL";"TAB5",#N/A,TRUE,"GENERAL"}</definedName>
    <definedName name="_m4" hidden="1">{"TAB1",#N/A,TRUE,"GENERAL";"TAB2",#N/A,TRUE,"GENERAL";"TAB3",#N/A,TRUE,"GENERAL";"TAB4",#N/A,TRUE,"GENERAL";"TAB5",#N/A,TRUE,"GENERAL"}</definedName>
    <definedName name="_m5" localSheetId="3" hidden="1">{"via1",#N/A,TRUE,"general";"via2",#N/A,TRUE,"general";"via3",#N/A,TRUE,"general"}</definedName>
    <definedName name="_m5" hidden="1">{"via1",#N/A,TRUE,"general";"via2",#N/A,TRUE,"general";"via3",#N/A,TRUE,"general"}</definedName>
    <definedName name="_m6" localSheetId="3" hidden="1">{"TAB1",#N/A,TRUE,"GENERAL";"TAB2",#N/A,TRUE,"GENERAL";"TAB3",#N/A,TRUE,"GENERAL";"TAB4",#N/A,TRUE,"GENERAL";"TAB5",#N/A,TRUE,"GENERAL"}</definedName>
    <definedName name="_m6" hidden="1">{"TAB1",#N/A,TRUE,"GENERAL";"TAB2",#N/A,TRUE,"GENERAL";"TAB3",#N/A,TRUE,"GENERAL";"TAB4",#N/A,TRUE,"GENERAL";"TAB5",#N/A,TRUE,"GENERAL"}</definedName>
    <definedName name="_m7" localSheetId="3" hidden="1">{"TAB1",#N/A,TRUE,"GENERAL";"TAB2",#N/A,TRUE,"GENERAL";"TAB3",#N/A,TRUE,"GENERAL";"TAB4",#N/A,TRUE,"GENERAL";"TAB5",#N/A,TRUE,"GENERAL"}</definedName>
    <definedName name="_m7" hidden="1">{"TAB1",#N/A,TRUE,"GENERAL";"TAB2",#N/A,TRUE,"GENERAL";"TAB3",#N/A,TRUE,"GENERAL";"TAB4",#N/A,TRUE,"GENERAL";"TAB5",#N/A,TRUE,"GENERAL"}</definedName>
    <definedName name="_m8" localSheetId="3" hidden="1">{"via1",#N/A,TRUE,"general";"via2",#N/A,TRUE,"general";"via3",#N/A,TRUE,"general"}</definedName>
    <definedName name="_m8" hidden="1">{"via1",#N/A,TRUE,"general";"via2",#N/A,TRUE,"general";"via3",#N/A,TRUE,"general"}</definedName>
    <definedName name="_m9" localSheetId="3" hidden="1">{"via1",#N/A,TRUE,"general";"via2",#N/A,TRUE,"general";"via3",#N/A,TRUE,"general"}</definedName>
    <definedName name="_m9" hidden="1">{"via1",#N/A,TRUE,"general";"via2",#N/A,TRUE,"general";"via3",#N/A,TRUE,"general"}</definedName>
    <definedName name="_MA2" localSheetId="3">#REF!</definedName>
    <definedName name="_MA2" localSheetId="1">#REF!</definedName>
    <definedName name="_MA2">#REF!</definedName>
    <definedName name="_MAT1" localSheetId="1">#REF!</definedName>
    <definedName name="_MAT1">#REF!</definedName>
    <definedName name="_MOD1" localSheetId="1">#REF!</definedName>
    <definedName name="_MOD1">#REF!</definedName>
    <definedName name="_mun2" localSheetId="3">[19]PESOS!#REF!</definedName>
    <definedName name="_mun2" localSheetId="1">[19]PESOS!#REF!</definedName>
    <definedName name="_mun2">[19]PESOS!#REF!</definedName>
    <definedName name="_n3" localSheetId="3" hidden="1">{"TAB1",#N/A,TRUE,"GENERAL";"TAB2",#N/A,TRUE,"GENERAL";"TAB3",#N/A,TRUE,"GENERAL";"TAB4",#N/A,TRUE,"GENERAL";"TAB5",#N/A,TRUE,"GENERAL"}</definedName>
    <definedName name="_n3" hidden="1">{"TAB1",#N/A,TRUE,"GENERAL";"TAB2",#N/A,TRUE,"GENERAL";"TAB3",#N/A,TRUE,"GENERAL";"TAB4",#N/A,TRUE,"GENERAL";"TAB5",#N/A,TRUE,"GENERAL"}</definedName>
    <definedName name="_n4" localSheetId="3" hidden="1">{"via1",#N/A,TRUE,"general";"via2",#N/A,TRUE,"general";"via3",#N/A,TRUE,"general"}</definedName>
    <definedName name="_n4" hidden="1">{"via1",#N/A,TRUE,"general";"via2",#N/A,TRUE,"general";"via3",#N/A,TRUE,"general"}</definedName>
    <definedName name="_n5" localSheetId="3" hidden="1">{"TAB1",#N/A,TRUE,"GENERAL";"TAB2",#N/A,TRUE,"GENERAL";"TAB3",#N/A,TRUE,"GENERAL";"TAB4",#N/A,TRUE,"GENERAL";"TAB5",#N/A,TRUE,"GENERAL"}</definedName>
    <definedName name="_n5" hidden="1">{"TAB1",#N/A,TRUE,"GENERAL";"TAB2",#N/A,TRUE,"GENERAL";"TAB3",#N/A,TRUE,"GENERAL";"TAB4",#N/A,TRUE,"GENERAL";"TAB5",#N/A,TRUE,"GENERAL"}</definedName>
    <definedName name="_nrf10" localSheetId="1">#REF!</definedName>
    <definedName name="_nrf10">#REF!</definedName>
    <definedName name="_num10" localSheetId="3">#REF!</definedName>
    <definedName name="_num10" localSheetId="1">#REF!</definedName>
    <definedName name="_num10">#REF!</definedName>
    <definedName name="_num2" localSheetId="3">#REF!</definedName>
    <definedName name="_num2" localSheetId="1">#REF!</definedName>
    <definedName name="_num2">#REF!</definedName>
    <definedName name="_num3" localSheetId="3">#REF!</definedName>
    <definedName name="_num3" localSheetId="1">#REF!</definedName>
    <definedName name="_num3">#REF!</definedName>
    <definedName name="_num4" localSheetId="3">#REF!</definedName>
    <definedName name="_num4" localSheetId="1">#REF!</definedName>
    <definedName name="_num4">#REF!</definedName>
    <definedName name="_num5" localSheetId="3">#REF!</definedName>
    <definedName name="_num5" localSheetId="1">#REF!</definedName>
    <definedName name="_num5">#REF!</definedName>
    <definedName name="_num6" localSheetId="3">#REF!</definedName>
    <definedName name="_num6" localSheetId="1">#REF!</definedName>
    <definedName name="_num6">#REF!</definedName>
    <definedName name="_num7" localSheetId="3">#REF!</definedName>
    <definedName name="_num7" localSheetId="1">#REF!</definedName>
    <definedName name="_num7">#REF!</definedName>
    <definedName name="_num8" localSheetId="3">#REF!</definedName>
    <definedName name="_num8" localSheetId="1">#REF!</definedName>
    <definedName name="_num8">#REF!</definedName>
    <definedName name="_num9" localSheetId="3">#REF!</definedName>
    <definedName name="_num9" localSheetId="1">#REF!</definedName>
    <definedName name="_num9">#REF!</definedName>
    <definedName name="_nyn7" localSheetId="3" hidden="1">{"via1",#N/A,TRUE,"general";"via2",#N/A,TRUE,"general";"via3",#N/A,TRUE,"general"}</definedName>
    <definedName name="_nyn7" hidden="1">{"via1",#N/A,TRUE,"general";"via2",#N/A,TRUE,"general";"via3",#N/A,TRUE,"general"}</definedName>
    <definedName name="_o4" localSheetId="3" hidden="1">{"via1",#N/A,TRUE,"general";"via2",#N/A,TRUE,"general";"via3",#N/A,TRUE,"general"}</definedName>
    <definedName name="_o4" hidden="1">{"via1",#N/A,TRUE,"general";"via2",#N/A,TRUE,"general";"via3",#N/A,TRUE,"general"}</definedName>
    <definedName name="_o5" localSheetId="3" hidden="1">{"TAB1",#N/A,TRUE,"GENERAL";"TAB2",#N/A,TRUE,"GENERAL";"TAB3",#N/A,TRUE,"GENERAL";"TAB4",#N/A,TRUE,"GENERAL";"TAB5",#N/A,TRUE,"GENERAL"}</definedName>
    <definedName name="_o5" hidden="1">{"TAB1",#N/A,TRUE,"GENERAL";"TAB2",#N/A,TRUE,"GENERAL";"TAB3",#N/A,TRUE,"GENERAL";"TAB4",#N/A,TRUE,"GENERAL";"TAB5",#N/A,TRUE,"GENERAL"}</definedName>
    <definedName name="_o6" localSheetId="3" hidden="1">{"TAB1",#N/A,TRUE,"GENERAL";"TAB2",#N/A,TRUE,"GENERAL";"TAB3",#N/A,TRUE,"GENERAL";"TAB4",#N/A,TRUE,"GENERAL";"TAB5",#N/A,TRUE,"GENERAL"}</definedName>
    <definedName name="_o6" hidden="1">{"TAB1",#N/A,TRUE,"GENERAL";"TAB2",#N/A,TRUE,"GENERAL";"TAB3",#N/A,TRUE,"GENERAL";"TAB4",#N/A,TRUE,"GENERAL";"TAB5",#N/A,TRUE,"GENERAL"}</definedName>
    <definedName name="_o7" localSheetId="3" hidden="1">{"TAB1",#N/A,TRUE,"GENERAL";"TAB2",#N/A,TRUE,"GENERAL";"TAB3",#N/A,TRUE,"GENERAL";"TAB4",#N/A,TRUE,"GENERAL";"TAB5",#N/A,TRUE,"GENERAL"}</definedName>
    <definedName name="_o7" hidden="1">{"TAB1",#N/A,TRUE,"GENERAL";"TAB2",#N/A,TRUE,"GENERAL";"TAB3",#N/A,TRUE,"GENERAL";"TAB4",#N/A,TRUE,"GENERAL";"TAB5",#N/A,TRUE,"GENERAL"}</definedName>
    <definedName name="_o8" localSheetId="3" hidden="1">{"via1",#N/A,TRUE,"general";"via2",#N/A,TRUE,"general";"via3",#N/A,TRUE,"general"}</definedName>
    <definedName name="_o8" hidden="1">{"via1",#N/A,TRUE,"general";"via2",#N/A,TRUE,"general";"via3",#N/A,TRUE,"general"}</definedName>
    <definedName name="_o9" localSheetId="3" hidden="1">{"TAB1",#N/A,TRUE,"GENERAL";"TAB2",#N/A,TRUE,"GENERAL";"TAB3",#N/A,TRUE,"GENERAL";"TAB4",#N/A,TRUE,"GENERAL";"TAB5",#N/A,TRUE,"GENERAL"}</definedName>
    <definedName name="_o9" hidden="1">{"TAB1",#N/A,TRUE,"GENERAL";"TAB2",#N/A,TRUE,"GENERAL";"TAB3",#N/A,TRUE,"GENERAL";"TAB4",#N/A,TRUE,"GENERAL";"TAB5",#N/A,TRUE,"GENERAL"}</definedName>
    <definedName name="_OCD1" localSheetId="1">[11]Tablas!#REF!</definedName>
    <definedName name="_OCD1">[11]Tablas!#REF!</definedName>
    <definedName name="_OCI1" localSheetId="1">[11]Tablas!#REF!</definedName>
    <definedName name="_OCI1">[11]Tablas!#REF!</definedName>
    <definedName name="_Order1" hidden="1">0</definedName>
    <definedName name="_Order2" hidden="1">255</definedName>
    <definedName name="_p6" localSheetId="3" hidden="1">{"via1",#N/A,TRUE,"general";"via2",#N/A,TRUE,"general";"via3",#N/A,TRUE,"general"}</definedName>
    <definedName name="_p6" hidden="1">{"via1",#N/A,TRUE,"general";"via2",#N/A,TRUE,"general";"via3",#N/A,TRUE,"general"}</definedName>
    <definedName name="_p7" localSheetId="3" hidden="1">{"via1",#N/A,TRUE,"general";"via2",#N/A,TRUE,"general";"via3",#N/A,TRUE,"general"}</definedName>
    <definedName name="_p7" hidden="1">{"via1",#N/A,TRUE,"general";"via2",#N/A,TRUE,"general";"via3",#N/A,TRUE,"general"}</definedName>
    <definedName name="_p8" localSheetId="3"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localSheetId="1" hidden="1">'[3]7422CW00'!#REF!</definedName>
    <definedName name="_Parse_Out" hidden="1">'[3]7422CW00'!#REF!</definedName>
    <definedName name="_PJ50" localSheetId="3">#REF!</definedName>
    <definedName name="_PJ50" localSheetId="1">#REF!</definedName>
    <definedName name="_PJ50">#REF!</definedName>
    <definedName name="_pj51" localSheetId="3">#REF!</definedName>
    <definedName name="_pj51" localSheetId="1">#REF!</definedName>
    <definedName name="_pj51">#REF!</definedName>
    <definedName name="_pr01" localSheetId="1">#REF!</definedName>
    <definedName name="_pr01">#REF!</definedName>
    <definedName name="_pr02" localSheetId="1">#REF!</definedName>
    <definedName name="_pr02">#REF!</definedName>
    <definedName name="_pr03" localSheetId="1">#REF!</definedName>
    <definedName name="_pr03">#REF!</definedName>
    <definedName name="_pr04" localSheetId="1">#REF!</definedName>
    <definedName name="_pr04">#REF!</definedName>
    <definedName name="_pr05" localSheetId="1">#REF!</definedName>
    <definedName name="_pr05">#REF!</definedName>
    <definedName name="_pr06" localSheetId="1">#REF!</definedName>
    <definedName name="_pr06">#REF!</definedName>
    <definedName name="_pr07" localSheetId="1">#REF!</definedName>
    <definedName name="_pr07">#REF!</definedName>
    <definedName name="_pr08" localSheetId="1">#REF!</definedName>
    <definedName name="_pr08">#REF!</definedName>
    <definedName name="_pr09" localSheetId="1">#REF!</definedName>
    <definedName name="_pr09">#REF!</definedName>
    <definedName name="_pr10" localSheetId="1">#REF!</definedName>
    <definedName name="_pr10">#REF!</definedName>
    <definedName name="_pr11" localSheetId="1">#REF!</definedName>
    <definedName name="_pr11">#REF!</definedName>
    <definedName name="_pr12" localSheetId="1">#REF!</definedName>
    <definedName name="_pr12">#REF!</definedName>
    <definedName name="_pr13" localSheetId="1">#REF!</definedName>
    <definedName name="_pr13">#REF!</definedName>
    <definedName name="_pr14" localSheetId="1">#REF!</definedName>
    <definedName name="_pr14">#REF!</definedName>
    <definedName name="_pr15" localSheetId="1">#REF!</definedName>
    <definedName name="_pr15">#REF!</definedName>
    <definedName name="_pr16" localSheetId="1">#REF!</definedName>
    <definedName name="_pr16">#REF!</definedName>
    <definedName name="_pr17" localSheetId="1">#REF!</definedName>
    <definedName name="_pr17">#REF!</definedName>
    <definedName name="_pr18" localSheetId="1">#REF!</definedName>
    <definedName name="_pr18">#REF!</definedName>
    <definedName name="_pr19" localSheetId="1">#REF!</definedName>
    <definedName name="_pr19">#REF!</definedName>
    <definedName name="_pr20" localSheetId="1">#REF!</definedName>
    <definedName name="_pr20">#REF!</definedName>
    <definedName name="_pr21" localSheetId="1">#REF!</definedName>
    <definedName name="_pr21">#REF!</definedName>
    <definedName name="_pr22" localSheetId="1">#REF!</definedName>
    <definedName name="_pr22">#REF!</definedName>
    <definedName name="_pr23" localSheetId="1">#REF!</definedName>
    <definedName name="_pr23">#REF!</definedName>
    <definedName name="_pr24" localSheetId="1">#REF!</definedName>
    <definedName name="_pr24">#REF!</definedName>
    <definedName name="_pr25" localSheetId="1">#REF!</definedName>
    <definedName name="_pr25">#REF!</definedName>
    <definedName name="_pr26" localSheetId="1">#REF!</definedName>
    <definedName name="_pr26">#REF!</definedName>
    <definedName name="_pr27" localSheetId="1">#REF!</definedName>
    <definedName name="_pr27">#REF!</definedName>
    <definedName name="_pr28" localSheetId="1">#REF!</definedName>
    <definedName name="_pr28">#REF!</definedName>
    <definedName name="_pr29" localSheetId="1">#REF!</definedName>
    <definedName name="_pr29">#REF!</definedName>
    <definedName name="_pr30" localSheetId="1">#REF!</definedName>
    <definedName name="_pr30">#REF!</definedName>
    <definedName name="_pr31" localSheetId="1">#REF!</definedName>
    <definedName name="_pr31">#REF!</definedName>
    <definedName name="_pr32" localSheetId="1">#REF!</definedName>
    <definedName name="_pr32">#REF!</definedName>
    <definedName name="_pr33" localSheetId="1">#REF!</definedName>
    <definedName name="_pr33">#REF!</definedName>
    <definedName name="_pr34" localSheetId="1">#REF!</definedName>
    <definedName name="_pr34">#REF!</definedName>
    <definedName name="_pr35" localSheetId="1">#REF!</definedName>
    <definedName name="_pr35">#REF!</definedName>
    <definedName name="_pr36" localSheetId="1">#REF!</definedName>
    <definedName name="_pr36">#REF!</definedName>
    <definedName name="_pr37" localSheetId="1">#REF!</definedName>
    <definedName name="_pr37">#REF!</definedName>
    <definedName name="_pr38" localSheetId="1">#REF!</definedName>
    <definedName name="_pr38">#REF!</definedName>
    <definedName name="_pr39" localSheetId="1">#REF!</definedName>
    <definedName name="_pr39">#REF!</definedName>
    <definedName name="_pr40" localSheetId="1">#REF!</definedName>
    <definedName name="_pr40">#REF!</definedName>
    <definedName name="_pr41" localSheetId="1">#REF!</definedName>
    <definedName name="_pr41">#REF!</definedName>
    <definedName name="_pr42" localSheetId="1">#REF!</definedName>
    <definedName name="_pr42">#REF!</definedName>
    <definedName name="_pr43" localSheetId="1">#REF!</definedName>
    <definedName name="_pr43">#REF!</definedName>
    <definedName name="_pr44" localSheetId="1">#REF!</definedName>
    <definedName name="_pr44">#REF!</definedName>
    <definedName name="_pr45" localSheetId="1">#REF!</definedName>
    <definedName name="_pr45">#REF!</definedName>
    <definedName name="_pr46" localSheetId="1">#REF!</definedName>
    <definedName name="_pr46">#REF!</definedName>
    <definedName name="_pr47" localSheetId="1">#REF!</definedName>
    <definedName name="_pr47">#REF!</definedName>
    <definedName name="_pr48" localSheetId="1">#REF!</definedName>
    <definedName name="_pr48">#REF!</definedName>
    <definedName name="_pr49" localSheetId="1">#REF!</definedName>
    <definedName name="_pr49">#REF!</definedName>
    <definedName name="_pr50" localSheetId="1">#REF!</definedName>
    <definedName name="_pr50">#REF!</definedName>
    <definedName name="_pr51" localSheetId="1">#REF!</definedName>
    <definedName name="_pr51">#REF!</definedName>
    <definedName name="_pr52" localSheetId="1">#REF!</definedName>
    <definedName name="_pr52">#REF!</definedName>
    <definedName name="_pr53" localSheetId="1">#REF!</definedName>
    <definedName name="_pr53">#REF!</definedName>
    <definedName name="_pr54" localSheetId="1">#REF!</definedName>
    <definedName name="_pr54">#REF!</definedName>
    <definedName name="_pr55" localSheetId="1">#REF!</definedName>
    <definedName name="_pr55">#REF!</definedName>
    <definedName name="_pr56" localSheetId="1">#REF!</definedName>
    <definedName name="_pr56">#REF!</definedName>
    <definedName name="_pr57" localSheetId="1">#REF!</definedName>
    <definedName name="_pr57">#REF!</definedName>
    <definedName name="_pr58" localSheetId="1">#REF!</definedName>
    <definedName name="_pr58">#REF!</definedName>
    <definedName name="_pr59" localSheetId="1">#REF!</definedName>
    <definedName name="_pr59">#REF!</definedName>
    <definedName name="_pr60" localSheetId="1">#REF!</definedName>
    <definedName name="_pr60">#REF!</definedName>
    <definedName name="_pr61" localSheetId="1">#REF!</definedName>
    <definedName name="_pr61">#REF!</definedName>
    <definedName name="_pr62" localSheetId="1">#REF!</definedName>
    <definedName name="_pr62">#REF!</definedName>
    <definedName name="_pr63" localSheetId="1">#REF!</definedName>
    <definedName name="_pr63">#REF!</definedName>
    <definedName name="_pr64" localSheetId="1">#REF!</definedName>
    <definedName name="_pr64">#REF!</definedName>
    <definedName name="_pr65" localSheetId="1">#REF!</definedName>
    <definedName name="_pr65">#REF!</definedName>
    <definedName name="_pr66" localSheetId="1">#REF!</definedName>
    <definedName name="_pr66">#REF!</definedName>
    <definedName name="_pr67" localSheetId="1">#REF!</definedName>
    <definedName name="_pr67">#REF!</definedName>
    <definedName name="_pr68" localSheetId="1">#REF!</definedName>
    <definedName name="_pr68">#REF!</definedName>
    <definedName name="_pr69" localSheetId="1">#REF!</definedName>
    <definedName name="_pr69">#REF!</definedName>
    <definedName name="_pr70" localSheetId="1">#REF!</definedName>
    <definedName name="_pr70">#REF!</definedName>
    <definedName name="_pr71" localSheetId="1">#REF!</definedName>
    <definedName name="_pr71">#REF!</definedName>
    <definedName name="_pr72" localSheetId="1">#REF!</definedName>
    <definedName name="_pr72">#REF!</definedName>
    <definedName name="_PRE1" localSheetId="3">#REF!</definedName>
    <definedName name="_PRE1" localSheetId="1">#REF!</definedName>
    <definedName name="_PRE1">#REF!</definedName>
    <definedName name="_PTO97" localSheetId="1">#REF!</definedName>
    <definedName name="_PTO97">#REF!</definedName>
    <definedName name="_PW2" localSheetId="1">#REF!</definedName>
    <definedName name="_PW2">#REF!</definedName>
    <definedName name="_QTY1" localSheetId="1">#REF!</definedName>
    <definedName name="_QTY1">#REF!</definedName>
    <definedName name="_r" localSheetId="3" hidden="1">{"TAB1",#N/A,TRUE,"GENERAL";"TAB2",#N/A,TRUE,"GENERAL";"TAB3",#N/A,TRUE,"GENERAL";"TAB4",#N/A,TRUE,"GENERAL";"TAB5",#N/A,TRUE,"GENERAL"}</definedName>
    <definedName name="_r" hidden="1">{"TAB1",#N/A,TRUE,"GENERAL";"TAB2",#N/A,TRUE,"GENERAL";"TAB3",#N/A,TRUE,"GENERAL";"TAB4",#N/A,TRUE,"GENERAL";"TAB5",#N/A,TRUE,"GENERAL"}</definedName>
    <definedName name="_r4r" localSheetId="3" hidden="1">{"via1",#N/A,TRUE,"general";"via2",#N/A,TRUE,"general";"via3",#N/A,TRUE,"general"}</definedName>
    <definedName name="_r4r" hidden="1">{"via1",#N/A,TRUE,"general";"via2",#N/A,TRUE,"general";"via3",#N/A,TRUE,"general"}</definedName>
    <definedName name="_REC1">"Rectángulo 31"</definedName>
    <definedName name="_ref4" localSheetId="3">#REF!</definedName>
    <definedName name="_ref4" localSheetId="1">#REF!</definedName>
    <definedName name="_ref4">#REF!</definedName>
    <definedName name="_RET1" localSheetId="1">'[3]7422CW00'!#REF!</definedName>
    <definedName name="_RET1">'[3]7422CW00'!#REF!</definedName>
    <definedName name="_RET2" localSheetId="1">'[3]7422CW00'!#REF!</definedName>
    <definedName name="_RET2">'[3]7422CW00'!#REF!</definedName>
    <definedName name="_RET3" localSheetId="1">'[3]7422CW00'!#REF!</definedName>
    <definedName name="_RET3">'[3]7422CW00'!#REF!</definedName>
    <definedName name="_RET4" localSheetId="1">'[3]7422CW00'!#REF!</definedName>
    <definedName name="_RET4">'[3]7422CW00'!#REF!</definedName>
    <definedName name="_RET5" localSheetId="1">'[3]7422CW00'!#REF!</definedName>
    <definedName name="_RET5">'[3]7422CW00'!#REF!</definedName>
    <definedName name="_RET6" localSheetId="1">'[3]7422CW00'!#REF!</definedName>
    <definedName name="_RET6">'[3]7422CW00'!#REF!</definedName>
    <definedName name="_rtu6" localSheetId="3" hidden="1">{"via1",#N/A,TRUE,"general";"via2",#N/A,TRUE,"general";"via3",#N/A,TRUE,"general"}</definedName>
    <definedName name="_rtu6" hidden="1">{"via1",#N/A,TRUE,"general";"via2",#N/A,TRUE,"general";"via3",#N/A,TRUE,"general"}</definedName>
    <definedName name="_s1" localSheetId="3" hidden="1">{"via1",#N/A,TRUE,"general";"via2",#N/A,TRUE,"general";"via3",#N/A,TRUE,"general"}</definedName>
    <definedName name="_s1" hidden="1">{"via1",#N/A,TRUE,"general";"via2",#N/A,TRUE,"general";"via3",#N/A,TRUE,"general"}</definedName>
    <definedName name="_s2" localSheetId="3" hidden="1">{"TAB1",#N/A,TRUE,"GENERAL";"TAB2",#N/A,TRUE,"GENERAL";"TAB3",#N/A,TRUE,"GENERAL";"TAB4",#N/A,TRUE,"GENERAL";"TAB5",#N/A,TRUE,"GENERAL"}</definedName>
    <definedName name="_s2" hidden="1">{"TAB1",#N/A,TRUE,"GENERAL";"TAB2",#N/A,TRUE,"GENERAL";"TAB3",#N/A,TRUE,"GENERAL";"TAB4",#N/A,TRUE,"GENERAL";"TAB5",#N/A,TRUE,"GENERAL"}</definedName>
    <definedName name="_s3" localSheetId="3" hidden="1">{"TAB1",#N/A,TRUE,"GENERAL";"TAB2",#N/A,TRUE,"GENERAL";"TAB3",#N/A,TRUE,"GENERAL";"TAB4",#N/A,TRUE,"GENERAL";"TAB5",#N/A,TRUE,"GENERAL"}</definedName>
    <definedName name="_s3" hidden="1">{"TAB1",#N/A,TRUE,"GENERAL";"TAB2",#N/A,TRUE,"GENERAL";"TAB3",#N/A,TRUE,"GENERAL";"TAB4",#N/A,TRUE,"GENERAL";"TAB5",#N/A,TRUE,"GENERAL"}</definedName>
    <definedName name="_s4" localSheetId="3" hidden="1">{"via1",#N/A,TRUE,"general";"via2",#N/A,TRUE,"general";"via3",#N/A,TRUE,"general"}</definedName>
    <definedName name="_s4" hidden="1">{"via1",#N/A,TRUE,"general";"via2",#N/A,TRUE,"general";"via3",#N/A,TRUE,"general"}</definedName>
    <definedName name="_s5" localSheetId="3" hidden="1">{"via1",#N/A,TRUE,"general";"via2",#N/A,TRUE,"general";"via3",#N/A,TRUE,"general"}</definedName>
    <definedName name="_s5" hidden="1">{"via1",#N/A,TRUE,"general";"via2",#N/A,TRUE,"general";"via3",#N/A,TRUE,"general"}</definedName>
    <definedName name="_s6" localSheetId="3" hidden="1">{"TAB1",#N/A,TRUE,"GENERAL";"TAB2",#N/A,TRUE,"GENERAL";"TAB3",#N/A,TRUE,"GENERAL";"TAB4",#N/A,TRUE,"GENERAL";"TAB5",#N/A,TRUE,"GENERAL"}</definedName>
    <definedName name="_s6" hidden="1">{"TAB1",#N/A,TRUE,"GENERAL";"TAB2",#N/A,TRUE,"GENERAL";"TAB3",#N/A,TRUE,"GENERAL";"TAB4",#N/A,TRUE,"GENERAL";"TAB5",#N/A,TRUE,"GENERAL"}</definedName>
    <definedName name="_s7" localSheetId="3" hidden="1">{"via1",#N/A,TRUE,"general";"via2",#N/A,TRUE,"general";"via3",#N/A,TRUE,"general"}</definedName>
    <definedName name="_s7" hidden="1">{"via1",#N/A,TRUE,"general";"via2",#N/A,TRUE,"general";"via3",#N/A,TRUE,"general"}</definedName>
    <definedName name="_sac1">'[23]RESUMEN CMA'!$B$39</definedName>
    <definedName name="_SBC1">[6]INV!$A$12:$D$15</definedName>
    <definedName name="_SBC3">[6]INV!$F$12:$I$15</definedName>
    <definedName name="_SBC5">[6]INV!$K$12:$N$15</definedName>
    <definedName name="_Sort" localSheetId="3" hidden="1">#REF!</definedName>
    <definedName name="_Sort" localSheetId="1" hidden="1">#REF!</definedName>
    <definedName name="_Sort" hidden="1">#REF!</definedName>
    <definedName name="_srn001" localSheetId="3">#REF!</definedName>
    <definedName name="_srn001" localSheetId="1">#REF!</definedName>
    <definedName name="_srn001">#REF!</definedName>
    <definedName name="_SUM1" localSheetId="1">#REF!</definedName>
    <definedName name="_SUM1">#REF!</definedName>
    <definedName name="_SUM2" localSheetId="1">#REF!</definedName>
    <definedName name="_SUM2">#REF!</definedName>
    <definedName name="_t3" localSheetId="3" hidden="1">{"TAB1",#N/A,TRUE,"GENERAL";"TAB2",#N/A,TRUE,"GENERAL";"TAB3",#N/A,TRUE,"GENERAL";"TAB4",#N/A,TRUE,"GENERAL";"TAB5",#N/A,TRUE,"GENERAL"}</definedName>
    <definedName name="_t3" hidden="1">{"TAB1",#N/A,TRUE,"GENERAL";"TAB2",#N/A,TRUE,"GENERAL";"TAB3",#N/A,TRUE,"GENERAL";"TAB4",#N/A,TRUE,"GENERAL";"TAB5",#N/A,TRUE,"GENERAL"}</definedName>
    <definedName name="_t4" localSheetId="3" hidden="1">{"via1",#N/A,TRUE,"general";"via2",#N/A,TRUE,"general";"via3",#N/A,TRUE,"general"}</definedName>
    <definedName name="_t4" hidden="1">{"via1",#N/A,TRUE,"general";"via2",#N/A,TRUE,"general";"via3",#N/A,TRUE,"general"}</definedName>
    <definedName name="_t5" localSheetId="3" hidden="1">{"TAB1",#N/A,TRUE,"GENERAL";"TAB2",#N/A,TRUE,"GENERAL";"TAB3",#N/A,TRUE,"GENERAL";"TAB4",#N/A,TRUE,"GENERAL";"TAB5",#N/A,TRUE,"GENERAL"}</definedName>
    <definedName name="_t5" hidden="1">{"TAB1",#N/A,TRUE,"GENERAL";"TAB2",#N/A,TRUE,"GENERAL";"TAB3",#N/A,TRUE,"GENERAL";"TAB4",#N/A,TRUE,"GENERAL";"TAB5",#N/A,TRUE,"GENERAL"}</definedName>
    <definedName name="_t6" localSheetId="3" hidden="1">{"via1",#N/A,TRUE,"general";"via2",#N/A,TRUE,"general";"via3",#N/A,TRUE,"general"}</definedName>
    <definedName name="_t6" hidden="1">{"via1",#N/A,TRUE,"general";"via2",#N/A,TRUE,"general";"via3",#N/A,TRUE,"general"}</definedName>
    <definedName name="_t66" localSheetId="3" hidden="1">{"TAB1",#N/A,TRUE,"GENERAL";"TAB2",#N/A,TRUE,"GENERAL";"TAB3",#N/A,TRUE,"GENERAL";"TAB4",#N/A,TRUE,"GENERAL";"TAB5",#N/A,TRUE,"GENERAL"}</definedName>
    <definedName name="_t66" hidden="1">{"TAB1",#N/A,TRUE,"GENERAL";"TAB2",#N/A,TRUE,"GENERAL";"TAB3",#N/A,TRUE,"GENERAL";"TAB4",#N/A,TRUE,"GENERAL";"TAB5",#N/A,TRUE,"GENERAL"}</definedName>
    <definedName name="_t7" localSheetId="3" hidden="1">{"via1",#N/A,TRUE,"general";"via2",#N/A,TRUE,"general";"via3",#N/A,TRUE,"general"}</definedName>
    <definedName name="_t7" hidden="1">{"via1",#N/A,TRUE,"general";"via2",#N/A,TRUE,"general";"via3",#N/A,TRUE,"general"}</definedName>
    <definedName name="_t77" localSheetId="3" hidden="1">{"TAB1",#N/A,TRUE,"GENERAL";"TAB2",#N/A,TRUE,"GENERAL";"TAB3",#N/A,TRUE,"GENERAL";"TAB4",#N/A,TRUE,"GENERAL";"TAB5",#N/A,TRUE,"GENERAL"}</definedName>
    <definedName name="_t77" hidden="1">{"TAB1",#N/A,TRUE,"GENERAL";"TAB2",#N/A,TRUE,"GENERAL";"TAB3",#N/A,TRUE,"GENERAL";"TAB4",#N/A,TRUE,"GENERAL";"TAB5",#N/A,TRUE,"GENERAL"}</definedName>
    <definedName name="_t8" localSheetId="3" hidden="1">{"TAB1",#N/A,TRUE,"GENERAL";"TAB2",#N/A,TRUE,"GENERAL";"TAB3",#N/A,TRUE,"GENERAL";"TAB4",#N/A,TRUE,"GENERAL";"TAB5",#N/A,TRUE,"GENERAL"}</definedName>
    <definedName name="_t8" hidden="1">{"TAB1",#N/A,TRUE,"GENERAL";"TAB2",#N/A,TRUE,"GENERAL";"TAB3",#N/A,TRUE,"GENERAL";"TAB4",#N/A,TRUE,"GENERAL";"TAB5",#N/A,TRUE,"GENERAL"}</definedName>
    <definedName name="_t88" localSheetId="3" hidden="1">{"via1",#N/A,TRUE,"general";"via2",#N/A,TRUE,"general";"via3",#N/A,TRUE,"general"}</definedName>
    <definedName name="_t88" hidden="1">{"via1",#N/A,TRUE,"general";"via2",#N/A,TRUE,"general";"via3",#N/A,TRUE,"general"}</definedName>
    <definedName name="_t9" localSheetId="3" hidden="1">{"TAB1",#N/A,TRUE,"GENERAL";"TAB2",#N/A,TRUE,"GENERAL";"TAB3",#N/A,TRUE,"GENERAL";"TAB4",#N/A,TRUE,"GENERAL";"TAB5",#N/A,TRUE,"GENERAL"}</definedName>
    <definedName name="_t9" hidden="1">{"TAB1",#N/A,TRUE,"GENERAL";"TAB2",#N/A,TRUE,"GENERAL";"TAB3",#N/A,TRUE,"GENERAL";"TAB4",#N/A,TRUE,"GENERAL";"TAB5",#N/A,TRUE,"GENERAL"}</definedName>
    <definedName name="_t99" localSheetId="3" hidden="1">{"via1",#N/A,TRUE,"general";"via2",#N/A,TRUE,"general";"via3",#N/A,TRUE,"general"}</definedName>
    <definedName name="_t99" hidden="1">{"via1",#N/A,TRUE,"general";"via2",#N/A,TRUE,"general";"via3",#N/A,TRUE,"general"}</definedName>
    <definedName name="_tax1" localSheetId="1">#REF!</definedName>
    <definedName name="_tax1">#REF!</definedName>
    <definedName name="_tax2" localSheetId="1">#REF!</definedName>
    <definedName name="_tax2">#REF!</definedName>
    <definedName name="_tax3" localSheetId="1">#REF!</definedName>
    <definedName name="_tax3">#REF!</definedName>
    <definedName name="_tax4" localSheetId="1">#REF!</definedName>
    <definedName name="_tax4">#REF!</definedName>
    <definedName name="_tc1" localSheetId="1">#REF!</definedName>
    <definedName name="_tc1">#REF!</definedName>
    <definedName name="_tc2" localSheetId="1">#REF!</definedName>
    <definedName name="_tc2">#REF!</definedName>
    <definedName name="_tc3" localSheetId="1">#REF!</definedName>
    <definedName name="_tc3">#REF!</definedName>
    <definedName name="_TOP1" localSheetId="1">#REF!</definedName>
    <definedName name="_TOP1">#REF!</definedName>
    <definedName name="_TOP10" localSheetId="1">#REF!</definedName>
    <definedName name="_TOP10">#REF!</definedName>
    <definedName name="_TOP2" localSheetId="1">#REF!</definedName>
    <definedName name="_TOP2">#REF!</definedName>
    <definedName name="_TOP3" localSheetId="1">#REF!</definedName>
    <definedName name="_TOP3">#REF!</definedName>
    <definedName name="_TOP4" localSheetId="1">#REF!</definedName>
    <definedName name="_TOP4">#REF!</definedName>
    <definedName name="_TOP5" localSheetId="1">#REF!</definedName>
    <definedName name="_TOP5">#REF!</definedName>
    <definedName name="_TOP6" localSheetId="1">#REF!</definedName>
    <definedName name="_TOP6">#REF!</definedName>
    <definedName name="_TOP7" localSheetId="1">#REF!</definedName>
    <definedName name="_TOP7">#REF!</definedName>
    <definedName name="_TOP8" localSheetId="1">#REF!</definedName>
    <definedName name="_TOP8">#REF!</definedName>
    <definedName name="_TOP9" localSheetId="1">#REF!</definedName>
    <definedName name="_TOP9">#REF!</definedName>
    <definedName name="_TOT1" localSheetId="1">#REF!</definedName>
    <definedName name="_TOT1">#REF!</definedName>
    <definedName name="_u4" localSheetId="3" hidden="1">{"TAB1",#N/A,TRUE,"GENERAL";"TAB2",#N/A,TRUE,"GENERAL";"TAB3",#N/A,TRUE,"GENERAL";"TAB4",#N/A,TRUE,"GENERAL";"TAB5",#N/A,TRUE,"GENERAL"}</definedName>
    <definedName name="_u4" hidden="1">{"TAB1",#N/A,TRUE,"GENERAL";"TAB2",#N/A,TRUE,"GENERAL";"TAB3",#N/A,TRUE,"GENERAL";"TAB4",#N/A,TRUE,"GENERAL";"TAB5",#N/A,TRUE,"GENERAL"}</definedName>
    <definedName name="_u5" localSheetId="3" hidden="1">{"TAB1",#N/A,TRUE,"GENERAL";"TAB2",#N/A,TRUE,"GENERAL";"TAB3",#N/A,TRUE,"GENERAL";"TAB4",#N/A,TRUE,"GENERAL";"TAB5",#N/A,TRUE,"GENERAL"}</definedName>
    <definedName name="_u5" hidden="1">{"TAB1",#N/A,TRUE,"GENERAL";"TAB2",#N/A,TRUE,"GENERAL";"TAB3",#N/A,TRUE,"GENERAL";"TAB4",#N/A,TRUE,"GENERAL";"TAB5",#N/A,TRUE,"GENERAL"}</definedName>
    <definedName name="_u6" localSheetId="3" hidden="1">{"TAB1",#N/A,TRUE,"GENERAL";"TAB2",#N/A,TRUE,"GENERAL";"TAB3",#N/A,TRUE,"GENERAL";"TAB4",#N/A,TRUE,"GENERAL";"TAB5",#N/A,TRUE,"GENERAL"}</definedName>
    <definedName name="_u6" hidden="1">{"TAB1",#N/A,TRUE,"GENERAL";"TAB2",#N/A,TRUE,"GENERAL";"TAB3",#N/A,TRUE,"GENERAL";"TAB4",#N/A,TRUE,"GENERAL";"TAB5",#N/A,TRUE,"GENERAL"}</definedName>
    <definedName name="_u7" localSheetId="3" hidden="1">{"via1",#N/A,TRUE,"general";"via2",#N/A,TRUE,"general";"via3",#N/A,TRUE,"general"}</definedName>
    <definedName name="_u7" hidden="1">{"via1",#N/A,TRUE,"general";"via2",#N/A,TRUE,"general";"via3",#N/A,TRUE,"general"}</definedName>
    <definedName name="_u8" localSheetId="3" hidden="1">{"TAB1",#N/A,TRUE,"GENERAL";"TAB2",#N/A,TRUE,"GENERAL";"TAB3",#N/A,TRUE,"GENERAL";"TAB4",#N/A,TRUE,"GENERAL";"TAB5",#N/A,TRUE,"GENERAL"}</definedName>
    <definedName name="_u8" hidden="1">{"TAB1",#N/A,TRUE,"GENERAL";"TAB2",#N/A,TRUE,"GENERAL";"TAB3",#N/A,TRUE,"GENERAL";"TAB4",#N/A,TRUE,"GENERAL";"TAB5",#N/A,TRUE,"GENERAL"}</definedName>
    <definedName name="_u9" localSheetId="3" hidden="1">{"TAB1",#N/A,TRUE,"GENERAL";"TAB2",#N/A,TRUE,"GENERAL";"TAB3",#N/A,TRUE,"GENERAL";"TAB4",#N/A,TRUE,"GENERAL";"TAB5",#N/A,TRUE,"GENERAL"}</definedName>
    <definedName name="_u9" hidden="1">{"TAB1",#N/A,TRUE,"GENERAL";"TAB2",#N/A,TRUE,"GENERAL";"TAB3",#N/A,TRUE,"GENERAL";"TAB4",#N/A,TRUE,"GENERAL";"TAB5",#N/A,TRUE,"GENERAL"}</definedName>
    <definedName name="_unj1" localSheetId="1" hidden="1">[8]INST!#REF!</definedName>
    <definedName name="_unj1" hidden="1">[8]INST!#REF!</definedName>
    <definedName name="_ur7" localSheetId="3" hidden="1">{"TAB1",#N/A,TRUE,"GENERAL";"TAB2",#N/A,TRUE,"GENERAL";"TAB3",#N/A,TRUE,"GENERAL";"TAB4",#N/A,TRUE,"GENERAL";"TAB5",#N/A,TRUE,"GENERAL"}</definedName>
    <definedName name="_ur7" hidden="1">{"TAB1",#N/A,TRUE,"GENERAL";"TAB2",#N/A,TRUE,"GENERAL";"TAB3",#N/A,TRUE,"GENERAL";"TAB4",#N/A,TRUE,"GENERAL";"TAB5",#N/A,TRUE,"GENERAL"}</definedName>
    <definedName name="_v2" localSheetId="3" hidden="1">{"via1",#N/A,TRUE,"general";"via2",#N/A,TRUE,"general";"via3",#N/A,TRUE,"general"}</definedName>
    <definedName name="_v2" hidden="1">{"via1",#N/A,TRUE,"general";"via2",#N/A,TRUE,"general";"via3",#N/A,TRUE,"general"}</definedName>
    <definedName name="_v3" localSheetId="3" hidden="1">{"TAB1",#N/A,TRUE,"GENERAL";"TAB2",#N/A,TRUE,"GENERAL";"TAB3",#N/A,TRUE,"GENERAL";"TAB4",#N/A,TRUE,"GENERAL";"TAB5",#N/A,TRUE,"GENERAL"}</definedName>
    <definedName name="_v3" hidden="1">{"TAB1",#N/A,TRUE,"GENERAL";"TAB2",#N/A,TRUE,"GENERAL";"TAB3",#N/A,TRUE,"GENERAL";"TAB4",#N/A,TRUE,"GENERAL";"TAB5",#N/A,TRUE,"GENERAL"}</definedName>
    <definedName name="_v4" localSheetId="3" hidden="1">{"TAB1",#N/A,TRUE,"GENERAL";"TAB2",#N/A,TRUE,"GENERAL";"TAB3",#N/A,TRUE,"GENERAL";"TAB4",#N/A,TRUE,"GENERAL";"TAB5",#N/A,TRUE,"GENERAL"}</definedName>
    <definedName name="_v4" hidden="1">{"TAB1",#N/A,TRUE,"GENERAL";"TAB2",#N/A,TRUE,"GENERAL";"TAB3",#N/A,TRUE,"GENERAL";"TAB4",#N/A,TRUE,"GENERAL";"TAB5",#N/A,TRUE,"GENERAL"}</definedName>
    <definedName name="_v5" localSheetId="3" hidden="1">{"TAB1",#N/A,TRUE,"GENERAL";"TAB2",#N/A,TRUE,"GENERAL";"TAB3",#N/A,TRUE,"GENERAL";"TAB4",#N/A,TRUE,"GENERAL";"TAB5",#N/A,TRUE,"GENERAL"}</definedName>
    <definedName name="_v5" hidden="1">{"TAB1",#N/A,TRUE,"GENERAL";"TAB2",#N/A,TRUE,"GENERAL";"TAB3",#N/A,TRUE,"GENERAL";"TAB4",#N/A,TRUE,"GENERAL";"TAB5",#N/A,TRUE,"GENERAL"}</definedName>
    <definedName name="_v6" localSheetId="3" hidden="1">{"TAB1",#N/A,TRUE,"GENERAL";"TAB2",#N/A,TRUE,"GENERAL";"TAB3",#N/A,TRUE,"GENERAL";"TAB4",#N/A,TRUE,"GENERAL";"TAB5",#N/A,TRUE,"GENERAL"}</definedName>
    <definedName name="_v6" hidden="1">{"TAB1",#N/A,TRUE,"GENERAL";"TAB2",#N/A,TRUE,"GENERAL";"TAB3",#N/A,TRUE,"GENERAL";"TAB4",#N/A,TRUE,"GENERAL";"TAB5",#N/A,TRUE,"GENERAL"}</definedName>
    <definedName name="_v7" localSheetId="3" hidden="1">{"via1",#N/A,TRUE,"general";"via2",#N/A,TRUE,"general";"via3",#N/A,TRUE,"general"}</definedName>
    <definedName name="_v7" hidden="1">{"via1",#N/A,TRUE,"general";"via2",#N/A,TRUE,"general";"via3",#N/A,TRUE,"general"}</definedName>
    <definedName name="_v8" localSheetId="3" hidden="1">{"TAB1",#N/A,TRUE,"GENERAL";"TAB2",#N/A,TRUE,"GENERAL";"TAB3",#N/A,TRUE,"GENERAL";"TAB4",#N/A,TRUE,"GENERAL";"TAB5",#N/A,TRUE,"GENERAL"}</definedName>
    <definedName name="_v8" hidden="1">{"TAB1",#N/A,TRUE,"GENERAL";"TAB2",#N/A,TRUE,"GENERAL";"TAB3",#N/A,TRUE,"GENERAL";"TAB4",#N/A,TRUE,"GENERAL";"TAB5",#N/A,TRUE,"GENERAL"}</definedName>
    <definedName name="_v9" localSheetId="3" hidden="1">{"TAB1",#N/A,TRUE,"GENERAL";"TAB2",#N/A,TRUE,"GENERAL";"TAB3",#N/A,TRUE,"GENERAL";"TAB4",#N/A,TRUE,"GENERAL";"TAB5",#N/A,TRUE,"GENERAL"}</definedName>
    <definedName name="_v9" hidden="1">{"TAB1",#N/A,TRUE,"GENERAL";"TAB2",#N/A,TRUE,"GENERAL";"TAB3",#N/A,TRUE,"GENERAL";"TAB4",#N/A,TRUE,"GENERAL";"TAB5",#N/A,TRUE,"GENERAL"}</definedName>
    <definedName name="_VEX1" localSheetId="1">[11]Tablas!#REF!</definedName>
    <definedName name="_VEX1">[11]Tablas!#REF!</definedName>
    <definedName name="_VFA1" localSheetId="1">[11]Tablas!#REF!</definedName>
    <definedName name="_VFA1">[11]Tablas!#REF!</definedName>
    <definedName name="_vfv4" localSheetId="3" hidden="1">{"via1",#N/A,TRUE,"general";"via2",#N/A,TRUE,"general";"via3",#N/A,TRUE,"general"}</definedName>
    <definedName name="_vfv4" hidden="1">{"via1",#N/A,TRUE,"general";"via2",#N/A,TRUE,"general";"via3",#N/A,TRUE,"general"}</definedName>
    <definedName name="_VIT1" localSheetId="1">[11]Tablas!#REF!</definedName>
    <definedName name="_VIT1">[11]Tablas!#REF!</definedName>
    <definedName name="_VPR1" localSheetId="1">[11]Tablas!#REF!</definedName>
    <definedName name="_VPR1">[11]Tablas!#REF!</definedName>
    <definedName name="_VPR2" localSheetId="1">[12]Tablas!#REF!</definedName>
    <definedName name="_VPR2">[12]Tablas!#REF!</definedName>
    <definedName name="_VRP1" localSheetId="1">[11]Tablas!#REF!</definedName>
    <definedName name="_VRP1">[11]Tablas!#REF!</definedName>
    <definedName name="_VSM1" localSheetId="1">[11]Tablas!#REF!</definedName>
    <definedName name="_VSM1">[11]Tablas!#REF!</definedName>
    <definedName name="_x1" localSheetId="3" hidden="1">{"TAB1",#N/A,TRUE,"GENERAL";"TAB2",#N/A,TRUE,"GENERAL";"TAB3",#N/A,TRUE,"GENERAL";"TAB4",#N/A,TRUE,"GENERAL";"TAB5",#N/A,TRUE,"GENERAL"}</definedName>
    <definedName name="_x1" hidden="1">{"TAB1",#N/A,TRUE,"GENERAL";"TAB2",#N/A,TRUE,"GENERAL";"TAB3",#N/A,TRUE,"GENERAL";"TAB4",#N/A,TRUE,"GENERAL";"TAB5",#N/A,TRUE,"GENERAL"}</definedName>
    <definedName name="_x2" localSheetId="3" hidden="1">{"via1",#N/A,TRUE,"general";"via2",#N/A,TRUE,"general";"via3",#N/A,TRUE,"general"}</definedName>
    <definedName name="_x2" hidden="1">{"via1",#N/A,TRUE,"general";"via2",#N/A,TRUE,"general";"via3",#N/A,TRUE,"general"}</definedName>
    <definedName name="_x3" localSheetId="3" hidden="1">{"via1",#N/A,TRUE,"general";"via2",#N/A,TRUE,"general";"via3",#N/A,TRUE,"general"}</definedName>
    <definedName name="_x3" hidden="1">{"via1",#N/A,TRUE,"general";"via2",#N/A,TRUE,"general";"via3",#N/A,TRUE,"general"}</definedName>
    <definedName name="_x4" localSheetId="3" hidden="1">{"via1",#N/A,TRUE,"general";"via2",#N/A,TRUE,"general";"via3",#N/A,TRUE,"general"}</definedName>
    <definedName name="_x4" hidden="1">{"via1",#N/A,TRUE,"general";"via2",#N/A,TRUE,"general";"via3",#N/A,TRUE,"general"}</definedName>
    <definedName name="_x5" localSheetId="3" hidden="1">{"TAB1",#N/A,TRUE,"GENERAL";"TAB2",#N/A,TRUE,"GENERAL";"TAB3",#N/A,TRUE,"GENERAL";"TAB4",#N/A,TRUE,"GENERAL";"TAB5",#N/A,TRUE,"GENERAL"}</definedName>
    <definedName name="_x5" hidden="1">{"TAB1",#N/A,TRUE,"GENERAL";"TAB2",#N/A,TRUE,"GENERAL";"TAB3",#N/A,TRUE,"GENERAL";"TAB4",#N/A,TRUE,"GENERAL";"TAB5",#N/A,TRUE,"GENERAL"}</definedName>
    <definedName name="_x6" localSheetId="3" hidden="1">{"TAB1",#N/A,TRUE,"GENERAL";"TAB2",#N/A,TRUE,"GENERAL";"TAB3",#N/A,TRUE,"GENERAL";"TAB4",#N/A,TRUE,"GENERAL";"TAB5",#N/A,TRUE,"GENERAL"}</definedName>
    <definedName name="_x6" hidden="1">{"TAB1",#N/A,TRUE,"GENERAL";"TAB2",#N/A,TRUE,"GENERAL";"TAB3",#N/A,TRUE,"GENERAL";"TAB4",#N/A,TRUE,"GENERAL";"TAB5",#N/A,TRUE,"GENERAL"}</definedName>
    <definedName name="_x7" localSheetId="3" hidden="1">{"TAB1",#N/A,TRUE,"GENERAL";"TAB2",#N/A,TRUE,"GENERAL";"TAB3",#N/A,TRUE,"GENERAL";"TAB4",#N/A,TRUE,"GENERAL";"TAB5",#N/A,TRUE,"GENERAL"}</definedName>
    <definedName name="_x7" hidden="1">{"TAB1",#N/A,TRUE,"GENERAL";"TAB2",#N/A,TRUE,"GENERAL";"TAB3",#N/A,TRUE,"GENERAL";"TAB4",#N/A,TRUE,"GENERAL";"TAB5",#N/A,TRUE,"GENERAL"}</definedName>
    <definedName name="_x8" localSheetId="3" hidden="1">{"via1",#N/A,TRUE,"general";"via2",#N/A,TRUE,"general";"via3",#N/A,TRUE,"general"}</definedName>
    <definedName name="_x8" hidden="1">{"via1",#N/A,TRUE,"general";"via2",#N/A,TRUE,"general";"via3",#N/A,TRUE,"general"}</definedName>
    <definedName name="_x9" localSheetId="3" hidden="1">{"TAB1",#N/A,TRUE,"GENERAL";"TAB2",#N/A,TRUE,"GENERAL";"TAB3",#N/A,TRUE,"GENERAL";"TAB4",#N/A,TRUE,"GENERAL";"TAB5",#N/A,TRUE,"GENERAL"}</definedName>
    <definedName name="_x9" hidden="1">{"TAB1",#N/A,TRUE,"GENERAL";"TAB2",#N/A,TRUE,"GENERAL";"TAB3",#N/A,TRUE,"GENERAL";"TAB4",#N/A,TRUE,"GENERAL";"TAB5",#N/A,TRUE,"GENERAL"}</definedName>
    <definedName name="_y2" localSheetId="3" hidden="1">{"TAB1",#N/A,TRUE,"GENERAL";"TAB2",#N/A,TRUE,"GENERAL";"TAB3",#N/A,TRUE,"GENERAL";"TAB4",#N/A,TRUE,"GENERAL";"TAB5",#N/A,TRUE,"GENERAL"}</definedName>
    <definedName name="_y2" hidden="1">{"TAB1",#N/A,TRUE,"GENERAL";"TAB2",#N/A,TRUE,"GENERAL";"TAB3",#N/A,TRUE,"GENERAL";"TAB4",#N/A,TRUE,"GENERAL";"TAB5",#N/A,TRUE,"GENERAL"}</definedName>
    <definedName name="_y3" localSheetId="3" hidden="1">{"via1",#N/A,TRUE,"general";"via2",#N/A,TRUE,"general";"via3",#N/A,TRUE,"general"}</definedName>
    <definedName name="_y3" hidden="1">{"via1",#N/A,TRUE,"general";"via2",#N/A,TRUE,"general";"via3",#N/A,TRUE,"general"}</definedName>
    <definedName name="_y4" localSheetId="3" hidden="1">{"via1",#N/A,TRUE,"general";"via2",#N/A,TRUE,"general";"via3",#N/A,TRUE,"general"}</definedName>
    <definedName name="_y4" hidden="1">{"via1",#N/A,TRUE,"general";"via2",#N/A,TRUE,"general";"via3",#N/A,TRUE,"general"}</definedName>
    <definedName name="_y5" localSheetId="3" hidden="1">{"TAB1",#N/A,TRUE,"GENERAL";"TAB2",#N/A,TRUE,"GENERAL";"TAB3",#N/A,TRUE,"GENERAL";"TAB4",#N/A,TRUE,"GENERAL";"TAB5",#N/A,TRUE,"GENERAL"}</definedName>
    <definedName name="_y5" hidden="1">{"TAB1",#N/A,TRUE,"GENERAL";"TAB2",#N/A,TRUE,"GENERAL";"TAB3",#N/A,TRUE,"GENERAL";"TAB4",#N/A,TRUE,"GENERAL";"TAB5",#N/A,TRUE,"GENERAL"}</definedName>
    <definedName name="_y6" localSheetId="3" hidden="1">{"via1",#N/A,TRUE,"general";"via2",#N/A,TRUE,"general";"via3",#N/A,TRUE,"general"}</definedName>
    <definedName name="_y6" hidden="1">{"via1",#N/A,TRUE,"general";"via2",#N/A,TRUE,"general";"via3",#N/A,TRUE,"general"}</definedName>
    <definedName name="_y7" localSheetId="3" hidden="1">{"via1",#N/A,TRUE,"general";"via2",#N/A,TRUE,"general";"via3",#N/A,TRUE,"general"}</definedName>
    <definedName name="_y7" hidden="1">{"via1",#N/A,TRUE,"general";"via2",#N/A,TRUE,"general";"via3",#N/A,TRUE,"general"}</definedName>
    <definedName name="_y8" localSheetId="3" hidden="1">{"via1",#N/A,TRUE,"general";"via2",#N/A,TRUE,"general";"via3",#N/A,TRUE,"general"}</definedName>
    <definedName name="_y8" hidden="1">{"via1",#N/A,TRUE,"general";"via2",#N/A,TRUE,"general";"via3",#N/A,TRUE,"general"}</definedName>
    <definedName name="_y9" localSheetId="3" hidden="1">{"TAB1",#N/A,TRUE,"GENERAL";"TAB2",#N/A,TRUE,"GENERAL";"TAB3",#N/A,TRUE,"GENERAL";"TAB4",#N/A,TRUE,"GENERAL";"TAB5",#N/A,TRUE,"GENERAL"}</definedName>
    <definedName name="_y9" hidden="1">{"TAB1",#N/A,TRUE,"GENERAL";"TAB2",#N/A,TRUE,"GENERAL";"TAB3",#N/A,TRUE,"GENERAL";"TAB4",#N/A,TRUE,"GENERAL";"TAB5",#N/A,TRUE,"GENERAL"}</definedName>
    <definedName name="_z1" localSheetId="3" hidden="1">{"TAB1",#N/A,TRUE,"GENERAL";"TAB2",#N/A,TRUE,"GENERAL";"TAB3",#N/A,TRUE,"GENERAL";"TAB4",#N/A,TRUE,"GENERAL";"TAB5",#N/A,TRUE,"GENERAL"}</definedName>
    <definedName name="_z1" hidden="1">{"TAB1",#N/A,TRUE,"GENERAL";"TAB2",#N/A,TRUE,"GENERAL";"TAB3",#N/A,TRUE,"GENERAL";"TAB4",#N/A,TRUE,"GENERAL";"TAB5",#N/A,TRUE,"GENERAL"}</definedName>
    <definedName name="_z2" localSheetId="3" hidden="1">{"via1",#N/A,TRUE,"general";"via2",#N/A,TRUE,"general";"via3",#N/A,TRUE,"general"}</definedName>
    <definedName name="_z2" hidden="1">{"via1",#N/A,TRUE,"general";"via2",#N/A,TRUE,"general";"via3",#N/A,TRUE,"general"}</definedName>
    <definedName name="_z3" localSheetId="3" hidden="1">{"via1",#N/A,TRUE,"general";"via2",#N/A,TRUE,"general";"via3",#N/A,TRUE,"general"}</definedName>
    <definedName name="_z3" hidden="1">{"via1",#N/A,TRUE,"general";"via2",#N/A,TRUE,"general";"via3",#N/A,TRUE,"general"}</definedName>
    <definedName name="_z4" localSheetId="3" hidden="1">{"TAB1",#N/A,TRUE,"GENERAL";"TAB2",#N/A,TRUE,"GENERAL";"TAB3",#N/A,TRUE,"GENERAL";"TAB4",#N/A,TRUE,"GENERAL";"TAB5",#N/A,TRUE,"GENERAL"}</definedName>
    <definedName name="_z4" hidden="1">{"TAB1",#N/A,TRUE,"GENERAL";"TAB2",#N/A,TRUE,"GENERAL";"TAB3",#N/A,TRUE,"GENERAL";"TAB4",#N/A,TRUE,"GENERAL";"TAB5",#N/A,TRUE,"GENERAL"}</definedName>
    <definedName name="_z5" localSheetId="3" hidden="1">{"via1",#N/A,TRUE,"general";"via2",#N/A,TRUE,"general";"via3",#N/A,TRUE,"general"}</definedName>
    <definedName name="_z5" hidden="1">{"via1",#N/A,TRUE,"general";"via2",#N/A,TRUE,"general";"via3",#N/A,TRUE,"general"}</definedName>
    <definedName name="_z6" localSheetId="3" hidden="1">{"TAB1",#N/A,TRUE,"GENERAL";"TAB2",#N/A,TRUE,"GENERAL";"TAB3",#N/A,TRUE,"GENERAL";"TAB4",#N/A,TRUE,"GENERAL";"TAB5",#N/A,TRUE,"GENERAL"}</definedName>
    <definedName name="_z6" hidden="1">{"TAB1",#N/A,TRUE,"GENERAL";"TAB2",#N/A,TRUE,"GENERAL";"TAB3",#N/A,TRUE,"GENERAL";"TAB4",#N/A,TRUE,"GENERAL";"TAB5",#N/A,TRUE,"GENERAL"}</definedName>
    <definedName name="A" localSheetId="2">#REF!</definedName>
    <definedName name="a" localSheetId="3">'[24]DUB-823'!#REF!</definedName>
    <definedName name="a" localSheetId="1">'[24]DUB-823'!#REF!</definedName>
    <definedName name="a">'[24]DUB-823'!#REF!</definedName>
    <definedName name="A_1" localSheetId="1">#REF!</definedName>
    <definedName name="A_1">#REF!</definedName>
    <definedName name="A_impresión_IM" localSheetId="3">#REF!</definedName>
    <definedName name="A_impresión_IM" localSheetId="1">#REF!</definedName>
    <definedName name="A_impresión_IM">#REF!</definedName>
    <definedName name="A18A200" localSheetId="1">[25]ESPEC!#REF!</definedName>
    <definedName name="A18A200">[25]ESPEC!#REF!</definedName>
    <definedName name="a2a" localSheetId="3" hidden="1">{"TAB1",#N/A,TRUE,"GENERAL";"TAB2",#N/A,TRUE,"GENERAL";"TAB3",#N/A,TRUE,"GENERAL";"TAB4",#N/A,TRUE,"GENERAL";"TAB5",#N/A,TRUE,"GENERAL"}</definedName>
    <definedName name="a2a" hidden="1">{"TAB1",#N/A,TRUE,"GENERAL";"TAB2",#N/A,TRUE,"GENERAL";"TAB3",#N/A,TRUE,"GENERAL";"TAB4",#N/A,TRUE,"GENERAL";"TAB5",#N/A,TRUE,"GENERAL"}</definedName>
    <definedName name="aa" localSheetId="3">'INDICAR CÓDIGO DEL ITEM DE PAGO'!ERR</definedName>
    <definedName name="aa">[0]!ERR</definedName>
    <definedName name="AAA" localSheetId="3">'INDICAR CÓDIGO DEL ITEM DE PAGO'!ERR</definedName>
    <definedName name="AAA">[0]!ERR</definedName>
    <definedName name="aaaaaa">[26]otros!$C$5</definedName>
    <definedName name="aaaaas" localSheetId="3"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3" hidden="1">{"TAB1",#N/A,TRUE,"GENERAL";"TAB2",#N/A,TRUE,"GENERAL";"TAB3",#N/A,TRUE,"GENERAL";"TAB4",#N/A,TRUE,"GENERAL";"TAB5",#N/A,TRUE,"GENERAL"}</definedName>
    <definedName name="aas" hidden="1">{"TAB1",#N/A,TRUE,"GENERAL";"TAB2",#N/A,TRUE,"GENERAL";"TAB3",#N/A,TRUE,"GENERAL";"TAB4",#N/A,TRUE,"GENERAL";"TAB5",#N/A,TRUE,"GENERAL"}</definedName>
    <definedName name="AB" localSheetId="1">#REF!</definedName>
    <definedName name="AB">#REF!</definedName>
    <definedName name="aba_1" localSheetId="1">#REF!</definedName>
    <definedName name="aba_1">#REF!</definedName>
    <definedName name="aba_2" localSheetId="1">#REF!</definedName>
    <definedName name="aba_2">#REF!</definedName>
    <definedName name="abc" localSheetId="3">#REF!</definedName>
    <definedName name="abc" localSheetId="1">#REF!</definedName>
    <definedName name="abc">#REF!</definedName>
    <definedName name="ABCD" localSheetId="1" hidden="1">#REF!</definedName>
    <definedName name="ABCD" hidden="1">#REF!</definedName>
    <definedName name="ABCDE" localSheetId="1" hidden="1">#REF!</definedName>
    <definedName name="ABCDE" hidden="1">#REF!</definedName>
    <definedName name="ABG">[6]AASHTO!$A$2:$F$5</definedName>
    <definedName name="absc1" localSheetId="1">[27]!absc</definedName>
    <definedName name="absc1">[27]!absc</definedName>
    <definedName name="ac" localSheetId="1">#REF!</definedName>
    <definedName name="ac">#REF!</definedName>
    <definedName name="AccessDatabase" hidden="1">"C:\C-314\VOLUMENES\volfin4.mdb"</definedName>
    <definedName name="acpm">5000</definedName>
    <definedName name="ACT" localSheetId="1">#REF!</definedName>
    <definedName name="ACT">#REF!</definedName>
    <definedName name="ACT_COMP" localSheetId="1">#REF!</definedName>
    <definedName name="ACT_COMP">#REF!</definedName>
    <definedName name="ACT_COMP2" localSheetId="1">#REF!</definedName>
    <definedName name="ACT_COMP2">#REF!</definedName>
    <definedName name="ACT_CONT" localSheetId="1">#REF!</definedName>
    <definedName name="ACT_CONT">#REF!</definedName>
    <definedName name="ACT_CONT2" localSheetId="1">#REF!</definedName>
    <definedName name="ACT_CONT2">#REF!</definedName>
    <definedName name="Actividades" localSheetId="1">#REF!</definedName>
    <definedName name="Actividades">#REF!</definedName>
    <definedName name="ACTIVO_NUEVO_ACUEDUCTO" localSheetId="1">#REF!</definedName>
    <definedName name="ACTIVO_NUEVO_ACUEDUCTO">#REF!</definedName>
    <definedName name="ACTIVO_NUEVO_ALCANTARILLADO" localSheetId="1">#REF!</definedName>
    <definedName name="ACTIVO_NUEVO_ALCANTARILLADO">#REF!</definedName>
    <definedName name="ACTIVOS_ACUEDUCTO" localSheetId="1">#REF!</definedName>
    <definedName name="ACTIVOS_ACUEDUCTO">#REF!</definedName>
    <definedName name="ACTIVOS_ALCANTARILLADO" localSheetId="1">#REF!</definedName>
    <definedName name="ACTIVOS_ALCANTARILLADO">#REF!</definedName>
    <definedName name="ACTV" localSheetId="1">#REF!</definedName>
    <definedName name="ACTV">#REF!</definedName>
    <definedName name="acumulado">'[28]Reservas de Petróleo'!$A$2,'[28]Reservas de Petróleo'!$A$1,'[28]Reservas de Petróleo'!$D$4,'[28]Reservas de Petróleo'!$E$1:$E$65536</definedName>
    <definedName name="ad" localSheetId="3">#REF!</definedName>
    <definedName name="ad" localSheetId="1">#REF!</definedName>
    <definedName name="ad">#REF!</definedName>
    <definedName name="adasd" localSheetId="1">#REF!</definedName>
    <definedName name="adasd">#REF!</definedName>
    <definedName name="ADFGSDB" localSheetId="3" hidden="1">{"via1",#N/A,TRUE,"general";"via2",#N/A,TRUE,"general";"via3",#N/A,TRUE,"general"}</definedName>
    <definedName name="ADFGSDB" hidden="1">{"via1",#N/A,TRUE,"general";"via2",#N/A,TRUE,"general";"via3",#N/A,TRUE,"general"}</definedName>
    <definedName name="ADM">[26]otros!$C$2</definedName>
    <definedName name="administrador">[29]Informacion!$B$15</definedName>
    <definedName name="ADMON" localSheetId="1">#REF!</definedName>
    <definedName name="ADMON">#REF!</definedName>
    <definedName name="ADMON1" localSheetId="1">#REF!</definedName>
    <definedName name="ADMON1">#REF!</definedName>
    <definedName name="adoc1" localSheetId="1">[27]!absc</definedName>
    <definedName name="adoc1">[27]!absc</definedName>
    <definedName name="ADOC125" localSheetId="1">[30]!absc</definedName>
    <definedName name="ADOC125">[30]!absc</definedName>
    <definedName name="adoq" localSheetId="1">[31]!absc</definedName>
    <definedName name="adoq">[31]!absc</definedName>
    <definedName name="ADSAD" localSheetId="3" hidden="1">{"TAB1",#N/A,TRUE,"GENERAL";"TAB2",#N/A,TRUE,"GENERAL";"TAB3",#N/A,TRUE,"GENERAL";"TAB4",#N/A,TRUE,"GENERAL";"TAB5",#N/A,TRUE,"GENERAL"}</definedName>
    <definedName name="ADSAD" hidden="1">{"TAB1",#N/A,TRUE,"GENERAL";"TAB2",#N/A,TRUE,"GENERAL";"TAB3",#N/A,TRUE,"GENERAL";"TAB4",#N/A,TRUE,"GENERAL";"TAB5",#N/A,TRUE,"GENERAL"}</definedName>
    <definedName name="aefa" localSheetId="3" hidden="1">{"via1",#N/A,TRUE,"general";"via2",#N/A,TRUE,"general";"via3",#N/A,TRUE,"general"}</definedName>
    <definedName name="aefa" hidden="1">{"via1",#N/A,TRUE,"general";"via2",#N/A,TRUE,"general";"via3",#N/A,TRUE,"general"}</definedName>
    <definedName name="afdsw" localSheetId="3" hidden="1">{"TAB1",#N/A,TRUE,"GENERAL";"TAB2",#N/A,TRUE,"GENERAL";"TAB3",#N/A,TRUE,"GENERAL";"TAB4",#N/A,TRUE,"GENERAL";"TAB5",#N/A,TRUE,"GENERAL"}</definedName>
    <definedName name="afdsw" hidden="1">{"TAB1",#N/A,TRUE,"GENERAL";"TAB2",#N/A,TRUE,"GENERAL";"TAB3",#N/A,TRUE,"GENERAL";"TAB4",#N/A,TRUE,"GENERAL";"TAB5",#N/A,TRUE,"GENERAL"}</definedName>
    <definedName name="agdsgg" localSheetId="3" hidden="1">{"via1",#N/A,TRUE,"general";"via2",#N/A,TRUE,"general";"via3",#N/A,TRUE,"general"}</definedName>
    <definedName name="agdsgg" hidden="1">{"via1",#N/A,TRUE,"general";"via2",#N/A,TRUE,"general";"via3",#N/A,TRUE,"general"}</definedName>
    <definedName name="aida" localSheetId="1">#REF!</definedName>
    <definedName name="aida">#REF!</definedName>
    <definedName name="aida1" localSheetId="1">#REF!</definedName>
    <definedName name="aida1">#REF!</definedName>
    <definedName name="AIU" localSheetId="3">#REF!</definedName>
    <definedName name="AIU" localSheetId="1">#REF!</definedName>
    <definedName name="AIU">#REF!</definedName>
    <definedName name="AIU_01" localSheetId="1">#REF!</definedName>
    <definedName name="AIU_01">#REF!</definedName>
    <definedName name="AIU_1" localSheetId="1">#REF!</definedName>
    <definedName name="AIU_1">#REF!</definedName>
    <definedName name="AIU_2" localSheetId="1">#REF!</definedName>
    <definedName name="AIU_2">#REF!</definedName>
    <definedName name="AjustDelAIU" localSheetId="3">#REF!</definedName>
    <definedName name="AjustDelAIU" localSheetId="1">#REF!</definedName>
    <definedName name="AjustDelAIU">#REF!</definedName>
    <definedName name="alam" localSheetId="1">#REF!</definedName>
    <definedName name="alam">#REF!</definedName>
    <definedName name="alc" localSheetId="1">[32]!absc</definedName>
    <definedName name="alc">[32]!absc</definedName>
    <definedName name="AlcanceProyecto" localSheetId="1">#REF!</definedName>
    <definedName name="AlcanceProyecto">#REF!</definedName>
    <definedName name="ALM" localSheetId="1">#REF!</definedName>
    <definedName name="ALM">#REF!</definedName>
    <definedName name="ALTO">[33]Tabla!$A$1:$A$5</definedName>
    <definedName name="Amount" localSheetId="1">#REF!</definedName>
    <definedName name="Amount">#REF!</definedName>
    <definedName name="ANCLAJE" localSheetId="3">'[34]MC SF GAVIONES'!#REF!</definedName>
    <definedName name="ANCLAJE" localSheetId="1">'[34]MC SF GAVIONES'!#REF!</definedName>
    <definedName name="ANCLAJE">'[34]MC SF GAVIONES'!#REF!</definedName>
    <definedName name="AND" localSheetId="1">#REF!</definedName>
    <definedName name="AND">#REF!</definedName>
    <definedName name="anex7" localSheetId="1">#REF!</definedName>
    <definedName name="anex7">#REF!</definedName>
    <definedName name="anex8" localSheetId="1">#REF!</definedName>
    <definedName name="anex8">#REF!</definedName>
    <definedName name="anexo1" localSheetId="1">#REF!</definedName>
    <definedName name="anexo1">#REF!</definedName>
    <definedName name="anexo10" localSheetId="1">#REF!</definedName>
    <definedName name="anexo10">#REF!</definedName>
    <definedName name="anexo11" localSheetId="1">#REF!</definedName>
    <definedName name="anexo11">#REF!</definedName>
    <definedName name="anexo12" localSheetId="1">#REF!</definedName>
    <definedName name="anexo12">#REF!</definedName>
    <definedName name="anexo13" localSheetId="1">#REF!</definedName>
    <definedName name="anexo13">#REF!</definedName>
    <definedName name="anexo14" localSheetId="1">#REF!</definedName>
    <definedName name="anexo14">#REF!</definedName>
    <definedName name="anexo15" localSheetId="1">#REF!</definedName>
    <definedName name="anexo15">#REF!</definedName>
    <definedName name="anexo2" localSheetId="1">#REF!</definedName>
    <definedName name="anexo2">#REF!</definedName>
    <definedName name="anexo3" localSheetId="1">#REF!</definedName>
    <definedName name="anexo3">#REF!</definedName>
    <definedName name="anexo4" localSheetId="1">#REF!</definedName>
    <definedName name="anexo4">#REF!</definedName>
    <definedName name="anexo5" localSheetId="1">#REF!</definedName>
    <definedName name="anexo5">#REF!</definedName>
    <definedName name="anexo6" localSheetId="1">#REF!</definedName>
    <definedName name="anexo6">#REF!</definedName>
    <definedName name="anexo7" localSheetId="1">[35]COMPARATIVO!#REF!</definedName>
    <definedName name="anexo7">[35]COMPARATIVO!#REF!</definedName>
    <definedName name="anexo8" localSheetId="1">#REF!</definedName>
    <definedName name="anexo8">#REF!</definedName>
    <definedName name="anexo9" localSheetId="1">#REF!</definedName>
    <definedName name="anexo9">#REF!</definedName>
    <definedName name="anexů7" localSheetId="1">#REF!</definedName>
    <definedName name="anexů7">#REF!</definedName>
    <definedName name="Antic">[36]BASES!$B$33</definedName>
    <definedName name="ANTICIPO">[37]BASES!$B$33</definedName>
    <definedName name="AÑO">[26]PRESUPUESTO!$D$13</definedName>
    <definedName name="AÑOS_DE_VIDA_UTIL_ACUEDUCTO..." localSheetId="1">#REF!</definedName>
    <definedName name="AÑOS_DE_VIDA_UTIL_ACUEDUCTO...">#REF!</definedName>
    <definedName name="AÑOS_DE_VIDA_UTIL_ALCANTARILLADO..." localSheetId="1">#REF!</definedName>
    <definedName name="AÑOS_DE_VIDA_UTIL_ALCANTARILLADO...">#REF!</definedName>
    <definedName name="AÑOS_VIDA_UTIL_ACUEDUCTO..." localSheetId="1">#REF!</definedName>
    <definedName name="AÑOS_VIDA_UTIL_ACUEDUCTO...">#REF!</definedName>
    <definedName name="AÑOS_VIDA_UTIL_ALCANTARILLADO" localSheetId="1">#REF!</definedName>
    <definedName name="AÑOS_VIDA_UTIL_ALCANTARILLADO">#REF!</definedName>
    <definedName name="AÑOS_VIDA_UTIL_DISPONIBLE_ACUEDUCTO" localSheetId="1">#REF!</definedName>
    <definedName name="AÑOS_VIDA_UTIL_DISPONIBLE_ACUEDUCTO">#REF!</definedName>
    <definedName name="AÑOS_VIDA_UTIL_DISPONIBLE_ALCANTARILLADO" localSheetId="1">#REF!</definedName>
    <definedName name="AÑOS_VIDA_UTIL_DISPONIBLE_ALCANTARILLADO">#REF!</definedName>
    <definedName name="AÑOWUIE">'[38]Res-Accide-10'!$R$2:$R$7</definedName>
    <definedName name="apaiy" localSheetId="1">#REF!</definedName>
    <definedName name="apaiy">#REF!</definedName>
    <definedName name="APELLIDOS" localSheetId="1">#REF!</definedName>
    <definedName name="APELLIDOS">#REF!</definedName>
    <definedName name="API" localSheetId="1">#REF!</definedName>
    <definedName name="API">#REF!</definedName>
    <definedName name="APU" localSheetId="1">[39]!absc</definedName>
    <definedName name="APU">[39]!absc</definedName>
    <definedName name="APU_directos" localSheetId="3">#REF!</definedName>
    <definedName name="APU_directos" localSheetId="1">#REF!</definedName>
    <definedName name="APU_directos">#REF!</definedName>
    <definedName name="APU221.1" localSheetId="3">#REF!</definedName>
    <definedName name="APU221.1" localSheetId="1">#REF!</definedName>
    <definedName name="APU221.1">#REF!</definedName>
    <definedName name="APU221.2" localSheetId="3">#REF!</definedName>
    <definedName name="APU221.2" localSheetId="1">#REF!</definedName>
    <definedName name="APU221.2">#REF!</definedName>
    <definedName name="aq" localSheetId="3">'INDICAR CÓDIGO DEL ITEM DE PAGO'!ERR</definedName>
    <definedName name="aq">[0]!ERR</definedName>
    <definedName name="aqaq" localSheetId="3" hidden="1">{"TAB1",#N/A,TRUE,"GENERAL";"TAB2",#N/A,TRUE,"GENERAL";"TAB3",#N/A,TRUE,"GENERAL";"TAB4",#N/A,TRUE,"GENERAL";"TAB5",#N/A,TRUE,"GENERAL"}</definedName>
    <definedName name="aqaq" hidden="1">{"TAB1",#N/A,TRUE,"GENERAL";"TAB2",#N/A,TRUE,"GENERAL";"TAB3",#N/A,TRUE,"GENERAL";"TAB4",#N/A,TRUE,"GENERAL";"TAB5",#N/A,TRUE,"GENERAL"}</definedName>
    <definedName name="AQW" localSheetId="1">#REF!</definedName>
    <definedName name="AQW">#REF!</definedName>
    <definedName name="ARANCEL" localSheetId="1">#REF!</definedName>
    <definedName name="ARANCEL">#REF!</definedName>
    <definedName name="AREA" localSheetId="1">#REF!</definedName>
    <definedName name="AREA">#REF!</definedName>
    <definedName name="_xlnm.Extract" localSheetId="1">#REF!</definedName>
    <definedName name="_xlnm.Extract">#REF!</definedName>
    <definedName name="_xlnm.Print_Area" localSheetId="2">' APU´S CIMITARRA'!$A$1:$H$1346</definedName>
    <definedName name="_xlnm.Print_Area" localSheetId="3">'INDICAR CÓDIGO DEL ITEM DE PAGO'!$A$1:$Q$94</definedName>
    <definedName name="_xlnm.Print_Area" localSheetId="0">'PRESUPUESTO OFICIAL (Entidad)'!$A$1:$M$98</definedName>
    <definedName name="_xlnm.Print_Area" localSheetId="1">'PROPUESTA ECONÓMICA'!$A$1:$M$98</definedName>
    <definedName name="_xlnm.Print_Area">#REF!</definedName>
    <definedName name="AreaLimpiar">'[40]Info-Portaf'!$N$4,'[40]Info-Portaf'!$C$10:$AE$24,'[40]Info-Portaf'!$C$26:$AE$28,'[40]Info-Portaf'!$C$31:$AE$40,'[40]Info-Portaf'!$C$41:$H$41,'[40]Info-Portaf'!$C$42:$AE$51,'[40]Info-Portaf'!$C$53:$AE$54,'[40]Info-Portaf'!$C$57:$AE$57,'[40]Info-Portaf'!$C$59:$AE$59,'[40]Info-Portaf'!$B$10:$B$61</definedName>
    <definedName name="Areatotal" localSheetId="1">#REF!</definedName>
    <definedName name="Areatotal">#REF!</definedName>
    <definedName name="Aref" localSheetId="1">#REF!</definedName>
    <definedName name="Aref">#REF!</definedName>
    <definedName name="armuve" localSheetId="3">'INDICAR CÓDIGO DEL ITEM DE PAGO'!ERR</definedName>
    <definedName name="armuve">[0]!ERR</definedName>
    <definedName name="ARP" localSheetId="1">#REF!</definedName>
    <definedName name="ARP">#REF!</definedName>
    <definedName name="ARS" localSheetId="1">#REF!</definedName>
    <definedName name="ARS">#REF!</definedName>
    <definedName name="AS" localSheetId="2">#REF!</definedName>
    <definedName name="as" localSheetId="3">'INDICAR CÓDIGO DEL ITEM DE PAGO'!ERR</definedName>
    <definedName name="as">[0]!ERR</definedName>
    <definedName name="ASB">[6]AASHTO!$A$8:$F$11</definedName>
    <definedName name="ASD" localSheetId="3" hidden="1">{"via1",#N/A,TRUE,"general";"via2",#N/A,TRUE,"general";"via3",#N/A,TRUE,"general"}</definedName>
    <definedName name="ASD" hidden="1">{"via1",#N/A,TRUE,"general";"via2",#N/A,TRUE,"general";"via3",#N/A,TRUE,"general"}</definedName>
    <definedName name="ASDA" localSheetId="3" hidden="1">{"via1",#N/A,TRUE,"general";"via2",#N/A,TRUE,"general";"via3",#N/A,TRUE,"general"}</definedName>
    <definedName name="ASDA" hidden="1">{"via1",#N/A,TRUE,"general";"via2",#N/A,TRUE,"general";"via3",#N/A,TRUE,"general"}</definedName>
    <definedName name="asdasd" localSheetId="3" hidden="1">{"TAB1",#N/A,TRUE,"GENERAL";"TAB2",#N/A,TRUE,"GENERAL";"TAB3",#N/A,TRUE,"GENERAL";"TAB4",#N/A,TRUE,"GENERAL";"TAB5",#N/A,TRUE,"GENERAL"}</definedName>
    <definedName name="asdasd" hidden="1">{"TAB1",#N/A,TRUE,"GENERAL";"TAB2",#N/A,TRUE,"GENERAL";"TAB3",#N/A,TRUE,"GENERAL";"TAB4",#N/A,TRUE,"GENERAL";"TAB5",#N/A,TRUE,"GENERAL"}</definedName>
    <definedName name="asdf" localSheetId="3" hidden="1">{"via1",#N/A,TRUE,"general";"via2",#N/A,TRUE,"general";"via3",#N/A,TRUE,"general"}</definedName>
    <definedName name="asdf" hidden="1">{"via1",#N/A,TRUE,"general";"via2",#N/A,TRUE,"general";"via3",#N/A,TRUE,"general"}</definedName>
    <definedName name="asdfa" localSheetId="3" hidden="1">{"via1",#N/A,TRUE,"general";"via2",#N/A,TRUE,"general";"via3",#N/A,TRUE,"general"}</definedName>
    <definedName name="asdfa" hidden="1">{"via1",#N/A,TRUE,"general";"via2",#N/A,TRUE,"general";"via3",#N/A,TRUE,"general"}</definedName>
    <definedName name="ASDFGHJKLÑ" localSheetId="3">'INDICAR CÓDIGO DEL ITEM DE PAGO'!ERR</definedName>
    <definedName name="ASDFGHJKLÑ">[0]!ERR</definedName>
    <definedName name="asfasd" localSheetId="3" hidden="1">{"via1",#N/A,TRUE,"general";"via2",#N/A,TRUE,"general";"via3",#N/A,TRUE,"general"}</definedName>
    <definedName name="asfasd" hidden="1">{"via1",#N/A,TRUE,"general";"via2",#N/A,TRUE,"general";"via3",#N/A,TRUE,"general"}</definedName>
    <definedName name="asfasdl" localSheetId="3"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3" hidden="1">{"TAB1",#N/A,TRUE,"GENERAL";"TAB2",#N/A,TRUE,"GENERAL";"TAB3",#N/A,TRUE,"GENERAL";"TAB4",#N/A,TRUE,"GENERAL";"TAB5",#N/A,TRUE,"GENERAL"}</definedName>
    <definedName name="asff" hidden="1">{"TAB1",#N/A,TRUE,"GENERAL";"TAB2",#N/A,TRUE,"GENERAL";"TAB3",#N/A,TRUE,"GENERAL";"TAB4",#N/A,TRUE,"GENERAL";"TAB5",#N/A,TRUE,"GENERAL"}</definedName>
    <definedName name="asfghjoi" localSheetId="3" hidden="1">{"via1",#N/A,TRUE,"general";"via2",#N/A,TRUE,"general";"via3",#N/A,TRUE,"general"}</definedName>
    <definedName name="asfghjoi" hidden="1">{"via1",#N/A,TRUE,"general";"via2",#N/A,TRUE,"general";"via3",#N/A,TRUE,"general"}</definedName>
    <definedName name="asojkdr" localSheetId="3"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3">#REF!</definedName>
    <definedName name="auto1" localSheetId="1">#REF!</definedName>
    <definedName name="auto1">#REF!</definedName>
    <definedName name="auto123" localSheetId="3">#REF!</definedName>
    <definedName name="auto123" localSheetId="1">#REF!</definedName>
    <definedName name="auto123">#REF!</definedName>
    <definedName name="auto2" localSheetId="3">#REF!</definedName>
    <definedName name="auto2" localSheetId="1">#REF!</definedName>
    <definedName name="auto2">#REF!</definedName>
    <definedName name="AUTOMOTOR" localSheetId="1">#REF!</definedName>
    <definedName name="AUTOMOTOR">#REF!</definedName>
    <definedName name="AUTOMOTOR1" localSheetId="1">#REF!</definedName>
    <definedName name="AUTOMOTOR1">#REF!</definedName>
    <definedName name="AuxAlim">'[10]DATOS CONTRATO'!$E$18</definedName>
    <definedName name="auxalimentacion">[41]CONTRATO!$E$18</definedName>
    <definedName name="AuxCom">'[10]DATOS CONTRATO'!$I$16</definedName>
    <definedName name="auxcomisariato">[41]CONTRATO!$I$16</definedName>
    <definedName name="AuxDot">'[10]DATOS CONTRATO'!$I$17</definedName>
    <definedName name="auxdotacion">[41]CONTRATO!$I$17</definedName>
    <definedName name="AuxHab">'[10]DATOS CONTRATO'!$E$17</definedName>
    <definedName name="auxhabi">[42]CONTRATO!$E$17</definedName>
    <definedName name="auxhabitacion">[41]CONTRATO!$E$17</definedName>
    <definedName name="auxtransporte">[41]CONTRATO!$E$16</definedName>
    <definedName name="Avance_por_item" localSheetId="1">#REF!,#REF!,#REF!,#REF!,#REF!,#REF!,#REF!,#REF!,#REF!,#REF!,#REF!,#REF!,#REF!,#REF!,#REF!,#REF!,#REF!,#REF!</definedName>
    <definedName name="Avance_por_item">#REF!,#REF!,#REF!,#REF!,#REF!,#REF!,#REF!,#REF!,#REF!,#REF!,#REF!,#REF!,#REF!,#REF!,#REF!,#REF!,#REF!,#REF!</definedName>
    <definedName name="Avances_Totales" localSheetId="1">#REF!,#REF!,#REF!,#REF!,#REF!,#REF!,#REF!,#REF!,#REF!,#REF!,#REF!,#REF!,#REF!,#REF!,#REF!,#REF!,#REF!,#REF!</definedName>
    <definedName name="Avances_Totales">#REF!,#REF!,#REF!,#REF!,#REF!,#REF!,#REF!,#REF!,#REF!,#REF!,#REF!,#REF!,#REF!,#REF!,#REF!,#REF!,#REF!,#REF!</definedName>
    <definedName name="AW" localSheetId="3">#REF!</definedName>
    <definedName name="AW" localSheetId="1">#REF!</definedName>
    <definedName name="AW">#REF!</definedName>
    <definedName name="azaz" localSheetId="3" hidden="1">{"TAB1",#N/A,TRUE,"GENERAL";"TAB2",#N/A,TRUE,"GENERAL";"TAB3",#N/A,TRUE,"GENERAL";"TAB4",#N/A,TRUE,"GENERAL";"TAB5",#N/A,TRUE,"GENERAL"}</definedName>
    <definedName name="azaz" hidden="1">{"TAB1",#N/A,TRUE,"GENERAL";"TAB2",#N/A,TRUE,"GENERAL";"TAB3",#N/A,TRUE,"GENERAL";"TAB4",#N/A,TRUE,"GENERAL";"TAB5",#N/A,TRUE,"GENERAL"}</definedName>
    <definedName name="B" localSheetId="2">#REF!</definedName>
    <definedName name="B" localSheetId="3" hidden="1">{"via1",#N/A,TRUE,"general";"via2",#N/A,TRUE,"general";"via3",#N/A,TRUE,"general"}</definedName>
    <definedName name="B" hidden="1">{"via1",#N/A,TRUE,"general";"via2",#N/A,TRUE,"general";"via3",#N/A,TRUE,"general"}</definedName>
    <definedName name="B104067A" localSheetId="1">#REF!</definedName>
    <definedName name="B104067A">#REF!</definedName>
    <definedName name="b104067ac" localSheetId="2">#REF!</definedName>
    <definedName name="b104067ac" localSheetId="1">#REF!</definedName>
    <definedName name="b104067ac">#REF!</definedName>
    <definedName name="B104067AE" localSheetId="2">#REF!</definedName>
    <definedName name="B104067AE" localSheetId="1">#REF!</definedName>
    <definedName name="B104067AE">#REF!</definedName>
    <definedName name="B104067AS" localSheetId="2">#REF!</definedName>
    <definedName name="B104067AS" localSheetId="1">#REF!</definedName>
    <definedName name="B104067AS">#REF!</definedName>
    <definedName name="b104067b" localSheetId="2">#REF!</definedName>
    <definedName name="b104067b" localSheetId="1">#REF!</definedName>
    <definedName name="b104067b">#REF!</definedName>
    <definedName name="b104067bc" localSheetId="2">#REF!</definedName>
    <definedName name="b104067bc" localSheetId="1">#REF!</definedName>
    <definedName name="b104067bc">#REF!</definedName>
    <definedName name="B104067BS" localSheetId="2">#REF!</definedName>
    <definedName name="B104067BS" localSheetId="1">#REF!</definedName>
    <definedName name="B104067BS">#REF!</definedName>
    <definedName name="b104068a" localSheetId="2">#REF!</definedName>
    <definedName name="b104068a" localSheetId="1">#REF!</definedName>
    <definedName name="b104068a">#REF!</definedName>
    <definedName name="b104068ab" localSheetId="2">#REF!</definedName>
    <definedName name="b104068ab" localSheetId="1">#REF!</definedName>
    <definedName name="b104068ab">#REF!</definedName>
    <definedName name="b104068ac" localSheetId="2">#REF!</definedName>
    <definedName name="b104068ac" localSheetId="1">#REF!</definedName>
    <definedName name="b104068ac">#REF!</definedName>
    <definedName name="B104068AT" localSheetId="2">#REF!</definedName>
    <definedName name="B104068AT" localSheetId="1">#REF!</definedName>
    <definedName name="B104068AT">#REF!</definedName>
    <definedName name="B104068AY" localSheetId="2">#REF!</definedName>
    <definedName name="B104068AY" localSheetId="1">#REF!</definedName>
    <definedName name="B104068AY">#REF!</definedName>
    <definedName name="b104068b" localSheetId="2">#REF!</definedName>
    <definedName name="b104068b" localSheetId="1">#REF!</definedName>
    <definedName name="b104068b">#REF!</definedName>
    <definedName name="B104068BA" localSheetId="2">#REF!</definedName>
    <definedName name="B104068BA" localSheetId="1">#REF!</definedName>
    <definedName name="B104068BA">#REF!</definedName>
    <definedName name="b104068bc" localSheetId="2">#REF!</definedName>
    <definedName name="b104068bc" localSheetId="1">#REF!</definedName>
    <definedName name="b104068bc">#REF!</definedName>
    <definedName name="B104068BH" localSheetId="2">#REF!</definedName>
    <definedName name="B104068BH" localSheetId="1">#REF!</definedName>
    <definedName name="B104068BH">#REF!</definedName>
    <definedName name="b104068c" localSheetId="2">#REF!</definedName>
    <definedName name="b104068c" localSheetId="1">#REF!</definedName>
    <definedName name="b104068c">#REF!</definedName>
    <definedName name="b104068cb" localSheetId="2">#REF!</definedName>
    <definedName name="b104068cb" localSheetId="1">#REF!</definedName>
    <definedName name="b104068cb">#REF!</definedName>
    <definedName name="B10512." localSheetId="2">#REF!</definedName>
    <definedName name="B10512." localSheetId="1">#REF!</definedName>
    <definedName name="B10512.">#REF!</definedName>
    <definedName name="b10512a" localSheetId="2">#REF!</definedName>
    <definedName name="b10512a" localSheetId="1">#REF!</definedName>
    <definedName name="b10512a">#REF!</definedName>
    <definedName name="b10512b" localSheetId="2">#REF!</definedName>
    <definedName name="b10512b" localSheetId="1">#REF!</definedName>
    <definedName name="b10512b">#REF!</definedName>
    <definedName name="b10512bc" localSheetId="2">#REF!</definedName>
    <definedName name="b10512bc" localSheetId="1">#REF!</definedName>
    <definedName name="b10512bc">#REF!</definedName>
    <definedName name="B10512G" localSheetId="2">#REF!</definedName>
    <definedName name="B10512G" localSheetId="1">#REF!</definedName>
    <definedName name="B10512G">#REF!</definedName>
    <definedName name="B10512T" localSheetId="2">#REF!</definedName>
    <definedName name="B10512T" localSheetId="1">#REF!</definedName>
    <definedName name="B10512T">#REF!</definedName>
    <definedName name="B10513." localSheetId="2">#REF!</definedName>
    <definedName name="B10513." localSheetId="1">#REF!</definedName>
    <definedName name="B10513.">#REF!</definedName>
    <definedName name="b10513a" localSheetId="2">#REF!</definedName>
    <definedName name="b10513a" localSheetId="1">#REF!</definedName>
    <definedName name="b10513a">#REF!</definedName>
    <definedName name="b10513ab" localSheetId="2">#REF!</definedName>
    <definedName name="b10513ab" localSheetId="1">#REF!</definedName>
    <definedName name="b10513ab">#REF!</definedName>
    <definedName name="b10513abc" localSheetId="2">#REF!</definedName>
    <definedName name="b10513abc" localSheetId="1">#REF!</definedName>
    <definedName name="b10513abc">#REF!</definedName>
    <definedName name="b10513ac" localSheetId="2">#REF!</definedName>
    <definedName name="b10513ac" localSheetId="1">#REF!</definedName>
    <definedName name="b10513ac">#REF!</definedName>
    <definedName name="b10513ad" localSheetId="2">#REF!</definedName>
    <definedName name="b10513ad" localSheetId="1">#REF!</definedName>
    <definedName name="b10513ad">#REF!</definedName>
    <definedName name="b10513c" localSheetId="2">#REF!</definedName>
    <definedName name="b10513c" localSheetId="1">#REF!</definedName>
    <definedName name="b10513c">#REF!</definedName>
    <definedName name="b10513ca" localSheetId="2">#REF!</definedName>
    <definedName name="b10513ca" localSheetId="1">#REF!</definedName>
    <definedName name="b10513ca">#REF!</definedName>
    <definedName name="B10513E" localSheetId="2">#REF!</definedName>
    <definedName name="B10513E" localSheetId="1">#REF!</definedName>
    <definedName name="B10513E">#REF!</definedName>
    <definedName name="B10513I" localSheetId="2">#REF!</definedName>
    <definedName name="B10513I" localSheetId="1">#REF!</definedName>
    <definedName name="B10513I">#REF!</definedName>
    <definedName name="B10513Q" localSheetId="2">#REF!</definedName>
    <definedName name="B10513Q" localSheetId="1">#REF!</definedName>
    <definedName name="B10513Q">#REF!</definedName>
    <definedName name="B10513R" localSheetId="2">#REF!</definedName>
    <definedName name="B10513R" localSheetId="1">#REF!</definedName>
    <definedName name="B10513R">#REF!</definedName>
    <definedName name="B10513T" localSheetId="2">#REF!</definedName>
    <definedName name="B10513T" localSheetId="1">#REF!</definedName>
    <definedName name="B10513T">#REF!</definedName>
    <definedName name="B10513U" localSheetId="2">#REF!</definedName>
    <definedName name="B10513U" localSheetId="1">#REF!</definedName>
    <definedName name="B10513U">#REF!</definedName>
    <definedName name="B10513W" localSheetId="2">#REF!</definedName>
    <definedName name="B10513W" localSheetId="1">#REF!</definedName>
    <definedName name="B10513W">#REF!</definedName>
    <definedName name="B10513Y" localSheetId="2">#REF!</definedName>
    <definedName name="B10513Y" localSheetId="1">#REF!</definedName>
    <definedName name="B10513Y">#REF!</definedName>
    <definedName name="B1052Ñ" localSheetId="2">#REF!</definedName>
    <definedName name="B1052Ñ" localSheetId="1">#REF!</definedName>
    <definedName name="B1052Ñ">#REF!</definedName>
    <definedName name="B105512A" localSheetId="1">#REF!</definedName>
    <definedName name="B105512A">#REF!</definedName>
    <definedName name="B105512P" localSheetId="2">#REF!</definedName>
    <definedName name="B105512P" localSheetId="1">#REF!</definedName>
    <definedName name="B105512P">#REF!</definedName>
    <definedName name="B1064068AR" localSheetId="2">#REF!</definedName>
    <definedName name="B1064068AR" localSheetId="1">#REF!</definedName>
    <definedName name="B1064068AR">#REF!</definedName>
    <definedName name="b128899ab" localSheetId="2">#REF!</definedName>
    <definedName name="b128899ab" localSheetId="1">#REF!</definedName>
    <definedName name="b128899ab">#REF!</definedName>
    <definedName name="b128899abd" localSheetId="2">#REF!</definedName>
    <definedName name="b128899abd" localSheetId="1">#REF!</definedName>
    <definedName name="b128899abd">#REF!</definedName>
    <definedName name="B128899P" localSheetId="2">#REF!</definedName>
    <definedName name="B128899P" localSheetId="1">#REF!</definedName>
    <definedName name="B128899P">#REF!</definedName>
    <definedName name="B12899O" localSheetId="2">#REF!</definedName>
    <definedName name="B12899O" localSheetId="1">#REF!</definedName>
    <definedName name="B12899O">#REF!</definedName>
    <definedName name="B93008A" localSheetId="1">#REF!</definedName>
    <definedName name="B93008A">#REF!</definedName>
    <definedName name="b93008ab" localSheetId="2">#REF!</definedName>
    <definedName name="b93008ab" localSheetId="1">#REF!</definedName>
    <definedName name="b93008ab">#REF!</definedName>
    <definedName name="b93008c" localSheetId="2">#REF!</definedName>
    <definedName name="b93008c" localSheetId="1">#REF!</definedName>
    <definedName name="b93008c">#REF!</definedName>
    <definedName name="b93008cd" localSheetId="2">#REF!</definedName>
    <definedName name="b93008cd" localSheetId="1">#REF!</definedName>
    <definedName name="b93008cd">#REF!</definedName>
    <definedName name="B93008E" localSheetId="2">#REF!</definedName>
    <definedName name="B93008E" localSheetId="1">#REF!</definedName>
    <definedName name="B93008E">#REF!</definedName>
    <definedName name="B93008Q" localSheetId="2">#REF!</definedName>
    <definedName name="B93008Q" localSheetId="1">#REF!</definedName>
    <definedName name="B93008Q">#REF!</definedName>
    <definedName name="B93008R" localSheetId="2">#REF!</definedName>
    <definedName name="B93008R" localSheetId="1">#REF!</definedName>
    <definedName name="B93008R">#REF!</definedName>
    <definedName name="B93008T" localSheetId="2">#REF!</definedName>
    <definedName name="B93008T" localSheetId="1">#REF!</definedName>
    <definedName name="B93008T">#REF!</definedName>
    <definedName name="B93008W" localSheetId="2">#REF!</definedName>
    <definedName name="B93008W" localSheetId="1">#REF!</definedName>
    <definedName name="B93008W">#REF!</definedName>
    <definedName name="B93008Y" localSheetId="2">#REF!</definedName>
    <definedName name="B93008Y" localSheetId="1">#REF!</definedName>
    <definedName name="B93008Y">#REF!</definedName>
    <definedName name="b93009a" localSheetId="2">#REF!</definedName>
    <definedName name="b93009a" localSheetId="1">#REF!</definedName>
    <definedName name="b93009a">#REF!</definedName>
    <definedName name="b93009ab" localSheetId="2">#REF!</definedName>
    <definedName name="b93009ab" localSheetId="1">#REF!</definedName>
    <definedName name="b93009ab">#REF!</definedName>
    <definedName name="b93009abc" localSheetId="2">#REF!</definedName>
    <definedName name="b93009abc" localSheetId="1">#REF!</definedName>
    <definedName name="b93009abc">#REF!</definedName>
    <definedName name="b93009abd" localSheetId="2">#REF!</definedName>
    <definedName name="b93009abd" localSheetId="1">#REF!</definedName>
    <definedName name="b93009abd">#REF!</definedName>
    <definedName name="b93009ad" localSheetId="2">#REF!</definedName>
    <definedName name="b93009ad" localSheetId="1">#REF!</definedName>
    <definedName name="b93009ad">#REF!</definedName>
    <definedName name="b93009bc" localSheetId="2">#REF!</definedName>
    <definedName name="b93009bc" localSheetId="1">#REF!</definedName>
    <definedName name="b93009bc">#REF!</definedName>
    <definedName name="B93009I" localSheetId="2">#REF!</definedName>
    <definedName name="B93009I" localSheetId="1">#REF!</definedName>
    <definedName name="B93009I">#REF!</definedName>
    <definedName name="b93009n" localSheetId="2">#REF!</definedName>
    <definedName name="b93009n" localSheetId="1">#REF!</definedName>
    <definedName name="b93009n">#REF!</definedName>
    <definedName name="B93009Q" localSheetId="2">#REF!</definedName>
    <definedName name="B93009Q" localSheetId="1">#REF!</definedName>
    <definedName name="B93009Q">#REF!</definedName>
    <definedName name="B93009R" localSheetId="2">#REF!</definedName>
    <definedName name="B93009R" localSheetId="1">#REF!</definedName>
    <definedName name="B93009R">#REF!</definedName>
    <definedName name="B93009T" localSheetId="2">#REF!</definedName>
    <definedName name="B93009T" localSheetId="1">#REF!</definedName>
    <definedName name="B93009T">#REF!</definedName>
    <definedName name="B93009U" localSheetId="2">#REF!</definedName>
    <definedName name="B93009U" localSheetId="1">#REF!</definedName>
    <definedName name="B93009U">#REF!</definedName>
    <definedName name="B93009W" localSheetId="2">#REF!</definedName>
    <definedName name="B93009W" localSheetId="1">#REF!</definedName>
    <definedName name="B93009W">#REF!</definedName>
    <definedName name="Bajo_L">[33]Tabla!$A$1:$A$5</definedName>
    <definedName name="bASE" localSheetId="3">#REF!</definedName>
    <definedName name="Base" localSheetId="1">#REF!</definedName>
    <definedName name="Base">#REF!</definedName>
    <definedName name="Base_datos_IM" localSheetId="1">#REF!</definedName>
    <definedName name="Base_datos_IM">#REF!</definedName>
    <definedName name="base1" localSheetId="1">#REF!</definedName>
    <definedName name="base1">#REF!</definedName>
    <definedName name="base2" localSheetId="1">#REF!</definedName>
    <definedName name="base2">#REF!</definedName>
    <definedName name="basedatos">[43]Hoja1!$A$4:$BZ$55</definedName>
    <definedName name="_xlnm.Database" localSheetId="3">#REF!</definedName>
    <definedName name="_xlnm.Database" localSheetId="1">#REF!</definedName>
    <definedName name="_xlnm.Database">#REF!</definedName>
    <definedName name="BaseDeDatos1" localSheetId="1">#REF!</definedName>
    <definedName name="BaseDeDatos1">#REF!</definedName>
    <definedName name="basep">[44]PRESUPUESTAL!$A$4:$P$190</definedName>
    <definedName name="Basica_Centro_costo_2001" localSheetId="1">#REF!</definedName>
    <definedName name="Basica_Centro_costo_2001">#REF!</definedName>
    <definedName name="Basica_Facturacion_2001" localSheetId="1">#REF!</definedName>
    <definedName name="Basica_Facturacion_2001">#REF!</definedName>
    <definedName name="Basica_Reserva_2001" localSheetId="1">#REF!</definedName>
    <definedName name="Basica_Reserva_2001">#REF!</definedName>
    <definedName name="Básico" localSheetId="1">#REF!</definedName>
    <definedName name="Básico">#REF!</definedName>
    <definedName name="BB" localSheetId="3">'INDICAR CÓDIGO DEL ITEM DE PAGO'!ERR</definedName>
    <definedName name="BB">[0]!ERR</definedName>
    <definedName name="bbbbbb" localSheetId="3" hidden="1">{"via1",#N/A,TRUE,"general";"via2",#N/A,TRUE,"general";"via3",#N/A,TRUE,"general"}</definedName>
    <definedName name="bbbbbb" hidden="1">{"via1",#N/A,TRUE,"general";"via2",#N/A,TRUE,"general";"via3",#N/A,TRUE,"general"}</definedName>
    <definedName name="bbbbbh" localSheetId="3" hidden="1">{"TAB1",#N/A,TRUE,"GENERAL";"TAB2",#N/A,TRUE,"GENERAL";"TAB3",#N/A,TRUE,"GENERAL";"TAB4",#N/A,TRUE,"GENERAL";"TAB5",#N/A,TRUE,"GENERAL"}</definedName>
    <definedName name="bbbbbh" hidden="1">{"TAB1",#N/A,TRUE,"GENERAL";"TAB2",#N/A,TRUE,"GENERAL";"TAB3",#N/A,TRUE,"GENERAL";"TAB4",#N/A,TRUE,"GENERAL";"TAB5",#N/A,TRUE,"GENERAL"}</definedName>
    <definedName name="bbd" localSheetId="3" hidden="1">{"TAB1",#N/A,TRUE,"GENERAL";"TAB2",#N/A,TRUE,"GENERAL";"TAB3",#N/A,TRUE,"GENERAL";"TAB4",#N/A,TRUE,"GENERAL";"TAB5",#N/A,TRUE,"GENERAL"}</definedName>
    <definedName name="bbd" hidden="1">{"TAB1",#N/A,TRUE,"GENERAL";"TAB2",#N/A,TRUE,"GENERAL";"TAB3",#N/A,TRUE,"GENERAL";"TAB4",#N/A,TRUE,"GENERAL";"TAB5",#N/A,TRUE,"GENERAL"}</definedName>
    <definedName name="BC" localSheetId="1">#REF!</definedName>
    <definedName name="BC">#REF!</definedName>
    <definedName name="BCXBDFG" localSheetId="3" hidden="1">{"TAB1",#N/A,TRUE,"GENERAL";"TAB2",#N/A,TRUE,"GENERAL";"TAB3",#N/A,TRUE,"GENERAL";"TAB4",#N/A,TRUE,"GENERAL";"TAB5",#N/A,TRUE,"GENERAL"}</definedName>
    <definedName name="BCXBDFG" hidden="1">{"TAB1",#N/A,TRUE,"GENERAL";"TAB2",#N/A,TRUE,"GENERAL";"TAB3",#N/A,TRUE,"GENERAL";"TAB4",#N/A,TRUE,"GENERAL";"TAB5",#N/A,TRUE,"GENERAL"}</definedName>
    <definedName name="BDD" localSheetId="1">#REF!</definedName>
    <definedName name="BDD">#REF!</definedName>
    <definedName name="BDFB" localSheetId="3" hidden="1">{"via1",#N/A,TRUE,"general";"via2",#N/A,TRUE,"general";"via3",#N/A,TRUE,"general"}</definedName>
    <definedName name="BDFB" hidden="1">{"via1",#N/A,TRUE,"general";"via2",#N/A,TRUE,"general";"via3",#N/A,TRUE,"general"}</definedName>
    <definedName name="BDFGDG" localSheetId="3" hidden="1">{"TAB1",#N/A,TRUE,"GENERAL";"TAB2",#N/A,TRUE,"GENERAL";"TAB3",#N/A,TRUE,"GENERAL";"TAB4",#N/A,TRUE,"GENERAL";"TAB5",#N/A,TRUE,"GENERAL"}</definedName>
    <definedName name="BDFGDG" hidden="1">{"TAB1",#N/A,TRUE,"GENERAL";"TAB2",#N/A,TRUE,"GENERAL";"TAB3",#N/A,TRUE,"GENERAL";"TAB4",#N/A,TRUE,"GENERAL";"TAB5",#N/A,TRUE,"GENERAL"}</definedName>
    <definedName name="be" localSheetId="3" hidden="1">{"TAB1",#N/A,TRUE,"GENERAL";"TAB2",#N/A,TRUE,"GENERAL";"TAB3",#N/A,TRUE,"GENERAL";"TAB4",#N/A,TRUE,"GENERAL";"TAB5",#N/A,TRUE,"GENERAL"}</definedName>
    <definedName name="be" hidden="1">{"TAB1",#N/A,TRUE,"GENERAL";"TAB2",#N/A,TRUE,"GENERAL";"TAB3",#N/A,TRUE,"GENERAL";"TAB4",#N/A,TRUE,"GENERAL";"TAB5",#N/A,TRUE,"GENERAL"}</definedName>
    <definedName name="Beg_Bal" localSheetId="1">#REF!</definedName>
    <definedName name="Beg_Bal">#REF!</definedName>
    <definedName name="BENEF.UNIT." localSheetId="1">#REF!</definedName>
    <definedName name="BENEF.UNIT.">#REF!</definedName>
    <definedName name="bfnfv" localSheetId="3" hidden="1">{"TAB1",#N/A,TRUE,"GENERAL";"TAB2",#N/A,TRUE,"GENERAL";"TAB3",#N/A,TRUE,"GENERAL";"TAB4",#N/A,TRUE,"GENERAL";"TAB5",#N/A,TRUE,"GENERAL"}</definedName>
    <definedName name="bfnfv" hidden="1">{"TAB1",#N/A,TRUE,"GENERAL";"TAB2",#N/A,TRUE,"GENERAL";"TAB3",#N/A,TRUE,"GENERAL";"TAB4",#N/A,TRUE,"GENERAL";"TAB5",#N/A,TRUE,"GENERAL"}</definedName>
    <definedName name="bgb" localSheetId="3" hidden="1">{"TAB1",#N/A,TRUE,"GENERAL";"TAB2",#N/A,TRUE,"GENERAL";"TAB3",#N/A,TRUE,"GENERAL";"TAB4",#N/A,TRUE,"GENERAL";"TAB5",#N/A,TRUE,"GENERAL"}</definedName>
    <definedName name="bgb" hidden="1">{"TAB1",#N/A,TRUE,"GENERAL";"TAB2",#N/A,TRUE,"GENERAL";"TAB3",#N/A,TRUE,"GENERAL";"TAB4",#N/A,TRUE,"GENERAL";"TAB5",#N/A,TRUE,"GENERAL"}</definedName>
    <definedName name="BGDGFRT" localSheetId="3" hidden="1">{"via1",#N/A,TRUE,"general";"via2",#N/A,TRUE,"general";"via3",#N/A,TRUE,"general"}</definedName>
    <definedName name="BGDGFRT" hidden="1">{"via1",#N/A,TRUE,"general";"via2",#N/A,TRUE,"general";"via3",#N/A,TRUE,"general"}</definedName>
    <definedName name="BGFBFH" localSheetId="3" hidden="1">{"via1",#N/A,TRUE,"general";"via2",#N/A,TRUE,"general";"via3",#N/A,TRUE,"general"}</definedName>
    <definedName name="BGFBFH" hidden="1">{"via1",#N/A,TRUE,"general";"via2",#N/A,TRUE,"general";"via3",#N/A,TRUE,"general"}</definedName>
    <definedName name="BGT" localSheetId="1">#REF!</definedName>
    <definedName name="BGT">#REF!</definedName>
    <definedName name="bgvfcdx" localSheetId="3" hidden="1">{"via1",#N/A,TRUE,"general";"via2",#N/A,TRUE,"general";"via3",#N/A,TRUE,"general"}</definedName>
    <definedName name="bgvfcdx" hidden="1">{"via1",#N/A,TRUE,"general";"via2",#N/A,TRUE,"general";"via3",#N/A,TRUE,"general"}</definedName>
    <definedName name="BHT_F" localSheetId="1">#REF!</definedName>
    <definedName name="BHT_F">#REF!</definedName>
    <definedName name="bi" localSheetId="1">#REF!</definedName>
    <definedName name="bi">#REF!</definedName>
    <definedName name="blActividadesDiarias" localSheetId="1">#REF!</definedName>
    <definedName name="blActividadesDiarias">#REF!</definedName>
    <definedName name="blCantidades" localSheetId="1">#REF!</definedName>
    <definedName name="blCantidades">#REF!</definedName>
    <definedName name="blCantidades1" localSheetId="1">#REF!</definedName>
    <definedName name="blCantidades1">#REF!</definedName>
    <definedName name="blCantidades2" localSheetId="1">#REF!</definedName>
    <definedName name="blCantidades2">#REF!</definedName>
    <definedName name="blComentarioInf1" localSheetId="1">#REF!</definedName>
    <definedName name="blComentarioInf1">#REF!</definedName>
    <definedName name="blComentarioInf2" localSheetId="1">#REF!</definedName>
    <definedName name="blComentarioInf2">#REF!</definedName>
    <definedName name="blEjecutado" localSheetId="1">'[45]Ejecutado%'!#REF!</definedName>
    <definedName name="blEjecutado">'[45]Ejecutado%'!#REF!</definedName>
    <definedName name="blEjecutadoPorcen">'[45]Ejecutado$'!$D$1:$CE$45</definedName>
    <definedName name="blEqCantiInf1" localSheetId="1">#REF!</definedName>
    <definedName name="blEqCantiInf1">#REF!</definedName>
    <definedName name="blEqCantiInf2" localSheetId="1">#REF!</definedName>
    <definedName name="blEqCantiInf2">#REF!</definedName>
    <definedName name="blEqClaseInf1" localSheetId="1">#REF!</definedName>
    <definedName name="blEqClaseInf1">#REF!</definedName>
    <definedName name="blEqClaseInf2" localSheetId="1">#REF!</definedName>
    <definedName name="blEqClaseInf2">#REF!</definedName>
    <definedName name="blEqTiemiInf1" localSheetId="1">#REF!</definedName>
    <definedName name="blEqTiemiInf1">#REF!</definedName>
    <definedName name="blEqTiemiInf2" localSheetId="1">#REF!</definedName>
    <definedName name="blEqTiemiInf2">#REF!</definedName>
    <definedName name="blFechaInforme" localSheetId="1">#REF!</definedName>
    <definedName name="blFechaInforme">#REF!</definedName>
    <definedName name="blFechaInicio" localSheetId="1">#REF!</definedName>
    <definedName name="blFechaInicio">#REF!</definedName>
    <definedName name="blFisico" localSheetId="1">#REF!</definedName>
    <definedName name="blFisico">#REF!</definedName>
    <definedName name="blHoraEqInf1" localSheetId="1">#REF!</definedName>
    <definedName name="blHoraEqInf1">#REF!</definedName>
    <definedName name="blHoraEqInf2" localSheetId="1">#REF!</definedName>
    <definedName name="blHoraEqInf2">#REF!</definedName>
    <definedName name="blHoraPerIntInf" localSheetId="1">#REF!</definedName>
    <definedName name="blHoraPerIntInf">#REF!</definedName>
    <definedName name="blHoraPerObraInf" localSheetId="1">#REF!</definedName>
    <definedName name="blHoraPerObraInf">#REF!</definedName>
    <definedName name="blHorasLluviaInf" localSheetId="1">#REF!</definedName>
    <definedName name="blHorasLluviaInf">#REF!</definedName>
    <definedName name="blImagen1" localSheetId="1">#REF!</definedName>
    <definedName name="blImagen1">#REF!</definedName>
    <definedName name="blImagen2" localSheetId="1">#REF!</definedName>
    <definedName name="blImagen2">#REF!</definedName>
    <definedName name="blNombreArchivo" localSheetId="1">#REF!</definedName>
    <definedName name="blNombreArchivo">#REF!</definedName>
    <definedName name="blObservacionesInf" localSheetId="1">#REF!</definedName>
    <definedName name="blObservacionesInf">#REF!</definedName>
    <definedName name="blPDT" localSheetId="1">#REF!</definedName>
    <definedName name="blPDT">#REF!</definedName>
    <definedName name="blPerAdmiCantInf" localSheetId="1">#REF!</definedName>
    <definedName name="blPerAdmiCantInf">#REF!</definedName>
    <definedName name="blPerAdmiTiemInf" localSheetId="1">#REF!</definedName>
    <definedName name="blPerAdmiTiemInf">#REF!</definedName>
    <definedName name="blPerObraCantInf" localSheetId="1">#REF!</definedName>
    <definedName name="blPerObraCantInf">#REF!</definedName>
    <definedName name="blPerObraTiemInf" localSheetId="1">#REF!</definedName>
    <definedName name="blPerObraTiemInf">#REF!</definedName>
    <definedName name="blPersonalAdminInf" localSheetId="1">#REF!</definedName>
    <definedName name="blPersonalAdminInf">#REF!</definedName>
    <definedName name="blPersonalObraInf" localSheetId="1">#REF!</definedName>
    <definedName name="blPersonalObraInf">#REF!</definedName>
    <definedName name="BLPH1" localSheetId="1" hidden="1">#REF!</definedName>
    <definedName name="BLPH1" hidden="1">#REF!</definedName>
    <definedName name="blProgramadoPesos">'[45]Programado$'!$I$1:$CK$45</definedName>
    <definedName name="blReferenciaInforme" localSheetId="1">#REF!</definedName>
    <definedName name="blReferenciaInforme">#REF!</definedName>
    <definedName name="bn" localSheetId="3">#REF!</definedName>
    <definedName name="bn" localSheetId="1">#REF!</definedName>
    <definedName name="bn">#REF!</definedName>
    <definedName name="Bombas" localSheetId="1">#REF!</definedName>
    <definedName name="Bombas">#REF!</definedName>
    <definedName name="BONO" localSheetId="1">#REF!</definedName>
    <definedName name="BONO">#REF!</definedName>
    <definedName name="BORDER1" localSheetId="1">[46]steel!#REF!</definedName>
    <definedName name="BORDER1">[46]steel!#REF!</definedName>
    <definedName name="BORDET" localSheetId="1">#REF!</definedName>
    <definedName name="BORDET">#REF!</definedName>
    <definedName name="BORSHE" localSheetId="1">'[3]7422CW00'!#REF!</definedName>
    <definedName name="BORSHE">'[3]7422CW00'!#REF!</definedName>
    <definedName name="BORSUM" localSheetId="1">'[3]7422CW00'!#REF!</definedName>
    <definedName name="BORSUM">'[3]7422CW00'!#REF!</definedName>
    <definedName name="boxes" localSheetId="1">#REF!</definedName>
    <definedName name="boxes">#REF!</definedName>
    <definedName name="BQ" localSheetId="1">#REF!</definedName>
    <definedName name="BQ">#REF!</definedName>
    <definedName name="br" localSheetId="3" hidden="1">{"TAB1",#N/A,TRUE,"GENERAL";"TAB2",#N/A,TRUE,"GENERAL";"TAB3",#N/A,TRUE,"GENERAL";"TAB4",#N/A,TRUE,"GENERAL";"TAB5",#N/A,TRUE,"GENERAL"}</definedName>
    <definedName name="br" hidden="1">{"TAB1",#N/A,TRUE,"GENERAL";"TAB2",#N/A,TRUE,"GENERAL";"TAB3",#N/A,TRUE,"GENERAL";"TAB4",#N/A,TRUE,"GENERAL";"TAB5",#N/A,TRUE,"GENERAL"}</definedName>
    <definedName name="BREAKER" localSheetId="1">#REF!</definedName>
    <definedName name="BREAKER">#REF!</definedName>
    <definedName name="BREAKERS" localSheetId="1">#REF!</definedName>
    <definedName name="BREAKERS">#REF!</definedName>
    <definedName name="Breakers_Switches" localSheetId="1">#REF!</definedName>
    <definedName name="Breakers_Switches">#REF!</definedName>
    <definedName name="Breakers_y_Switches" localSheetId="1">#REF!</definedName>
    <definedName name="Breakers_y_Switches">#REF!</definedName>
    <definedName name="bsb" localSheetId="3" hidden="1">{"via1",#N/A,TRUE,"general";"via2",#N/A,TRUE,"general";"via3",#N/A,TRUE,"general"}</definedName>
    <definedName name="bsb" hidden="1">{"via1",#N/A,TRUE,"general";"via2",#N/A,TRUE,"general";"via3",#N/A,TRUE,"general"}</definedName>
    <definedName name="bspoi" localSheetId="3" hidden="1">{"TAB1",#N/A,TRUE,"GENERAL";"TAB2",#N/A,TRUE,"GENERAL";"TAB3",#N/A,TRUE,"GENERAL";"TAB4",#N/A,TRUE,"GENERAL";"TAB5",#N/A,TRUE,"GENERAL"}</definedName>
    <definedName name="bspoi" hidden="1">{"TAB1",#N/A,TRUE,"GENERAL";"TAB2",#N/A,TRUE,"GENERAL";"TAB3",#N/A,TRUE,"GENERAL";"TAB4",#N/A,TRUE,"GENERAL";"TAB5",#N/A,TRUE,"GENERAL"}</definedName>
    <definedName name="BSW">[47]medelo!$D$37</definedName>
    <definedName name="bt" localSheetId="3" hidden="1">{"via1",#N/A,TRUE,"general";"via2",#N/A,TRUE,"general";"via3",#N/A,TRUE,"general"}</definedName>
    <definedName name="bt" hidden="1">{"via1",#N/A,TRUE,"general";"via2",#N/A,TRUE,"general";"via3",#N/A,TRUE,"general"}</definedName>
    <definedName name="BTYJHTR" localSheetId="3"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1">'[48]Form5 _Pág_ 1'!#REF!</definedName>
    <definedName name="BuiltIn_Print_Area">'[48]Form5 _Pág_ 1'!#REF!</definedName>
    <definedName name="BuiltIn_Print_Area___0" localSheetId="1">'[48]Form5 _Pág_ 2'!#REF!</definedName>
    <definedName name="BuiltIn_Print_Area___0">'[48]Form5 _Pág_ 2'!#REF!</definedName>
    <definedName name="bvbc" localSheetId="3" hidden="1">{"TAB1",#N/A,TRUE,"GENERAL";"TAB2",#N/A,TRUE,"GENERAL";"TAB3",#N/A,TRUE,"GENERAL";"TAB4",#N/A,TRUE,"GENERAL";"TAB5",#N/A,TRUE,"GENERAL"}</definedName>
    <definedName name="bvbc" hidden="1">{"TAB1",#N/A,TRUE,"GENERAL";"TAB2",#N/A,TRUE,"GENERAL";"TAB3",#N/A,TRUE,"GENERAL";"TAB4",#N/A,TRUE,"GENERAL";"TAB5",#N/A,TRUE,"GENERAL"}</definedName>
    <definedName name="bvcb" localSheetId="3" hidden="1">{"via1",#N/A,TRUE,"general";"via2",#N/A,TRUE,"general";"via3",#N/A,TRUE,"general"}</definedName>
    <definedName name="bvcb" hidden="1">{"via1",#N/A,TRUE,"general";"via2",#N/A,TRUE,"general";"via3",#N/A,TRUE,"general"}</definedName>
    <definedName name="bvn" localSheetId="3" hidden="1">{"via1",#N/A,TRUE,"general";"via2",#N/A,TRUE,"general";"via3",#N/A,TRUE,"general"}</definedName>
    <definedName name="bvn" hidden="1">{"via1",#N/A,TRUE,"general";"via2",#N/A,TRUE,"general";"via3",#N/A,TRUE,"general"}</definedName>
    <definedName name="by" localSheetId="3" hidden="1">{"via1",#N/A,TRUE,"general";"via2",#N/A,TRUE,"general";"via3",#N/A,TRUE,"general"}</definedName>
    <definedName name="by" hidden="1">{"via1",#N/A,TRUE,"general";"via2",#N/A,TRUE,"general";"via3",#N/A,TRUE,"general"}</definedName>
    <definedName name="C._C." localSheetId="1">#REF!</definedName>
    <definedName name="C._C.">#REF!</definedName>
    <definedName name="C_" localSheetId="3">#REF!</definedName>
    <definedName name="C_" localSheetId="1">#REF!</definedName>
    <definedName name="C_">#REF!</definedName>
    <definedName name="CA" localSheetId="1">#REF!</definedName>
    <definedName name="CA">#REF!</definedName>
    <definedName name="Cableado" localSheetId="1">#REF!</definedName>
    <definedName name="Cableado">#REF!</definedName>
    <definedName name="CajDol1" localSheetId="1">#REF!</definedName>
    <definedName name="CajDol1">#REF!</definedName>
    <definedName name="CajDol10" localSheetId="1">#REF!</definedName>
    <definedName name="CajDol10">#REF!</definedName>
    <definedName name="CajDol11" localSheetId="1">#REF!</definedName>
    <definedName name="CajDol11">#REF!</definedName>
    <definedName name="CajDol12" localSheetId="1">#REF!</definedName>
    <definedName name="CajDol12">#REF!</definedName>
    <definedName name="CajDol2" localSheetId="1">#REF!</definedName>
    <definedName name="CajDol2">#REF!</definedName>
    <definedName name="CajDol3" localSheetId="1">#REF!</definedName>
    <definedName name="CajDol3">#REF!</definedName>
    <definedName name="CajDol4" localSheetId="1">#REF!</definedName>
    <definedName name="CajDol4">#REF!</definedName>
    <definedName name="CajDol5" localSheetId="1">#REF!</definedName>
    <definedName name="CajDol5">#REF!</definedName>
    <definedName name="CajDol6" localSheetId="1">#REF!</definedName>
    <definedName name="CajDol6">#REF!</definedName>
    <definedName name="CajDol7" localSheetId="1">#REF!</definedName>
    <definedName name="CajDol7">#REF!</definedName>
    <definedName name="CajDol8" localSheetId="1">#REF!</definedName>
    <definedName name="CajDol8">#REF!</definedName>
    <definedName name="CajDol9" localSheetId="1">#REF!</definedName>
    <definedName name="CajDol9">#REF!</definedName>
    <definedName name="CAMPO" localSheetId="1">#REF!</definedName>
    <definedName name="CAMPO">#REF!</definedName>
    <definedName name="CANT" localSheetId="3">#REF!</definedName>
    <definedName name="CANT" localSheetId="1">#REF!</definedName>
    <definedName name="CANT">#REF!</definedName>
    <definedName name="cantidad" localSheetId="1">'[49]TRAMO 03'!$F:$F,'[49]TRAMO 03'!$I:$I,'[49]TRAMO 03'!$K:$K,'[49]TRAMO 03'!#REF!,'[49]TRAMO 03'!#REF!,'[49]TRAMO 03'!#REF!,'[49]TRAMO 03'!#REF!,'[49]TRAMO 03'!#REF!,'[49]TRAMO 03'!#REF!,'[49]TRAMO 03'!#REF!,'[49]TRAMO 03'!#REF!,'[49]TRAMO 03'!#REF!,'[49]TRAMO 03'!#REF!,'[49]TRAMO 03'!#REF!,'[49]TRAMO 03'!#REF!,'[49]TRAMO 03'!#REF!</definedName>
    <definedName name="cantidad">'[49]TRAMO 03'!$F:$F,'[49]TRAMO 03'!$I:$I,'[49]TRAMO 03'!$K:$K,'[49]TRAMO 03'!#REF!,'[49]TRAMO 03'!#REF!,'[49]TRAMO 03'!#REF!,'[49]TRAMO 03'!#REF!,'[49]TRAMO 03'!#REF!,'[49]TRAMO 03'!#REF!,'[49]TRAMO 03'!#REF!,'[49]TRAMO 03'!#REF!,'[49]TRAMO 03'!#REF!,'[49]TRAMO 03'!#REF!,'[49]TRAMO 03'!#REF!,'[49]TRAMO 03'!#REF!,'[49]TRAMO 03'!#REF!</definedName>
    <definedName name="cap" localSheetId="3">#REF!</definedName>
    <definedName name="CAP" localSheetId="1">#REF!</definedName>
    <definedName name="CAP">#REF!</definedName>
    <definedName name="CAPAC._HSE" localSheetId="1">#REF!</definedName>
    <definedName name="CAPAC._HSE">#REF!</definedName>
    <definedName name="CARGA" localSheetId="1">#REF!</definedName>
    <definedName name="CARGA">#REF!</definedName>
    <definedName name="CARGOS" localSheetId="1">#REF!</definedName>
    <definedName name="CARGOS">#REF!</definedName>
    <definedName name="carlos" localSheetId="1">MODULO10.auto_abrir</definedName>
    <definedName name="carlos">MODULO10.auto_abrir</definedName>
    <definedName name="CBLES" localSheetId="1">#REF!</definedName>
    <definedName name="CBLES">#REF!</definedName>
    <definedName name="CBLES1" localSheetId="1">#REF!</definedName>
    <definedName name="CBLES1">#REF!</definedName>
    <definedName name="CBRDISEÑO">[50]SECTORIZACIÓN!$A$12:$G$20</definedName>
    <definedName name="CBWorkbookPriority" hidden="1">-1602700874</definedName>
    <definedName name="CC">[51]Personalizar!$G$22:$G$25</definedName>
    <definedName name="ccccc" localSheetId="3" hidden="1">{"TAB1",#N/A,TRUE,"GENERAL";"TAB2",#N/A,TRUE,"GENERAL";"TAB3",#N/A,TRUE,"GENERAL";"TAB4",#N/A,TRUE,"GENERAL";"TAB5",#N/A,TRUE,"GENERAL"}</definedName>
    <definedName name="ccccc" hidden="1">{"TAB1",#N/A,TRUE,"GENERAL";"TAB2",#N/A,TRUE,"GENERAL";"TAB3",#N/A,TRUE,"GENERAL";"TAB4",#N/A,TRUE,"GENERAL";"TAB5",#N/A,TRUE,"GENERAL"}</definedName>
    <definedName name="CCCCCC" localSheetId="3">'[52]A. P. U.'!#REF!</definedName>
    <definedName name="CCCCCC" localSheetId="1">'[52]A. P. U.'!#REF!</definedName>
    <definedName name="CCCCCC">'[52]A. P. U.'!#REF!</definedName>
    <definedName name="CCT" localSheetId="1">#REF!</definedName>
    <definedName name="CCT">#REF!</definedName>
    <definedName name="ccto210" localSheetId="3">#REF!</definedName>
    <definedName name="ccto210" localSheetId="1">#REF!</definedName>
    <definedName name="ccto210">#REF!</definedName>
    <definedName name="cd">[53]Hoja1!$C$81</definedName>
    <definedName name="cdcdc" localSheetId="3" hidden="1">{"via1",#N/A,TRUE,"general";"via2",#N/A,TRUE,"general";"via3",#N/A,TRUE,"general"}</definedName>
    <definedName name="cdcdc" hidden="1">{"via1",#N/A,TRUE,"general";"via2",#N/A,TRUE,"general";"via3",#N/A,TRUE,"general"}</definedName>
    <definedName name="CDctrl">[36]CDItem!$G$8</definedName>
    <definedName name="CDE" localSheetId="1">#REF!</definedName>
    <definedName name="CDE">#REF!</definedName>
    <definedName name="cdfgrtfd" localSheetId="1" hidden="1">#REF!</definedName>
    <definedName name="cdfgrtfd" hidden="1">#REF!</definedName>
    <definedName name="ceerf" localSheetId="3" hidden="1">{"TAB1",#N/A,TRUE,"GENERAL";"TAB2",#N/A,TRUE,"GENERAL";"TAB3",#N/A,TRUE,"GENERAL";"TAB4",#N/A,TRUE,"GENERAL";"TAB5",#N/A,TRUE,"GENERAL"}</definedName>
    <definedName name="ceerf" hidden="1">{"TAB1",#N/A,TRUE,"GENERAL";"TAB2",#N/A,TRUE,"GENERAL";"TAB3",#N/A,TRUE,"GENERAL";"TAB4",#N/A,TRUE,"GENERAL";"TAB5",#N/A,TRUE,"GENERAL"}</definedName>
    <definedName name="CEMENTO" localSheetId="3">[54]Insum!$A$3:$H$63</definedName>
    <definedName name="CEMENTO">[55]Insum!$A$3:$H$63</definedName>
    <definedName name="CGDI01" localSheetId="1">[11]Tablas!#REF!</definedName>
    <definedName name="CGDI01">[11]Tablas!#REF!</definedName>
    <definedName name="CGDI02" localSheetId="1">[11]Tablas!#REF!</definedName>
    <definedName name="CGDI02">[11]Tablas!#REF!</definedName>
    <definedName name="CGDI03" localSheetId="1">[11]Tablas!#REF!</definedName>
    <definedName name="CGDI03">[11]Tablas!#REF!</definedName>
    <definedName name="CGDI04" localSheetId="1">[11]Tablas!#REF!</definedName>
    <definedName name="CGDI04">[11]Tablas!#REF!</definedName>
    <definedName name="CGDI05" localSheetId="1">[11]Tablas!#REF!</definedName>
    <definedName name="CGDI05">[11]Tablas!#REF!</definedName>
    <definedName name="CGDI06" localSheetId="1">[11]Tablas!#REF!</definedName>
    <definedName name="CGDI06">[11]Tablas!#REF!</definedName>
    <definedName name="CGDI07" localSheetId="1">[11]Tablas!#REF!</definedName>
    <definedName name="CGDI07">[11]Tablas!#REF!</definedName>
    <definedName name="CGDI08" localSheetId="1">[11]Tablas!#REF!</definedName>
    <definedName name="CGDI08">[11]Tablas!#REF!</definedName>
    <definedName name="CGEX01" localSheetId="1">[11]Tablas!#REF!</definedName>
    <definedName name="CGEX01">[11]Tablas!#REF!</definedName>
    <definedName name="CGEX02" localSheetId="1">[11]Tablas!#REF!</definedName>
    <definedName name="CGEX02">[11]Tablas!#REF!</definedName>
    <definedName name="CGEX031" localSheetId="1">[11]Tablas!#REF!</definedName>
    <definedName name="CGEX031">[11]Tablas!#REF!</definedName>
    <definedName name="CGEX04" localSheetId="1">[11]Tablas!#REF!</definedName>
    <definedName name="CGEX04">[11]Tablas!#REF!</definedName>
    <definedName name="CGFI011" localSheetId="1">[11]Tablas!#REF!</definedName>
    <definedName name="CGFI011">[11]Tablas!#REF!</definedName>
    <definedName name="CGFI012" localSheetId="1">[11]Tablas!#REF!</definedName>
    <definedName name="CGFI012">[11]Tablas!#REF!</definedName>
    <definedName name="CGFI021" localSheetId="1">[11]Tablas!#REF!</definedName>
    <definedName name="CGFI021">[11]Tablas!#REF!</definedName>
    <definedName name="CGFI022" localSheetId="1">[11]Tablas!#REF!</definedName>
    <definedName name="CGFI022">[11]Tablas!#REF!</definedName>
    <definedName name="CGFI023" localSheetId="1">[11]Tablas!#REF!</definedName>
    <definedName name="CGFI023">[11]Tablas!#REF!</definedName>
    <definedName name="CGFI024" localSheetId="1">[11]Tablas!#REF!</definedName>
    <definedName name="CGFI024">[11]Tablas!#REF!</definedName>
    <definedName name="CGFI031" localSheetId="1">[11]Tablas!#REF!</definedName>
    <definedName name="CGFI031">[11]Tablas!#REF!</definedName>
    <definedName name="CGFI032" localSheetId="1">[11]Tablas!#REF!</definedName>
    <definedName name="CGFI032">[11]Tablas!#REF!</definedName>
    <definedName name="CGFI0331" localSheetId="1">[11]Tablas!#REF!</definedName>
    <definedName name="CGFI0331">[11]Tablas!#REF!</definedName>
    <definedName name="CGFI0332" localSheetId="1">[11]Tablas!#REF!</definedName>
    <definedName name="CGFI0332">[11]Tablas!#REF!</definedName>
    <definedName name="CGFI0333" localSheetId="1">[11]Tablas!#REF!</definedName>
    <definedName name="CGFI0333">[11]Tablas!#REF!</definedName>
    <definedName name="CGFI0334" localSheetId="1">[11]Tablas!#REF!</definedName>
    <definedName name="CGFI0334">[11]Tablas!#REF!</definedName>
    <definedName name="CGFI0335" localSheetId="1">[11]Tablas!#REF!</definedName>
    <definedName name="CGFI0335">[11]Tablas!#REF!</definedName>
    <definedName name="CGFI0341" localSheetId="1">[11]Tablas!#REF!</definedName>
    <definedName name="CGFI0341">[11]Tablas!#REF!</definedName>
    <definedName name="CGFI0343" localSheetId="1">[11]Tablas!#REF!</definedName>
    <definedName name="CGFI0343">[11]Tablas!#REF!</definedName>
    <definedName name="CGFI0344" localSheetId="1">[11]Tablas!#REF!</definedName>
    <definedName name="CGFI0344">[11]Tablas!#REF!</definedName>
    <definedName name="CGPR01" localSheetId="1">[11]Tablas!#REF!</definedName>
    <definedName name="CGPR01">[11]Tablas!#REF!</definedName>
    <definedName name="CGPR021" localSheetId="1">[11]Tablas!#REF!</definedName>
    <definedName name="CGPR021">[11]Tablas!#REF!</definedName>
    <definedName name="CGPR022" localSheetId="1">[11]Tablas!#REF!</definedName>
    <definedName name="CGPR022">[11]Tablas!#REF!</definedName>
    <definedName name="CGPR023" localSheetId="1">[11]Tablas!#REF!</definedName>
    <definedName name="CGPR023">[11]Tablas!#REF!</definedName>
    <definedName name="CGPR024" localSheetId="1">[11]Tablas!#REF!</definedName>
    <definedName name="CGPR024">[11]Tablas!#REF!</definedName>
    <definedName name="CGPR031" localSheetId="1">[11]Tablas!#REF!</definedName>
    <definedName name="CGPR031">[11]Tablas!#REF!</definedName>
    <definedName name="CGPR032" localSheetId="1">[11]Tablas!#REF!</definedName>
    <definedName name="CGPR032">[11]Tablas!#REF!</definedName>
    <definedName name="CGPR0331" localSheetId="1">[11]Tablas!#REF!</definedName>
    <definedName name="CGPR0331">[11]Tablas!#REF!</definedName>
    <definedName name="CGPR0332" localSheetId="1">[11]Tablas!#REF!</definedName>
    <definedName name="CGPR0332">[11]Tablas!#REF!</definedName>
    <definedName name="CGPR0333" localSheetId="1">[11]Tablas!#REF!</definedName>
    <definedName name="CGPR0333">[11]Tablas!#REF!</definedName>
    <definedName name="CGPR041" localSheetId="1">[11]Tablas!#REF!</definedName>
    <definedName name="CGPR041">[11]Tablas!#REF!</definedName>
    <definedName name="CGPR042" localSheetId="1">[11]Tablas!#REF!</definedName>
    <definedName name="CGPR042">[11]Tablas!#REF!</definedName>
    <definedName name="CGPR043" localSheetId="1">[11]Tablas!#REF!</definedName>
    <definedName name="CGPR043">[11]Tablas!#REF!</definedName>
    <definedName name="CGPR051" localSheetId="1">[11]Tablas!#REF!</definedName>
    <definedName name="CGPR051">[11]Tablas!#REF!</definedName>
    <definedName name="CGPR052" localSheetId="1">[11]Tablas!#REF!</definedName>
    <definedName name="CGPR052">[11]Tablas!#REF!</definedName>
    <definedName name="CGPR0531" localSheetId="1">[11]Tablas!#REF!</definedName>
    <definedName name="CGPR0531">[11]Tablas!#REF!</definedName>
    <definedName name="CGPR0532" localSheetId="1">[11]Tablas!#REF!</definedName>
    <definedName name="CGPR0532">[11]Tablas!#REF!</definedName>
    <definedName name="CGPR0533" localSheetId="1">[11]Tablas!#REF!</definedName>
    <definedName name="CGPR0533">[11]Tablas!#REF!</definedName>
    <definedName name="CGPR0534" localSheetId="1">[11]Tablas!#REF!</definedName>
    <definedName name="CGPR0534">[11]Tablas!#REF!</definedName>
    <definedName name="CGPR0541" localSheetId="1">[11]Tablas!#REF!</definedName>
    <definedName name="CGPR0541">[11]Tablas!#REF!</definedName>
    <definedName name="CGPR0542" localSheetId="1">[11]Tablas!#REF!</definedName>
    <definedName name="CGPR0542">[11]Tablas!#REF!</definedName>
    <definedName name="CGPR0543" localSheetId="1">[11]Tablas!#REF!</definedName>
    <definedName name="CGPR0543">[11]Tablas!#REF!</definedName>
    <definedName name="CGPR061" localSheetId="1">[11]Tablas!#REF!</definedName>
    <definedName name="CGPR061">[11]Tablas!#REF!</definedName>
    <definedName name="CGPR062" localSheetId="1">[11]Tablas!#REF!</definedName>
    <definedName name="CGPR062">[11]Tablas!#REF!</definedName>
    <definedName name="CGPR0621" localSheetId="1">[11]Tablas!#REF!</definedName>
    <definedName name="CGPR0621">[11]Tablas!#REF!</definedName>
    <definedName name="CGPR0622" localSheetId="1">[11]Tablas!#REF!</definedName>
    <definedName name="CGPR0622">[11]Tablas!#REF!</definedName>
    <definedName name="CGPR0631" localSheetId="1">[11]Tablas!#REF!</definedName>
    <definedName name="CGPR0631">[11]Tablas!#REF!</definedName>
    <definedName name="CGPR0632" localSheetId="1">[11]Tablas!#REF!</definedName>
    <definedName name="CGPR0632">[11]Tablas!#REF!</definedName>
    <definedName name="CGPR0633" localSheetId="1">[11]Tablas!#REF!</definedName>
    <definedName name="CGPR0633">[11]Tablas!#REF!</definedName>
    <definedName name="CGPR0641" localSheetId="1">[11]Tablas!#REF!</definedName>
    <definedName name="CGPR0641">[11]Tablas!#REF!</definedName>
    <definedName name="CGPR0642" localSheetId="1">[11]Tablas!#REF!</definedName>
    <definedName name="CGPR0642">[11]Tablas!#REF!</definedName>
    <definedName name="CGPR0643" localSheetId="1">[11]Tablas!#REF!</definedName>
    <definedName name="CGPR0643">[11]Tablas!#REF!</definedName>
    <definedName name="CGRF01" localSheetId="1">[11]Tablas!#REF!</definedName>
    <definedName name="CGRF01">[11]Tablas!#REF!</definedName>
    <definedName name="CGRF02" localSheetId="1">[11]Tablas!#REF!</definedName>
    <definedName name="CGRF02">[11]Tablas!#REF!</definedName>
    <definedName name="CGRF031" localSheetId="1">[11]Tablas!#REF!</definedName>
    <definedName name="CGRF031">[11]Tablas!#REF!</definedName>
    <definedName name="CGRF032" localSheetId="1">[11]Tablas!#REF!</definedName>
    <definedName name="CGRF032">[11]Tablas!#REF!</definedName>
    <definedName name="CGRF0331" localSheetId="1">[11]Tablas!#REF!</definedName>
    <definedName name="CGRF0331">[11]Tablas!#REF!</definedName>
    <definedName name="CGRF0332" localSheetId="1">[11]Tablas!#REF!</definedName>
    <definedName name="CGRF0332">[11]Tablas!#REF!</definedName>
    <definedName name="CGRF0333" localSheetId="1">[11]Tablas!#REF!</definedName>
    <definedName name="CGRF0333">[11]Tablas!#REF!</definedName>
    <definedName name="CGRF0334" localSheetId="1">[11]Tablas!#REF!</definedName>
    <definedName name="CGRF0334">[11]Tablas!#REF!</definedName>
    <definedName name="CGRF0335" localSheetId="1">[11]Tablas!#REF!</definedName>
    <definedName name="CGRF0335">[11]Tablas!#REF!</definedName>
    <definedName name="CGRF0336" localSheetId="1">[11]Tablas!#REF!</definedName>
    <definedName name="CGRF0336">[11]Tablas!#REF!</definedName>
    <definedName name="CGRF0337" localSheetId="1">[11]Tablas!#REF!</definedName>
    <definedName name="CGRF0337">[11]Tablas!#REF!</definedName>
    <definedName name="CGRF0338" localSheetId="1">[11]Tablas!#REF!</definedName>
    <definedName name="CGRF0338">[11]Tablas!#REF!</definedName>
    <definedName name="CGRF0341" localSheetId="1">[11]Tablas!#REF!</definedName>
    <definedName name="CGRF0341">[11]Tablas!#REF!</definedName>
    <definedName name="CGRF0342" localSheetId="1">[11]Tablas!#REF!</definedName>
    <definedName name="CGRF0342">[11]Tablas!#REF!</definedName>
    <definedName name="CGRF0343" localSheetId="1">[11]Tablas!#REF!</definedName>
    <definedName name="CGRF0343">[11]Tablas!#REF!</definedName>
    <definedName name="CGRF041" localSheetId="1">[11]Tablas!#REF!</definedName>
    <definedName name="CGRF041">[11]Tablas!#REF!</definedName>
    <definedName name="CGRF042" localSheetId="1">[11]Tablas!#REF!</definedName>
    <definedName name="CGRF042">[11]Tablas!#REF!</definedName>
    <definedName name="CGRF0431" localSheetId="1">[11]Tablas!#REF!</definedName>
    <definedName name="CGRF0431">[11]Tablas!#REF!</definedName>
    <definedName name="CGRF0432" localSheetId="1">[11]Tablas!#REF!</definedName>
    <definedName name="CGRF0432">[11]Tablas!#REF!</definedName>
    <definedName name="CGRF0433" localSheetId="1">[11]Tablas!#REF!</definedName>
    <definedName name="CGRF0433">[11]Tablas!#REF!</definedName>
    <definedName name="CGRF0441" localSheetId="1">[11]Tablas!#REF!</definedName>
    <definedName name="CGRF0441">[11]Tablas!#REF!</definedName>
    <definedName name="CGRF0442" localSheetId="1">[11]Tablas!#REF!</definedName>
    <definedName name="CGRF0442">[11]Tablas!#REF!</definedName>
    <definedName name="CGRF0443" localSheetId="1">[11]Tablas!#REF!</definedName>
    <definedName name="CGRF0443">[11]Tablas!#REF!</definedName>
    <definedName name="CGSM01" localSheetId="1">[11]Tablas!#REF!</definedName>
    <definedName name="CGSM01">[11]Tablas!#REF!</definedName>
    <definedName name="CGSM02" localSheetId="1">[11]Tablas!#REF!</definedName>
    <definedName name="CGSM02">[11]Tablas!#REF!</definedName>
    <definedName name="CGSM03" localSheetId="1">[11]Tablas!#REF!</definedName>
    <definedName name="CGSM03">[11]Tablas!#REF!</definedName>
    <definedName name="CGSM04" localSheetId="1">[11]Tablas!#REF!</definedName>
    <definedName name="CGSM04">[11]Tablas!#REF!</definedName>
    <definedName name="CGSM05" localSheetId="1">[11]Tablas!#REF!</definedName>
    <definedName name="CGSM05">[11]Tablas!#REF!</definedName>
    <definedName name="CGSO011" localSheetId="1">[11]Tablas!#REF!</definedName>
    <definedName name="CGSO011">[11]Tablas!#REF!</definedName>
    <definedName name="CGSO012" localSheetId="1">[11]Tablas!#REF!</definedName>
    <definedName name="CGSO012">[11]Tablas!#REF!</definedName>
    <definedName name="CGSO013" localSheetId="1">[11]Tablas!#REF!</definedName>
    <definedName name="CGSO013">[11]Tablas!#REF!</definedName>
    <definedName name="CGSO014" localSheetId="1">[11]Tablas!#REF!</definedName>
    <definedName name="CGSO014">[11]Tablas!#REF!</definedName>
    <definedName name="CGSO02" localSheetId="1">[11]Tablas!#REF!</definedName>
    <definedName name="CGSO02">[11]Tablas!#REF!</definedName>
    <definedName name="CGSO031" localSheetId="1">[11]Tablas!#REF!</definedName>
    <definedName name="CGSO031">[11]Tablas!#REF!</definedName>
    <definedName name="CGSO032" localSheetId="1">[11]Tablas!#REF!</definedName>
    <definedName name="CGSO032">[11]Tablas!#REF!</definedName>
    <definedName name="CGSO033" localSheetId="1">[11]Tablas!#REF!</definedName>
    <definedName name="CGSO033">[11]Tablas!#REF!</definedName>
    <definedName name="CGSO034" localSheetId="1">[11]Tablas!#REF!</definedName>
    <definedName name="CGSO034">[11]Tablas!#REF!</definedName>
    <definedName name="CGSO041" localSheetId="1">[11]Tablas!#REF!</definedName>
    <definedName name="CGSO041">[11]Tablas!#REF!</definedName>
    <definedName name="CGSO042" localSheetId="1">[11]Tablas!#REF!</definedName>
    <definedName name="CGSO042">[11]Tablas!#REF!</definedName>
    <definedName name="CGSO043" localSheetId="1">[11]Tablas!#REF!</definedName>
    <definedName name="CGSO043">[11]Tablas!#REF!</definedName>
    <definedName name="CGSO044" localSheetId="1">[11]Tablas!#REF!</definedName>
    <definedName name="CGSO044">[11]Tablas!#REF!</definedName>
    <definedName name="CGSO051" localSheetId="1">[11]Tablas!#REF!</definedName>
    <definedName name="CGSO051">[11]Tablas!#REF!</definedName>
    <definedName name="CGSO052" localSheetId="1">[11]Tablas!#REF!</definedName>
    <definedName name="CGSO052">[11]Tablas!#REF!</definedName>
    <definedName name="CGSO053" localSheetId="1">[11]Tablas!#REF!</definedName>
    <definedName name="CGSO053">[11]Tablas!#REF!</definedName>
    <definedName name="CGSO054" localSheetId="1">[11]Tablas!#REF!</definedName>
    <definedName name="CGSO054">[11]Tablas!#REF!</definedName>
    <definedName name="CGSO055" localSheetId="1">[11]Tablas!#REF!</definedName>
    <definedName name="CGSO055">[11]Tablas!#REF!</definedName>
    <definedName name="CGSO061" localSheetId="1">[11]Tablas!#REF!</definedName>
    <definedName name="CGSO061">[11]Tablas!#REF!</definedName>
    <definedName name="CGSO062" localSheetId="1">[11]Tablas!#REF!</definedName>
    <definedName name="CGSO062">[11]Tablas!#REF!</definedName>
    <definedName name="CGSO063" localSheetId="1">[11]Tablas!#REF!</definedName>
    <definedName name="CGSO063">[11]Tablas!#REF!</definedName>
    <definedName name="CGSO064" localSheetId="1">[11]Tablas!#REF!</definedName>
    <definedName name="CGSO064">[11]Tablas!#REF!</definedName>
    <definedName name="CGTR011" localSheetId="1">[11]Tablas!#REF!</definedName>
    <definedName name="CGTR011">[11]Tablas!#REF!</definedName>
    <definedName name="CGTR012" localSheetId="1">[11]Tablas!#REF!</definedName>
    <definedName name="CGTR012">[11]Tablas!#REF!</definedName>
    <definedName name="CGTR021" localSheetId="1">[11]Tablas!#REF!</definedName>
    <definedName name="CGTR021">[11]Tablas!#REF!</definedName>
    <definedName name="CGTR022" localSheetId="1">[11]Tablas!#REF!</definedName>
    <definedName name="CGTR022">[11]Tablas!#REF!</definedName>
    <definedName name="CGTR023" localSheetId="1">[11]Tablas!#REF!</definedName>
    <definedName name="CGTR023">[11]Tablas!#REF!</definedName>
    <definedName name="CGTR031" localSheetId="1">[11]Tablas!#REF!</definedName>
    <definedName name="CGTR031">[11]Tablas!#REF!</definedName>
    <definedName name="CGTR032" localSheetId="1">[11]Tablas!#REF!</definedName>
    <definedName name="CGTR032">[11]Tablas!#REF!</definedName>
    <definedName name="CGTR033" localSheetId="1">[11]Tablas!#REF!</definedName>
    <definedName name="CGTR033">[11]Tablas!#REF!</definedName>
    <definedName name="CGTR034" localSheetId="1">[11]Tablas!#REF!</definedName>
    <definedName name="CGTR034">[11]Tablas!#REF!</definedName>
    <definedName name="CGTR035" localSheetId="1">[11]Tablas!#REF!</definedName>
    <definedName name="CGTR035">[11]Tablas!#REF!</definedName>
    <definedName name="CGTR036" localSheetId="1">[11]Tablas!#REF!</definedName>
    <definedName name="CGTR036">[11]Tablas!#REF!</definedName>
    <definedName name="CGTR037" localSheetId="1">[11]Tablas!#REF!</definedName>
    <definedName name="CGTR037">[11]Tablas!#REF!</definedName>
    <definedName name="CGTR038" localSheetId="1">[11]Tablas!#REF!</definedName>
    <definedName name="CGTR038">[11]Tablas!#REF!</definedName>
    <definedName name="CGTR039" localSheetId="1">[11]Tablas!#REF!</definedName>
    <definedName name="CGTR039">[11]Tablas!#REF!</definedName>
    <definedName name="CGTR041" localSheetId="1">[11]Tablas!#REF!</definedName>
    <definedName name="CGTR041">[11]Tablas!#REF!</definedName>
    <definedName name="CGTR042" localSheetId="1">[11]Tablas!#REF!</definedName>
    <definedName name="CGTR042">[11]Tablas!#REF!</definedName>
    <definedName name="CGTR043" localSheetId="1">[11]Tablas!#REF!</definedName>
    <definedName name="CGTR043">[11]Tablas!#REF!</definedName>
    <definedName name="CGTR044" localSheetId="1">[11]Tablas!#REF!</definedName>
    <definedName name="CGTR044">[11]Tablas!#REF!</definedName>
    <definedName name="CGTR051" localSheetId="1">[11]Tablas!#REF!</definedName>
    <definedName name="CGTR051">[11]Tablas!#REF!</definedName>
    <definedName name="Ch" localSheetId="1">#REF!</definedName>
    <definedName name="Ch">#REF!</definedName>
    <definedName name="CHK_PU" localSheetId="1">'[3]7422CW00'!#REF!</definedName>
    <definedName name="CHK_PU">'[3]7422CW00'!#REF!</definedName>
    <definedName name="CHP" localSheetId="1">#REF!</definedName>
    <definedName name="CHP">#REF!</definedName>
    <definedName name="CISNEROS" localSheetId="1">#REF!</definedName>
    <definedName name="CISNEROS">#REF!</definedName>
    <definedName name="cjsa" localSheetId="1" hidden="1">#REF!</definedName>
    <definedName name="cjsa" hidden="1">#REF!</definedName>
    <definedName name="CL" localSheetId="1">#REF!</definedName>
    <definedName name="CL">#REF!</definedName>
    <definedName name="cmf">[56]Hoja1!$C$27</definedName>
    <definedName name="CMI_ACUEDUCTO" localSheetId="1">#REF!</definedName>
    <definedName name="CMI_ACUEDUCTO">#REF!</definedName>
    <definedName name="CMI_ALCANTARILLADO" localSheetId="1">#REF!</definedName>
    <definedName name="CMI_ALCANTARILLADO">#REF!</definedName>
    <definedName name="CMIBLE" localSheetId="1">#REF!</definedName>
    <definedName name="CMIBLE">#REF!</definedName>
    <definedName name="CMIBLE1" localSheetId="1">#REF!</definedName>
    <definedName name="CMIBLE1">#REF!</definedName>
    <definedName name="CMOI_ACUEDUCTO" localSheetId="1">#REF!</definedName>
    <definedName name="CMOI_ACUEDUCTO">#REF!</definedName>
    <definedName name="CMOI_ALCANTARILLADO" localSheetId="1">#REF!</definedName>
    <definedName name="CMOI_ALCANTARILLADO">#REF!</definedName>
    <definedName name="Cod" localSheetId="1">#REF!</definedName>
    <definedName name="Cod">#REF!</definedName>
    <definedName name="CodActEco">[10]EMPRESA!$F$10</definedName>
    <definedName name="codigo" localSheetId="1">#REF!,#REF!</definedName>
    <definedName name="codigo">#REF!,#REF!</definedName>
    <definedName name="CodigoInversion" localSheetId="1">#REF!</definedName>
    <definedName name="CodigoInversion">#REF!</definedName>
    <definedName name="CodigoProyecto" localSheetId="1">#REF!</definedName>
    <definedName name="CodigoProyecto">#REF!</definedName>
    <definedName name="Codigos" localSheetId="1">#REF!</definedName>
    <definedName name="Codigos">#REF!</definedName>
    <definedName name="CODOS" localSheetId="1">#REF!</definedName>
    <definedName name="CODOS">#REF!</definedName>
    <definedName name="cogvsiruj" localSheetId="1">[35]COMPARATIVO!#REF!</definedName>
    <definedName name="cogvsiruj">[35]COMPARATIVO!#REF!</definedName>
    <definedName name="COLON" localSheetId="1">#REF!</definedName>
    <definedName name="COLON">#REF!</definedName>
    <definedName name="ColTap">'[20]Coloc. e Interc. Tapones'!$E$1:$E$65536</definedName>
    <definedName name="Com">'[41]LIQUIDA-NOMINA'!$AL$4</definedName>
    <definedName name="COMIDA" localSheetId="1">#REF!</definedName>
    <definedName name="COMIDA">#REF!</definedName>
    <definedName name="Compresores" localSheetId="1">#REF!</definedName>
    <definedName name="Compresores">#REF!</definedName>
    <definedName name="ConseqCat">0</definedName>
    <definedName name="ConseqForMitRisk">3</definedName>
    <definedName name="CONT">'[57]DATOS CONTRATO'!$G$13</definedName>
    <definedName name="Contratante">'[10]DATOS CONTRATO'!$E$6</definedName>
    <definedName name="CONTRATO">[41]CONTRATO!$E$8</definedName>
    <definedName name="COPIA" localSheetId="3">'INDICAR CÓDIGO DEL ITEM DE PAGO'!ERR</definedName>
    <definedName name="COPIA">[0]!ERR</definedName>
    <definedName name="COPIA1" localSheetId="1">#REF!</definedName>
    <definedName name="COPIA1">#REF!</definedName>
    <definedName name="COPIA2" localSheetId="1">#REF!</definedName>
    <definedName name="COPIA2">#REF!</definedName>
    <definedName name="copiao4" localSheetId="3">'INDICAR CÓDIGO DEL ITEM DE PAGO'!ERR</definedName>
    <definedName name="copiao4">[0]!ERR</definedName>
    <definedName name="corri" localSheetId="3">'INDICAR CÓDIGO DEL ITEM DE PAGO'!ERR</definedName>
    <definedName name="corri">[0]!ERR</definedName>
    <definedName name="COSTO_FRENTE">[58]BITACORA!$E$1:$E$65536</definedName>
    <definedName name="costo2" localSheetId="1" hidden="1">#REF!</definedName>
    <definedName name="costo2" hidden="1">#REF!</definedName>
    <definedName name="COSTODIRECTO" localSheetId="3">#REF!</definedName>
    <definedName name="COSTODIRECTO" localSheetId="1">#REF!</definedName>
    <definedName name="COSTODIRECTO">#REF!</definedName>
    <definedName name="COSTOS">[59]TARIFAS!$A$1:$F$52</definedName>
    <definedName name="CRIT" localSheetId="1">#REF!</definedName>
    <definedName name="CRIT">#REF!</definedName>
    <definedName name="CRIT_APIAY" localSheetId="1">#REF!</definedName>
    <definedName name="CRIT_APIAY">#REF!</definedName>
    <definedName name="CRIT_CHICHI" localSheetId="1">#REF!</definedName>
    <definedName name="CRIT_CHICHI">#REF!</definedName>
    <definedName name="CRIT_CHICHI1" localSheetId="1">#REF!</definedName>
    <definedName name="CRIT_CHICHI1">#REF!</definedName>
    <definedName name="CRIT_DOL" localSheetId="1">#REF!</definedName>
    <definedName name="CRIT_DOL">#REF!</definedName>
    <definedName name="CRIT_DOL1" localSheetId="1">#REF!</definedName>
    <definedName name="CRIT_DOL1">#REF!</definedName>
    <definedName name="CRIT1" localSheetId="1">#REF!</definedName>
    <definedName name="CRIT1">#REF!</definedName>
    <definedName name="Criteria_MI">[60]civ_roma!$C$803:$G$804</definedName>
    <definedName name="Criterios_IM" localSheetId="1">'[3]7422CW00'!#REF!</definedName>
    <definedName name="Criterios_IM">'[3]7422CW00'!#REF!</definedName>
    <definedName name="Criticidad">[61]Tabla!$A$1:$A$5</definedName>
    <definedName name="cs" localSheetId="1">#REF!</definedName>
    <definedName name="cs">#REF!</definedName>
    <definedName name="CS_AVG_SIZE" localSheetId="1">#REF!</definedName>
    <definedName name="CS_AVG_SIZE">#REF!</definedName>
    <definedName name="CS_WELDING" localSheetId="1">#REF!</definedName>
    <definedName name="CS_WELDING">#REF!</definedName>
    <definedName name="CTA" localSheetId="3">#REF!</definedName>
    <definedName name="CTA" localSheetId="1">#REF!</definedName>
    <definedName name="CTA">#REF!</definedName>
    <definedName name="CTE" localSheetId="1">#REF!</definedName>
    <definedName name="CTE">#REF!</definedName>
    <definedName name="CTR" localSheetId="1">'[3]7422CW00'!#REF!</definedName>
    <definedName name="CTR">'[3]7422CW00'!#REF!</definedName>
    <definedName name="CTRPAG" localSheetId="1">'[3]7422CW00'!#REF!</definedName>
    <definedName name="CTRPAG">'[3]7422CW00'!#REF!</definedName>
    <definedName name="CUAL" localSheetId="3">'INDICAR CÓDIGO DEL ITEM DE PAGO'!ERR</definedName>
    <definedName name="CUAL">[0]!ERR</definedName>
    <definedName name="CUBS" localSheetId="3">#REF!</definedName>
    <definedName name="CUBS" localSheetId="1">#REF!</definedName>
    <definedName name="CUBS">#REF!</definedName>
    <definedName name="CUNET" localSheetId="3" hidden="1">{"via1",#N/A,TRUE,"general";"via2",#N/A,TRUE,"general";"via3",#N/A,TRUE,"general"}</definedName>
    <definedName name="CUNET" hidden="1">{"via1",#N/A,TRUE,"general";"via2",#N/A,TRUE,"general";"via3",#N/A,TRUE,"general"}</definedName>
    <definedName name="Customize" localSheetId="1">[51]!Customize</definedName>
    <definedName name="Customize">[51]!Customize</definedName>
    <definedName name="cv" localSheetId="3">#REF!</definedName>
    <definedName name="cv" localSheetId="1">#REF!</definedName>
    <definedName name="cv">#REF!</definedName>
    <definedName name="CVa">'[20]Cambio de Valv.'!$E$1:$E$65536</definedName>
    <definedName name="cvbcvbf" hidden="1">{#N/A,#N/A,TRUE,"INGENIERIA";#N/A,#N/A,TRUE,"COMPRAS";#N/A,#N/A,TRUE,"DIRECCION";#N/A,#N/A,TRUE,"RESUMEN"}</definedName>
    <definedName name="cvfvd" localSheetId="3" hidden="1">{"via1",#N/A,TRUE,"general";"via2",#N/A,TRUE,"general";"via3",#N/A,TRUE,"general"}</definedName>
    <definedName name="cvfvd" hidden="1">{"via1",#N/A,TRUE,"general";"via2",#N/A,TRUE,"general";"via3",#N/A,TRUE,"general"}</definedName>
    <definedName name="cvn" localSheetId="3" hidden="1">{"TAB1",#N/A,TRUE,"GENERAL";"TAB2",#N/A,TRUE,"GENERAL";"TAB3",#N/A,TRUE,"GENERAL";"TAB4",#N/A,TRUE,"GENERAL";"TAB5",#N/A,TRUE,"GENERAL"}</definedName>
    <definedName name="cvn" hidden="1">{"TAB1",#N/A,TRUE,"GENERAL";"TAB2",#N/A,TRUE,"GENERAL";"TAB3",#N/A,TRUE,"GENERAL";"TAB4",#N/A,TRUE,"GENERAL";"TAB5",#N/A,TRUE,"GENERAL"}</definedName>
    <definedName name="CVXC" localSheetId="3" hidden="1">{"via1",#N/A,TRUE,"general";"via2",#N/A,TRUE,"general";"via3",#N/A,TRUE,"general"}</definedName>
    <definedName name="CVXC" hidden="1">{"via1",#N/A,TRUE,"general";"via2",#N/A,TRUE,"general";"via3",#N/A,TRUE,"general"}</definedName>
    <definedName name="d" localSheetId="3" hidden="1">{"TAB1",#N/A,TRUE,"GENERAL";"TAB2",#N/A,TRUE,"GENERAL";"TAB3",#N/A,TRUE,"GENERAL";"TAB4",#N/A,TRUE,"GENERAL";"TAB5",#N/A,TRUE,"GENERAL"}</definedName>
    <definedName name="d" hidden="1">{"TAB1",#N/A,TRUE,"GENERAL";"TAB2",#N/A,TRUE,"GENERAL";"TAB3",#N/A,TRUE,"GENERAL";"TAB4",#N/A,TRUE,"GENERAL";"TAB5",#N/A,TRUE,"GENERAL"}</definedName>
    <definedName name="D_1" localSheetId="1">#REF!</definedName>
    <definedName name="D_1">#REF!</definedName>
    <definedName name="d1200ar" localSheetId="2">#REF!</definedName>
    <definedName name="d1200ar" localSheetId="1">#REF!</definedName>
    <definedName name="d1200ar">#REF!</definedName>
    <definedName name="D1200Q" localSheetId="2">#REF!</definedName>
    <definedName name="D1200Q" localSheetId="1">#REF!</definedName>
    <definedName name="D1200Q">#REF!</definedName>
    <definedName name="D128899A" localSheetId="1">#REF!</definedName>
    <definedName name="D128899A">#REF!</definedName>
    <definedName name="D128899Q" localSheetId="2">#REF!</definedName>
    <definedName name="D128899Q" localSheetId="1">#REF!</definedName>
    <definedName name="D128899Q">#REF!</definedName>
    <definedName name="d128900a" localSheetId="2">#REF!</definedName>
    <definedName name="d128900a" localSheetId="1">#REF!</definedName>
    <definedName name="d128900a">#REF!</definedName>
    <definedName name="d128900ab" localSheetId="2">#REF!</definedName>
    <definedName name="d128900ab" localSheetId="1">#REF!</definedName>
    <definedName name="d128900ab">#REF!</definedName>
    <definedName name="d128900ag" localSheetId="2">#REF!</definedName>
    <definedName name="d128900ag" localSheetId="1">#REF!</definedName>
    <definedName name="d128900ag">#REF!</definedName>
    <definedName name="d128900at" localSheetId="2">#REF!</definedName>
    <definedName name="d128900at" localSheetId="1">#REF!</definedName>
    <definedName name="d128900at">#REF!</definedName>
    <definedName name="D128900E" localSheetId="2">#REF!</definedName>
    <definedName name="D128900E" localSheetId="1">#REF!</definedName>
    <definedName name="D128900E">#REF!</definedName>
    <definedName name="D128900Q" localSheetId="2">#REF!</definedName>
    <definedName name="D128900Q" localSheetId="1">#REF!</definedName>
    <definedName name="D128900Q">#REF!</definedName>
    <definedName name="D128900R" localSheetId="2">#REF!</definedName>
    <definedName name="D128900R" localSheetId="1">#REF!</definedName>
    <definedName name="D128900R">#REF!</definedName>
    <definedName name="D128900T" localSheetId="2">#REF!</definedName>
    <definedName name="D128900T" localSheetId="1">#REF!</definedName>
    <definedName name="D128900T">#REF!</definedName>
    <definedName name="D128900W" localSheetId="2">#REF!</definedName>
    <definedName name="D128900W" localSheetId="1">#REF!</definedName>
    <definedName name="D128900W">#REF!</definedName>
    <definedName name="D129000T" localSheetId="2">#REF!</definedName>
    <definedName name="D129000T" localSheetId="1">#REF!</definedName>
    <definedName name="D129000T">#REF!</definedName>
    <definedName name="d12900ab" localSheetId="2">#REF!</definedName>
    <definedName name="d12900ab" localSheetId="1">#REF!</definedName>
    <definedName name="d12900ab">#REF!</definedName>
    <definedName name="D12900Y" localSheetId="2">#REF!</definedName>
    <definedName name="D12900Y" localSheetId="1">#REF!</definedName>
    <definedName name="D12900Y">#REF!</definedName>
    <definedName name="D77032A" localSheetId="1">#REF!</definedName>
    <definedName name="D77032A">#REF!</definedName>
    <definedName name="d77032ab" localSheetId="2">#REF!</definedName>
    <definedName name="d77032ab" localSheetId="1">#REF!</definedName>
    <definedName name="d77032ab">#REF!</definedName>
    <definedName name="d77032ah" localSheetId="2">#REF!</definedName>
    <definedName name="d77032ah" localSheetId="1">#REF!</definedName>
    <definedName name="d77032ah">#REF!</definedName>
    <definedName name="d77032ar" localSheetId="2">#REF!</definedName>
    <definedName name="d77032ar" localSheetId="1">#REF!</definedName>
    <definedName name="d77032ar">#REF!</definedName>
    <definedName name="D77032I" localSheetId="2">#REF!</definedName>
    <definedName name="D77032I" localSheetId="1">#REF!</definedName>
    <definedName name="D77032I">#REF!</definedName>
    <definedName name="D77032Q" localSheetId="2">#REF!</definedName>
    <definedName name="D77032Q" localSheetId="1">#REF!</definedName>
    <definedName name="D77032Q">#REF!</definedName>
    <definedName name="D77032W" localSheetId="2">#REF!</definedName>
    <definedName name="D77032W" localSheetId="1">#REF!</definedName>
    <definedName name="D77032W">#REF!</definedName>
    <definedName name="D77032Y" localSheetId="2">#REF!</definedName>
    <definedName name="D77032Y" localSheetId="1">#REF!</definedName>
    <definedName name="D77032Y">#REF!</definedName>
    <definedName name="d77033a" localSheetId="2">#REF!</definedName>
    <definedName name="d77033a" localSheetId="1">#REF!</definedName>
    <definedName name="d77033a">#REF!</definedName>
    <definedName name="d77033aa" localSheetId="2">#REF!</definedName>
    <definedName name="d77033aa" localSheetId="1">#REF!</definedName>
    <definedName name="d77033aa">#REF!</definedName>
    <definedName name="d77033ab" localSheetId="2">#REF!</definedName>
    <definedName name="d77033ab" localSheetId="1">#REF!</definedName>
    <definedName name="d77033ab">#REF!</definedName>
    <definedName name="d77033ac" localSheetId="2">#REF!</definedName>
    <definedName name="d77033ac" localSheetId="1">#REF!</definedName>
    <definedName name="d77033ac">#REF!</definedName>
    <definedName name="d77033ao" localSheetId="2">#REF!</definedName>
    <definedName name="d77033ao" localSheetId="1">#REF!</definedName>
    <definedName name="d77033ao">#REF!</definedName>
    <definedName name="d77033ay" localSheetId="2">#REF!</definedName>
    <definedName name="d77033ay" localSheetId="1">#REF!</definedName>
    <definedName name="d77033ay">#REF!</definedName>
    <definedName name="D77033D" localSheetId="2">#REF!</definedName>
    <definedName name="D77033D" localSheetId="1">#REF!</definedName>
    <definedName name="D77033D">#REF!</definedName>
    <definedName name="D77033F" localSheetId="2">#REF!</definedName>
    <definedName name="D77033F" localSheetId="1">#REF!</definedName>
    <definedName name="D77033F">#REF!</definedName>
    <definedName name="D77033G" localSheetId="2">#REF!</definedName>
    <definedName name="D77033G" localSheetId="1">#REF!</definedName>
    <definedName name="D77033G">#REF!</definedName>
    <definedName name="D77033P" localSheetId="2">#REF!</definedName>
    <definedName name="D77033P" localSheetId="1">#REF!</definedName>
    <definedName name="D77033P">#REF!</definedName>
    <definedName name="D77033Q" localSheetId="2">#REF!</definedName>
    <definedName name="D77033Q" localSheetId="1">#REF!</definedName>
    <definedName name="D77033Q">#REF!</definedName>
    <definedName name="D77033S" localSheetId="2">#REF!</definedName>
    <definedName name="D77033S" localSheetId="1">#REF!</definedName>
    <definedName name="D77033S">#REF!</definedName>
    <definedName name="d77099ai" localSheetId="2">#REF!</definedName>
    <definedName name="d77099ai" localSheetId="1">#REF!</definedName>
    <definedName name="d77099ai">#REF!</definedName>
    <definedName name="D77099T" localSheetId="2">#REF!</definedName>
    <definedName name="D77099T" localSheetId="1">#REF!</definedName>
    <definedName name="D77099T">#REF!</definedName>
    <definedName name="DAFT" localSheetId="1">#REF!</definedName>
    <definedName name="DAFT">#REF!</definedName>
    <definedName name="DANODO" localSheetId="1">#REF!</definedName>
    <definedName name="DANODO">#REF!</definedName>
    <definedName name="DANODOF" localSheetId="1">#REF!</definedName>
    <definedName name="DANODOF">#REF!</definedName>
    <definedName name="DANODOFT" localSheetId="1">#REF!</definedName>
    <definedName name="DANODOFT">#REF!</definedName>
    <definedName name="dario" localSheetId="3">'[24]GPI 526'!#REF!</definedName>
    <definedName name="dario" localSheetId="1">'[24]GPI 526'!#REF!</definedName>
    <definedName name="dario">'[24]GPI 526'!#REF!</definedName>
    <definedName name="DASD" localSheetId="3" hidden="1">{"TAB1",#N/A,TRUE,"GENERAL";"TAB2",#N/A,TRUE,"GENERAL";"TAB3",#N/A,TRUE,"GENERAL";"TAB4",#N/A,TRUE,"GENERAL";"TAB5",#N/A,TRUE,"GENERAL"}</definedName>
    <definedName name="DASD" hidden="1">{"TAB1",#N/A,TRUE,"GENERAL";"TAB2",#N/A,TRUE,"GENERAL";"TAB3",#N/A,TRUE,"GENERAL";"TAB4",#N/A,TRUE,"GENERAL";"TAB5",#N/A,TRUE,"GENERAL"}</definedName>
    <definedName name="Data" localSheetId="1">#REF!</definedName>
    <definedName name="Data">#REF!</definedName>
    <definedName name="data1" localSheetId="1">#REF!</definedName>
    <definedName name="data1">#REF!</definedName>
    <definedName name="data10" localSheetId="1">#REF!</definedName>
    <definedName name="data10">#REF!</definedName>
    <definedName name="data11" localSheetId="1">#REF!</definedName>
    <definedName name="data11">#REF!</definedName>
    <definedName name="data12" localSheetId="1">#REF!</definedName>
    <definedName name="data12">#REF!</definedName>
    <definedName name="data13" localSheetId="1">#REF!</definedName>
    <definedName name="data13">#REF!</definedName>
    <definedName name="data14" localSheetId="1">#REF!</definedName>
    <definedName name="data14">#REF!</definedName>
    <definedName name="data15" localSheetId="1">#REF!</definedName>
    <definedName name="data15">#REF!</definedName>
    <definedName name="data16" localSheetId="1">#REF!</definedName>
    <definedName name="data16">#REF!</definedName>
    <definedName name="data17" localSheetId="1">#REF!</definedName>
    <definedName name="data17">#REF!</definedName>
    <definedName name="data18" localSheetId="1">#REF!</definedName>
    <definedName name="data18">#REF!</definedName>
    <definedName name="data19" localSheetId="1">#REF!</definedName>
    <definedName name="data19">#REF!</definedName>
    <definedName name="data2" localSheetId="1">#REF!</definedName>
    <definedName name="data2">#REF!</definedName>
    <definedName name="data20" localSheetId="1">#REF!</definedName>
    <definedName name="data20">#REF!</definedName>
    <definedName name="data21" localSheetId="1">#REF!</definedName>
    <definedName name="data21">#REF!</definedName>
    <definedName name="data22" localSheetId="1">#REF!</definedName>
    <definedName name="data22">#REF!</definedName>
    <definedName name="data23" localSheetId="1">#REF!</definedName>
    <definedName name="data23">#REF!</definedName>
    <definedName name="data24" localSheetId="1">#REF!</definedName>
    <definedName name="data24">#REF!</definedName>
    <definedName name="data25" localSheetId="1">#REF!</definedName>
    <definedName name="data25">#REF!</definedName>
    <definedName name="data26" localSheetId="1">#REF!</definedName>
    <definedName name="data26">#REF!</definedName>
    <definedName name="data27" localSheetId="1">#REF!</definedName>
    <definedName name="data27">#REF!</definedName>
    <definedName name="data28" localSheetId="1">#REF!</definedName>
    <definedName name="data28">#REF!</definedName>
    <definedName name="data29" localSheetId="1">#REF!</definedName>
    <definedName name="data29">#REF!</definedName>
    <definedName name="data3" localSheetId="1">#REF!</definedName>
    <definedName name="data3">#REF!</definedName>
    <definedName name="data30" localSheetId="1">#REF!</definedName>
    <definedName name="data30">#REF!</definedName>
    <definedName name="data31" localSheetId="1">#REF!</definedName>
    <definedName name="data31">#REF!</definedName>
    <definedName name="data32" localSheetId="1">#REF!</definedName>
    <definedName name="data32">#REF!</definedName>
    <definedName name="data33" localSheetId="1">#REF!</definedName>
    <definedName name="data33">#REF!</definedName>
    <definedName name="data34" localSheetId="1">#REF!</definedName>
    <definedName name="data34">#REF!</definedName>
    <definedName name="data35" localSheetId="1">#REF!</definedName>
    <definedName name="data35">#REF!</definedName>
    <definedName name="data36" localSheetId="1">#REF!</definedName>
    <definedName name="data36">#REF!</definedName>
    <definedName name="data37" localSheetId="1">#REF!</definedName>
    <definedName name="data37">#REF!</definedName>
    <definedName name="data38" localSheetId="1">#REF!</definedName>
    <definedName name="data38">#REF!</definedName>
    <definedName name="data39" localSheetId="1">#REF!</definedName>
    <definedName name="data39">#REF!</definedName>
    <definedName name="data4" localSheetId="1">#REF!</definedName>
    <definedName name="data4">#REF!</definedName>
    <definedName name="data40" localSheetId="1">#REF!</definedName>
    <definedName name="data40">#REF!</definedName>
    <definedName name="data41" localSheetId="1">#REF!</definedName>
    <definedName name="data41">#REF!</definedName>
    <definedName name="data42" localSheetId="1">#REF!</definedName>
    <definedName name="data42">#REF!</definedName>
    <definedName name="data43" localSheetId="1">#REF!</definedName>
    <definedName name="data43">#REF!</definedName>
    <definedName name="data44" localSheetId="1">#REF!</definedName>
    <definedName name="data44">#REF!</definedName>
    <definedName name="data45" localSheetId="1">#REF!</definedName>
    <definedName name="data45">#REF!</definedName>
    <definedName name="data46" localSheetId="1">#REF!</definedName>
    <definedName name="data46">#REF!</definedName>
    <definedName name="data47" localSheetId="1">#REF!</definedName>
    <definedName name="data47">#REF!</definedName>
    <definedName name="data48" localSheetId="1">#REF!</definedName>
    <definedName name="data48">#REF!</definedName>
    <definedName name="data49" localSheetId="1">#REF!</definedName>
    <definedName name="data49">#REF!</definedName>
    <definedName name="data5" localSheetId="1">#REF!</definedName>
    <definedName name="data5">#REF!</definedName>
    <definedName name="data50" localSheetId="1">#REF!</definedName>
    <definedName name="data50">#REF!</definedName>
    <definedName name="data51" localSheetId="1">#REF!</definedName>
    <definedName name="data51">#REF!</definedName>
    <definedName name="data52" localSheetId="1">#REF!</definedName>
    <definedName name="data52">#REF!</definedName>
    <definedName name="data53" localSheetId="1">#REF!</definedName>
    <definedName name="data53">#REF!</definedName>
    <definedName name="data54" localSheetId="1">#REF!</definedName>
    <definedName name="data54">#REF!</definedName>
    <definedName name="data55" localSheetId="1">#REF!</definedName>
    <definedName name="data55">#REF!</definedName>
    <definedName name="data56" localSheetId="1">#REF!</definedName>
    <definedName name="data56">#REF!</definedName>
    <definedName name="data57" localSheetId="1">#REF!</definedName>
    <definedName name="data57">#REF!</definedName>
    <definedName name="data58" localSheetId="1">#REF!</definedName>
    <definedName name="data58">#REF!</definedName>
    <definedName name="data59" localSheetId="1">#REF!</definedName>
    <definedName name="data59">#REF!</definedName>
    <definedName name="data6" localSheetId="1">#REF!</definedName>
    <definedName name="data6">#REF!</definedName>
    <definedName name="data60" localSheetId="1">#REF!</definedName>
    <definedName name="data60">#REF!</definedName>
    <definedName name="data61" localSheetId="1">#REF!</definedName>
    <definedName name="data61">#REF!</definedName>
    <definedName name="data62" localSheetId="1">#REF!</definedName>
    <definedName name="data62">#REF!</definedName>
    <definedName name="data63" localSheetId="1">#REF!</definedName>
    <definedName name="data63">#REF!</definedName>
    <definedName name="data64" localSheetId="1">#REF!</definedName>
    <definedName name="data64">#REF!</definedName>
    <definedName name="data65" localSheetId="1">#REF!</definedName>
    <definedName name="data65">#REF!</definedName>
    <definedName name="data66" localSheetId="1">#REF!</definedName>
    <definedName name="data66">#REF!</definedName>
    <definedName name="data67" localSheetId="1">#REF!</definedName>
    <definedName name="data67">#REF!</definedName>
    <definedName name="data68" localSheetId="1">#REF!</definedName>
    <definedName name="data68">#REF!</definedName>
    <definedName name="data69" localSheetId="1">#REF!</definedName>
    <definedName name="data69">#REF!</definedName>
    <definedName name="data7" localSheetId="1">#REF!</definedName>
    <definedName name="data7">#REF!</definedName>
    <definedName name="data70" localSheetId="1">#REF!</definedName>
    <definedName name="data70">#REF!</definedName>
    <definedName name="data8" localSheetId="1">#REF!</definedName>
    <definedName name="data8">#REF!</definedName>
    <definedName name="data9" localSheetId="1">#REF!</definedName>
    <definedName name="data9">#REF!</definedName>
    <definedName name="Database" localSheetId="1">#REF!</definedName>
    <definedName name="Database">#REF!</definedName>
    <definedName name="Database_MI">[60]civ_roma!$C$9:$G$799</definedName>
    <definedName name="DATO1">'[62]46'!$D$3:$CK$429</definedName>
    <definedName name="DATOS" localSheetId="3">#REF!</definedName>
    <definedName name="datos" localSheetId="1">#REF!</definedName>
    <definedName name="datos">#REF!</definedName>
    <definedName name="DBASE1" localSheetId="1">#REF!</definedName>
    <definedName name="DBASE1">#REF!</definedName>
    <definedName name="DBASE2" localSheetId="1">#REF!</definedName>
    <definedName name="DBASE2">#REF!</definedName>
    <definedName name="DBASE3" localSheetId="1">#REF!</definedName>
    <definedName name="DBASE3">#REF!</definedName>
    <definedName name="dbfdfbi" localSheetId="3" hidden="1">{"TAB1",#N/A,TRUE,"GENERAL";"TAB2",#N/A,TRUE,"GENERAL";"TAB3",#N/A,TRUE,"GENERAL";"TAB4",#N/A,TRUE,"GENERAL";"TAB5",#N/A,TRUE,"GENERAL"}</definedName>
    <definedName name="dbfdfbi" hidden="1">{"TAB1",#N/A,TRUE,"GENERAL";"TAB2",#N/A,TRUE,"GENERAL";"TAB3",#N/A,TRUE,"GENERAL";"TAB4",#N/A,TRUE,"GENERAL";"TAB5",#N/A,TRUE,"GENERAL"}</definedName>
    <definedName name="Dbgcm" localSheetId="3">#REF!</definedName>
    <definedName name="Dbgcm" localSheetId="1">#REF!</definedName>
    <definedName name="Dbgcm">#REF!</definedName>
    <definedName name="dc" localSheetId="1">#REF!</definedName>
    <definedName name="dc">#REF!</definedName>
    <definedName name="Dcacm" localSheetId="3">#REF!</definedName>
    <definedName name="Dcacm" localSheetId="1">#REF!</definedName>
    <definedName name="Dcacm">#REF!</definedName>
    <definedName name="DCI" localSheetId="1">[12]Tablas!#REF!</definedName>
    <definedName name="DCI">[12]Tablas!#REF!</definedName>
    <definedName name="DCI1_1" localSheetId="1">[12]Tablas!#REF!</definedName>
    <definedName name="DCI1_1">[12]Tablas!#REF!</definedName>
    <definedName name="DCI1_1_1" localSheetId="1">[12]Tablas!#REF!</definedName>
    <definedName name="DCI1_1_1">[12]Tablas!#REF!</definedName>
    <definedName name="DCI1_1_2" localSheetId="1">[12]Tablas!#REF!</definedName>
    <definedName name="DCI1_1_2">[12]Tablas!#REF!</definedName>
    <definedName name="DCI1_1_3" localSheetId="1">[12]Tablas!#REF!</definedName>
    <definedName name="DCI1_1_3">[12]Tablas!#REF!</definedName>
    <definedName name="DCI1_1_4" localSheetId="1">[12]Tablas!#REF!</definedName>
    <definedName name="DCI1_1_4">[12]Tablas!#REF!</definedName>
    <definedName name="DCI1_2" localSheetId="1">[12]Tablas!#REF!</definedName>
    <definedName name="DCI1_2">[12]Tablas!#REF!</definedName>
    <definedName name="DCI1_3" localSheetId="1">[12]Tablas!#REF!</definedName>
    <definedName name="DCI1_3">[12]Tablas!#REF!</definedName>
    <definedName name="DCI1_4" localSheetId="1">[12]Tablas!#REF!</definedName>
    <definedName name="DCI1_4">[12]Tablas!#REF!</definedName>
    <definedName name="DCorriente" localSheetId="1">#REF!</definedName>
    <definedName name="DCorriente">#REF!</definedName>
    <definedName name="Dcorriente1" localSheetId="1">'[63]Pta a tierra'!#REF!</definedName>
    <definedName name="Dcorriente1">'[63]Pta a tierra'!#REF!</definedName>
    <definedName name="DCSDCTV" localSheetId="3" hidden="1">{"via1",#N/A,TRUE,"general";"via2",#N/A,TRUE,"general";"via3",#N/A,TRUE,"general"}</definedName>
    <definedName name="DCSDCTV" hidden="1">{"via1",#N/A,TRUE,"general";"via2",#N/A,TRUE,"general";"via3",#N/A,TRUE,"general"}</definedName>
    <definedName name="dd" localSheetId="3">#REF!</definedName>
    <definedName name="dd" localSheetId="1">#REF!</definedName>
    <definedName name="dd">#REF!</definedName>
    <definedName name="ddd" localSheetId="3"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3" hidden="1">{"via1",#N/A,TRUE,"general";"via2",#N/A,TRUE,"general";"via3",#N/A,TRUE,"general"}</definedName>
    <definedName name="ddddt" hidden="1">{"via1",#N/A,TRUE,"general";"via2",#N/A,TRUE,"general";"via3",#N/A,TRUE,"general"}</definedName>
    <definedName name="ddewdw" localSheetId="3" hidden="1">{"TAB1",#N/A,TRUE,"GENERAL";"TAB2",#N/A,TRUE,"GENERAL";"TAB3",#N/A,TRUE,"GENERAL";"TAB4",#N/A,TRUE,"GENERAL";"TAB5",#N/A,TRUE,"GENERAL"}</definedName>
    <definedName name="ddewdw" hidden="1">{"TAB1",#N/A,TRUE,"GENERAL";"TAB2",#N/A,TRUE,"GENERAL";"TAB3",#N/A,TRUE,"GENERAL";"TAB4",#N/A,TRUE,"GENERAL";"TAB5",#N/A,TRUE,"GENERAL"}</definedName>
    <definedName name="ddfdh" localSheetId="3" hidden="1">{"TAB1",#N/A,TRUE,"GENERAL";"TAB2",#N/A,TRUE,"GENERAL";"TAB3",#N/A,TRUE,"GENERAL";"TAB4",#N/A,TRUE,"GENERAL";"TAB5",#N/A,TRUE,"GENERAL"}</definedName>
    <definedName name="ddfdh" hidden="1">{"TAB1",#N/A,TRUE,"GENERAL";"TAB2",#N/A,TRUE,"GENERAL";"TAB3",#N/A,TRUE,"GENERAL";"TAB4",#N/A,TRUE,"GENERAL";"TAB5",#N/A,TRUE,"GENERAL"}</definedName>
    <definedName name="DDGSDP" localSheetId="3" hidden="1">{"TAB1",#N/A,TRUE,"GENERAL";"TAB2",#N/A,TRUE,"GENERAL";"TAB3",#N/A,TRUE,"GENERAL";"TAB4",#N/A,TRUE,"GENERAL";"TAB5",#N/A,TRUE,"GENERAL"}</definedName>
    <definedName name="DDGSDP" hidden="1">{"TAB1",#N/A,TRUE,"GENERAL";"TAB2",#N/A,TRUE,"GENERAL";"TAB3",#N/A,TRUE,"GENERAL";"TAB4",#N/A,TRUE,"GENERAL";"TAB5",#N/A,TRUE,"GENERAL"}</definedName>
    <definedName name="DDS" localSheetId="1">[12]Tablas!#REF!</definedName>
    <definedName name="DDS">[12]Tablas!#REF!</definedName>
    <definedName name="DDS1_1" localSheetId="1">[12]Tablas!#REF!</definedName>
    <definedName name="DDS1_1">[12]Tablas!#REF!</definedName>
    <definedName name="DDS1_1_1" localSheetId="1">[12]Tablas!#REF!</definedName>
    <definedName name="DDS1_1_1">[12]Tablas!#REF!</definedName>
    <definedName name="deded" localSheetId="3" hidden="1">{"TAB1",#N/A,TRUE,"GENERAL";"TAB2",#N/A,TRUE,"GENERAL";"TAB3",#N/A,TRUE,"GENERAL";"TAB4",#N/A,TRUE,"GENERAL";"TAB5",#N/A,TRUE,"GENERAL"}</definedName>
    <definedName name="deded" hidden="1">{"TAB1",#N/A,TRUE,"GENERAL";"TAB2",#N/A,TRUE,"GENERAL";"TAB3",#N/A,TRUE,"GENERAL";"TAB4",#N/A,TRUE,"GENERAL";"TAB5",#N/A,TRUE,"GENERAL"}</definedName>
    <definedName name="defd" localSheetId="3" hidden="1">{"via1",#N/A,TRUE,"general";"via2",#N/A,TRUE,"general";"via3",#N/A,TRUE,"general"}</definedName>
    <definedName name="defd" hidden="1">{"via1",#N/A,TRUE,"general";"via2",#N/A,TRUE,"general";"via3",#N/A,TRUE,"general"}</definedName>
    <definedName name="demanto" localSheetId="3">#REF!</definedName>
    <definedName name="demanto" localSheetId="1">#REF!</definedName>
    <definedName name="demanto">#REF!</definedName>
    <definedName name="DEMOLICIÓN">'[64]BASE-LISTAS'!$B$24:$B$29</definedName>
    <definedName name="DEP_VPR_GRM" localSheetId="1">#REF!</definedName>
    <definedName name="DEP_VPR_GRM">#REF!</definedName>
    <definedName name="DEP_VPR_GRN" localSheetId="1">#REF!</definedName>
    <definedName name="DEP_VPR_GRN">#REF!</definedName>
    <definedName name="DEP_VPR_GRS" localSheetId="1">#REF!</definedName>
    <definedName name="DEP_VPR_GRS">#REF!</definedName>
    <definedName name="DEP_VPR_GTP" localSheetId="1">#REF!</definedName>
    <definedName name="DEP_VPR_GTP">#REF!</definedName>
    <definedName name="DEP_VPR_NA" localSheetId="1">#REF!</definedName>
    <definedName name="DEP_VPR_NA">#REF!</definedName>
    <definedName name="DEPEND">[61]Tabla!$B$1:$B$397</definedName>
    <definedName name="DEPENDENCIA">[61]Tabla!$B$1:$B$397</definedName>
    <definedName name="DEPENDENCIAS">[61]Tabla!$B$1:$B$397</definedName>
    <definedName name="DERFE" localSheetId="1">#REF!</definedName>
    <definedName name="DERFE">#REF!</definedName>
    <definedName name="desarrolladas">'[28]Reservas de Petróleo'!$A$2,'[28]Reservas de Petróleo'!$A$1,'[28]Reservas de Petróleo'!$D$4,'[28]Reservas de Petróleo'!$F$1:$F$65536</definedName>
    <definedName name="DESCUNMI" localSheetId="1">#REF!</definedName>
    <definedName name="DESCUNMI">#REF!</definedName>
    <definedName name="DEST_ART" localSheetId="1">[46]steel!#REF!</definedName>
    <definedName name="DEST_ART">[46]steel!#REF!</definedName>
    <definedName name="DESTCOD" localSheetId="1">'[3]7422CW00'!#REF!</definedName>
    <definedName name="DESTCOD">'[3]7422CW00'!#REF!</definedName>
    <definedName name="DESTFG" localSheetId="1">'[3]7422CW00'!#REF!</definedName>
    <definedName name="DESTFG">'[3]7422CW00'!#REF!</definedName>
    <definedName name="DESTQTY" localSheetId="1">'[3]7422CW00'!#REF!</definedName>
    <definedName name="DESTQTY">'[3]7422CW00'!#REF!</definedName>
    <definedName name="DETAIL" localSheetId="1">#REF!</definedName>
    <definedName name="DETAIL">#REF!</definedName>
    <definedName name="Detalle_Reserva" localSheetId="1">#REF!</definedName>
    <definedName name="Detalle_Reserva">#REF!</definedName>
    <definedName name="DEX" localSheetId="3">#REF!</definedName>
    <definedName name="DEX" localSheetId="1">#REF!</definedName>
    <definedName name="DEX">#REF!</definedName>
    <definedName name="DF" localSheetId="1">[65]Cronograma!#REF!</definedName>
    <definedName name="DF">[65]Cronograma!#REF!</definedName>
    <definedName name="dfa" localSheetId="3" hidden="1">{"TAB1",#N/A,TRUE,"GENERAL";"TAB2",#N/A,TRUE,"GENERAL";"TAB3",#N/A,TRUE,"GENERAL";"TAB4",#N/A,TRUE,"GENERAL";"TAB5",#N/A,TRUE,"GENERAL"}</definedName>
    <definedName name="dfa" hidden="1">{"TAB1",#N/A,TRUE,"GENERAL";"TAB2",#N/A,TRUE,"GENERAL";"TAB3",#N/A,TRUE,"GENERAL";"TAB4",#N/A,TRUE,"GENERAL";"TAB5",#N/A,TRUE,"GENERAL"}</definedName>
    <definedName name="dfasd" localSheetId="3" hidden="1">{"TAB1",#N/A,TRUE,"GENERAL";"TAB2",#N/A,TRUE,"GENERAL";"TAB3",#N/A,TRUE,"GENERAL";"TAB4",#N/A,TRUE,"GENERAL";"TAB5",#N/A,TRUE,"GENERAL"}</definedName>
    <definedName name="dfasd" hidden="1">{"TAB1",#N/A,TRUE,"GENERAL";"TAB2",#N/A,TRUE,"GENERAL";"TAB3",#N/A,TRUE,"GENERAL";"TAB4",#N/A,TRUE,"GENERAL";"TAB5",#N/A,TRUE,"GENERAL"}</definedName>
    <definedName name="DFBNJ" localSheetId="3" hidden="1">{"via1",#N/A,TRUE,"general";"via2",#N/A,TRUE,"general";"via3",#N/A,TRUE,"general"}</definedName>
    <definedName name="DFBNJ" hidden="1">{"via1",#N/A,TRUE,"general";"via2",#N/A,TRUE,"general";"via3",#N/A,TRUE,"general"}</definedName>
    <definedName name="dfds" localSheetId="3" hidden="1">{"TAB1",#N/A,TRUE,"GENERAL";"TAB2",#N/A,TRUE,"GENERAL";"TAB3",#N/A,TRUE,"GENERAL";"TAB4",#N/A,TRUE,"GENERAL";"TAB5",#N/A,TRUE,"GENERAL"}</definedName>
    <definedName name="dfds" hidden="1">{"TAB1",#N/A,TRUE,"GENERAL";"TAB2",#N/A,TRUE,"GENERAL";"TAB3",#N/A,TRUE,"GENERAL";"TAB4",#N/A,TRUE,"GENERAL";"TAB5",#N/A,TRUE,"GENERAL"}</definedName>
    <definedName name="dfdsfi" localSheetId="3" hidden="1">{"via1",#N/A,TRUE,"general";"via2",#N/A,TRUE,"general";"via3",#N/A,TRUE,"general"}</definedName>
    <definedName name="dfdsfi" hidden="1">{"via1",#N/A,TRUE,"general";"via2",#N/A,TRUE,"general";"via3",#N/A,TRUE,"general"}</definedName>
    <definedName name="dffffe" localSheetId="3" hidden="1">{"TAB1",#N/A,TRUE,"GENERAL";"TAB2",#N/A,TRUE,"GENERAL";"TAB3",#N/A,TRUE,"GENERAL";"TAB4",#N/A,TRUE,"GENERAL";"TAB5",#N/A,TRUE,"GENERAL"}</definedName>
    <definedName name="dffffe" hidden="1">{"TAB1",#N/A,TRUE,"GENERAL";"TAB2",#N/A,TRUE,"GENERAL";"TAB3",#N/A,TRUE,"GENERAL";"TAB4",#N/A,TRUE,"GENERAL";"TAB5",#N/A,TRUE,"GENERAL"}</definedName>
    <definedName name="DFG" localSheetId="3" hidden="1">{"via1",#N/A,TRUE,"general";"via2",#N/A,TRUE,"general";"via3",#N/A,TRUE,"general"}</definedName>
    <definedName name="DFG" hidden="1">{"via1",#N/A,TRUE,"general";"via2",#N/A,TRUE,"general";"via3",#N/A,TRUE,"general"}</definedName>
    <definedName name="DFGBHJ" localSheetId="3" hidden="1">{"via1",#N/A,TRUE,"general";"via2",#N/A,TRUE,"general";"via3",#N/A,TRUE,"general"}</definedName>
    <definedName name="DFGBHJ" hidden="1">{"via1",#N/A,TRUE,"general";"via2",#N/A,TRUE,"general";"via3",#N/A,TRUE,"general"}</definedName>
    <definedName name="DFGDFG" localSheetId="3" hidden="1">{"via1",#N/A,TRUE,"general";"via2",#N/A,TRUE,"general";"via3",#N/A,TRUE,"general"}</definedName>
    <definedName name="DFGDFG" hidden="1">{"via1",#N/A,TRUE,"general";"via2",#N/A,TRUE,"general";"via3",#N/A,TRUE,"general"}</definedName>
    <definedName name="DFGDYYB" localSheetId="3" hidden="1">{"TAB1",#N/A,TRUE,"GENERAL";"TAB2",#N/A,TRUE,"GENERAL";"TAB3",#N/A,TRUE,"GENERAL";"TAB4",#N/A,TRUE,"GENERAL";"TAB5",#N/A,TRUE,"GENERAL"}</definedName>
    <definedName name="DFGDYYB" hidden="1">{"TAB1",#N/A,TRUE,"GENERAL";"TAB2",#N/A,TRUE,"GENERAL";"TAB3",#N/A,TRUE,"GENERAL";"TAB4",#N/A,TRUE,"GENERAL";"TAB5",#N/A,TRUE,"GENERAL"}</definedName>
    <definedName name="dfgf" localSheetId="3" hidden="1">{"via1",#N/A,TRUE,"general";"via2",#N/A,TRUE,"general";"via3",#N/A,TRUE,"general"}</definedName>
    <definedName name="dfgf" hidden="1">{"via1",#N/A,TRUE,"general";"via2",#N/A,TRUE,"general";"via3",#N/A,TRUE,"general"}</definedName>
    <definedName name="DFGFBOP" localSheetId="3" hidden="1">{"TAB1",#N/A,TRUE,"GENERAL";"TAB2",#N/A,TRUE,"GENERAL";"TAB3",#N/A,TRUE,"GENERAL";"TAB4",#N/A,TRUE,"GENERAL";"TAB5",#N/A,TRUE,"GENERAL"}</definedName>
    <definedName name="DFGFBOP" hidden="1">{"TAB1",#N/A,TRUE,"GENERAL";"TAB2",#N/A,TRUE,"GENERAL";"TAB3",#N/A,TRUE,"GENERAL";"TAB4",#N/A,TRUE,"GENERAL";"TAB5",#N/A,TRUE,"GENERAL"}</definedName>
    <definedName name="DFGFDG" localSheetId="3" hidden="1">{"TAB1",#N/A,TRUE,"GENERAL";"TAB2",#N/A,TRUE,"GENERAL";"TAB3",#N/A,TRUE,"GENERAL";"TAB4",#N/A,TRUE,"GENERAL";"TAB5",#N/A,TRUE,"GENERAL"}</definedName>
    <definedName name="DFGFDG" hidden="1">{"TAB1",#N/A,TRUE,"GENERAL";"TAB2",#N/A,TRUE,"GENERAL";"TAB3",#N/A,TRUE,"GENERAL";"TAB4",#N/A,TRUE,"GENERAL";"TAB5",#N/A,TRUE,"GENERAL"}</definedName>
    <definedName name="DFGV" localSheetId="3" hidden="1">{"TAB1",#N/A,TRUE,"GENERAL";"TAB2",#N/A,TRUE,"GENERAL";"TAB3",#N/A,TRUE,"GENERAL";"TAB4",#N/A,TRUE,"GENERAL";"TAB5",#N/A,TRUE,"GENERAL"}</definedName>
    <definedName name="DFGV" hidden="1">{"TAB1",#N/A,TRUE,"GENERAL";"TAB2",#N/A,TRUE,"GENERAL";"TAB3",#N/A,TRUE,"GENERAL";"TAB4",#N/A,TRUE,"GENERAL";"TAB5",#N/A,TRUE,"GENERAL"}</definedName>
    <definedName name="dfgypuj" localSheetId="3" hidden="1">{"TAB1",#N/A,TRUE,"GENERAL";"TAB2",#N/A,TRUE,"GENERAL";"TAB3",#N/A,TRUE,"GENERAL";"TAB4",#N/A,TRUE,"GENERAL";"TAB5",#N/A,TRUE,"GENERAL"}</definedName>
    <definedName name="dfgypuj" hidden="1">{"TAB1",#N/A,TRUE,"GENERAL";"TAB2",#N/A,TRUE,"GENERAL";"TAB3",#N/A,TRUE,"GENERAL";"TAB4",#N/A,TRUE,"GENERAL";"TAB5",#N/A,TRUE,"GENERAL"}</definedName>
    <definedName name="dfh" localSheetId="3" hidden="1">{"TAB1",#N/A,TRUE,"GENERAL";"TAB2",#N/A,TRUE,"GENERAL";"TAB3",#N/A,TRUE,"GENERAL";"TAB4",#N/A,TRUE,"GENERAL";"TAB5",#N/A,TRUE,"GENERAL"}</definedName>
    <definedName name="dfh" hidden="1">{"TAB1",#N/A,TRUE,"GENERAL";"TAB2",#N/A,TRUE,"GENERAL";"TAB3",#N/A,TRUE,"GENERAL";"TAB4",#N/A,TRUE,"GENERAL";"TAB5",#N/A,TRUE,"GENERAL"}</definedName>
    <definedName name="dfhdr" localSheetId="3" hidden="1">{"via1",#N/A,TRUE,"general";"via2",#N/A,TRUE,"general";"via3",#N/A,TRUE,"general"}</definedName>
    <definedName name="dfhdr" hidden="1">{"via1",#N/A,TRUE,"general";"via2",#N/A,TRUE,"general";"via3",#N/A,TRUE,"general"}</definedName>
    <definedName name="dfhgh" localSheetId="3" hidden="1">{"via1",#N/A,TRUE,"general";"via2",#N/A,TRUE,"general";"via3",#N/A,TRUE,"general"}</definedName>
    <definedName name="dfhgh" hidden="1">{"via1",#N/A,TRUE,"general";"via2",#N/A,TRUE,"general";"via3",#N/A,TRUE,"general"}</definedName>
    <definedName name="dfj" localSheetId="3" hidden="1">{"via1",#N/A,TRUE,"general";"via2",#N/A,TRUE,"general";"via3",#N/A,TRUE,"general"}</definedName>
    <definedName name="dfj" hidden="1">{"via1",#N/A,TRUE,"general";"via2",#N/A,TRUE,"general";"via3",#N/A,TRUE,"general"}</definedName>
    <definedName name="dflt1">[51]Personalizar!$E$22</definedName>
    <definedName name="dflt2">[51]Personalizar!$E$23</definedName>
    <definedName name="dflt3">[51]Personalizar!$D$24</definedName>
    <definedName name="dflt4">[51]Personalizar!$E$26</definedName>
    <definedName name="dflt5">[51]Personalizar!$E$27</definedName>
    <definedName name="dflt6">[51]Personalizar!$D$28</definedName>
    <definedName name="dflt7">[51]Personalizar!$G$27</definedName>
    <definedName name="DFRFRF" localSheetId="3" hidden="1">{"via1",#N/A,TRUE,"general";"via2",#N/A,TRUE,"general";"via3",#N/A,TRUE,"general"}</definedName>
    <definedName name="DFRFRF" hidden="1">{"via1",#N/A,TRUE,"general";"via2",#N/A,TRUE,"general";"via3",#N/A,TRUE,"general"}</definedName>
    <definedName name="DFVUI" localSheetId="3" hidden="1">{"via1",#N/A,TRUE,"general";"via2",#N/A,TRUE,"general";"via3",#N/A,TRUE,"general"}</definedName>
    <definedName name="DFVUI" hidden="1">{"via1",#N/A,TRUE,"general";"via2",#N/A,TRUE,"general";"via3",#N/A,TRUE,"general"}</definedName>
    <definedName name="dg" localSheetId="3" hidden="1">{"via1",#N/A,TRUE,"general";"via2",#N/A,TRUE,"general";"via3",#N/A,TRUE,"general"}</definedName>
    <definedName name="dg" hidden="1">{"via1",#N/A,TRUE,"general";"via2",#N/A,TRUE,"general";"via3",#N/A,TRUE,"general"}</definedName>
    <definedName name="dgdgr" localSheetId="3" hidden="1">{"via1",#N/A,TRUE,"general";"via2",#N/A,TRUE,"general";"via3",#N/A,TRUE,"general"}</definedName>
    <definedName name="dgdgr" hidden="1">{"via1",#N/A,TRUE,"general";"via2",#N/A,TRUE,"general";"via3",#N/A,TRUE,"general"}</definedName>
    <definedName name="dgfd" localSheetId="3" hidden="1">{"TAB1",#N/A,TRUE,"GENERAL";"TAB2",#N/A,TRUE,"GENERAL";"TAB3",#N/A,TRUE,"GENERAL";"TAB4",#N/A,TRUE,"GENERAL";"TAB5",#N/A,TRUE,"GENERAL"}</definedName>
    <definedName name="dgfd" hidden="1">{"TAB1",#N/A,TRUE,"GENERAL";"TAB2",#N/A,TRUE,"GENERAL";"TAB3",#N/A,TRUE,"GENERAL";"TAB4",#N/A,TRUE,"GENERAL";"TAB5",#N/A,TRUE,"GENERAL"}</definedName>
    <definedName name="DGFDFVSDF" localSheetId="3" hidden="1">{"via1",#N/A,TRUE,"general";"via2",#N/A,TRUE,"general";"via3",#N/A,TRUE,"general"}</definedName>
    <definedName name="DGFDFVSDF" hidden="1">{"via1",#N/A,TRUE,"general";"via2",#N/A,TRUE,"general";"via3",#N/A,TRUE,"general"}</definedName>
    <definedName name="dgfdg" localSheetId="3" hidden="1">{"via1",#N/A,TRUE,"general";"via2",#N/A,TRUE,"general";"via3",#N/A,TRUE,"general"}</definedName>
    <definedName name="dgfdg" hidden="1">{"via1",#N/A,TRUE,"general";"via2",#N/A,TRUE,"general";"via3",#N/A,TRUE,"general"}</definedName>
    <definedName name="DGFG" localSheetId="3" hidden="1">{"via1",#N/A,TRUE,"general";"via2",#N/A,TRUE,"general";"via3",#N/A,TRUE,"general"}</definedName>
    <definedName name="DGFG" hidden="1">{"via1",#N/A,TRUE,"general";"via2",#N/A,TRUE,"general";"via3",#N/A,TRUE,"general"}</definedName>
    <definedName name="dgfsado" localSheetId="3" hidden="1">{"TAB1",#N/A,TRUE,"GENERAL";"TAB2",#N/A,TRUE,"GENERAL";"TAB3",#N/A,TRUE,"GENERAL";"TAB4",#N/A,TRUE,"GENERAL";"TAB5",#N/A,TRUE,"GENERAL"}</definedName>
    <definedName name="dgfsado" hidden="1">{"TAB1",#N/A,TRUE,"GENERAL";"TAB2",#N/A,TRUE,"GENERAL";"TAB3",#N/A,TRUE,"GENERAL";"TAB4",#N/A,TRUE,"GENERAL";"TAB5",#N/A,TRUE,"GENERAL"}</definedName>
    <definedName name="DGO" localSheetId="1">[12]Tablas!#REF!</definedName>
    <definedName name="DGO">[12]Tablas!#REF!</definedName>
    <definedName name="DGO1_1" localSheetId="1">[12]Tablas!#REF!</definedName>
    <definedName name="DGO1_1">[12]Tablas!#REF!</definedName>
    <definedName name="DGO1_1_1" localSheetId="1">[12]Tablas!#REF!</definedName>
    <definedName name="DGO1_1_1">[12]Tablas!#REF!</definedName>
    <definedName name="DGP" localSheetId="1">[12]Tablas!#REF!</definedName>
    <definedName name="DGP">[12]Tablas!#REF!</definedName>
    <definedName name="DGP1_1" localSheetId="1">[12]Tablas!#REF!</definedName>
    <definedName name="DGP1_1">[12]Tablas!#REF!</definedName>
    <definedName name="DGP1_1_1" localSheetId="1">[12]Tablas!#REF!</definedName>
    <definedName name="DGP1_1_1">[12]Tablas!#REF!</definedName>
    <definedName name="dgrdeb" localSheetId="3" hidden="1">{"TAB1",#N/A,TRUE,"GENERAL";"TAB2",#N/A,TRUE,"GENERAL";"TAB3",#N/A,TRUE,"GENERAL";"TAB4",#N/A,TRUE,"GENERAL";"TAB5",#N/A,TRUE,"GENERAL"}</definedName>
    <definedName name="dgrdeb" hidden="1">{"TAB1",#N/A,TRUE,"GENERAL";"TAB2",#N/A,TRUE,"GENERAL";"TAB3",#N/A,TRUE,"GENERAL";"TAB4",#N/A,TRUE,"GENERAL";"TAB5",#N/A,TRUE,"GENERAL"}</definedName>
    <definedName name="dgreg" localSheetId="3" hidden="1">{"via1",#N/A,TRUE,"general";"via2",#N/A,TRUE,"general";"via3",#N/A,TRUE,"general"}</definedName>
    <definedName name="dgreg" hidden="1">{"via1",#N/A,TRUE,"general";"via2",#N/A,TRUE,"general";"via3",#N/A,TRUE,"general"}</definedName>
    <definedName name="DH" localSheetId="3" hidden="1">{"via1",#N/A,TRUE,"general";"via2",#N/A,TRUE,"general";"via3",#N/A,TRUE,"general"}</definedName>
    <definedName name="DH" hidden="1">{"via1",#N/A,TRUE,"general";"via2",#N/A,TRUE,"general";"via3",#N/A,TRUE,"general"}</definedName>
    <definedName name="dhdth" localSheetId="3" hidden="1">{"TAB1",#N/A,TRUE,"GENERAL";"TAB2",#N/A,TRUE,"GENERAL";"TAB3",#N/A,TRUE,"GENERAL";"TAB4",#N/A,TRUE,"GENERAL";"TAB5",#N/A,TRUE,"GENERAL"}</definedName>
    <definedName name="dhdth" hidden="1">{"TAB1",#N/A,TRUE,"GENERAL";"TAB2",#N/A,TRUE,"GENERAL";"TAB3",#N/A,TRUE,"GENERAL";"TAB4",#N/A,TRUE,"GENERAL";"TAB5",#N/A,TRUE,"GENERAL"}</definedName>
    <definedName name="dhgh" localSheetId="3" hidden="1">{"via1",#N/A,TRUE,"general";"via2",#N/A,TRUE,"general";"via3",#N/A,TRUE,"general"}</definedName>
    <definedName name="dhgh" hidden="1">{"via1",#N/A,TRUE,"general";"via2",#N/A,TRUE,"general";"via3",#N/A,TRUE,"general"}</definedName>
    <definedName name="DIA">[26]PRESUPUESTO!$B$13</definedName>
    <definedName name="Diámetro" localSheetId="1">#REF!</definedName>
    <definedName name="Diámetro">#REF!</definedName>
    <definedName name="diámetroft" localSheetId="1">#REF!</definedName>
    <definedName name="diámetroft">#REF!</definedName>
    <definedName name="diametros" localSheetId="1">#REF!</definedName>
    <definedName name="diametros">#REF!</definedName>
    <definedName name="diferencia" localSheetId="1">'[66]MEDIA GEOMETRICA'!$J$8,'[66]MEDIA GEOMETRICA'!$N$8,'[66]MEDIA GEOMETRICA'!$R$8,'[66]MEDIA GEOMETRICA'!$V$8,'[66]MEDIA GEOMETRICA'!$Z$8,'[66]MEDIA GEOMETRICA'!$AD$8,'[66]MEDIA GEOMETRICA'!$AH$8,'[66]MEDIA GEOMETRICA'!$AL$8,'[66]MEDIA GEOMETRICA'!#REF!,'[66]MEDIA GEOMETRICA'!#REF!</definedName>
    <definedName name="diferencia">'[66]MEDIA GEOMETRICA'!$J$8,'[66]MEDIA GEOMETRICA'!$N$8,'[66]MEDIA GEOMETRICA'!$R$8,'[66]MEDIA GEOMETRICA'!$V$8,'[66]MEDIA GEOMETRICA'!$Z$8,'[66]MEDIA GEOMETRICA'!$AD$8,'[66]MEDIA GEOMETRICA'!$AH$8,'[66]MEDIA GEOMETRICA'!$AL$8,'[66]MEDIA GEOMETRICA'!#REF!,'[66]MEDIA GEOMETRICA'!#REF!</definedName>
    <definedName name="DIJ" localSheetId="1">[12]Tablas!#REF!</definedName>
    <definedName name="DIJ">[12]Tablas!#REF!</definedName>
    <definedName name="DIJ1_1" localSheetId="1">[12]Tablas!#REF!</definedName>
    <definedName name="DIJ1_1">[12]Tablas!#REF!</definedName>
    <definedName name="DIJ1_1_1" localSheetId="1">[12]Tablas!#REF!</definedName>
    <definedName name="DIJ1_1_1">[12]Tablas!#REF!</definedName>
    <definedName name="DIJ1_1_2" localSheetId="1">[12]Tablas!#REF!</definedName>
    <definedName name="DIJ1_1_2">[12]Tablas!#REF!</definedName>
    <definedName name="DIJ1_1_3" localSheetId="1">[12]Tablas!#REF!</definedName>
    <definedName name="DIJ1_1_3">[12]Tablas!#REF!</definedName>
    <definedName name="DIJ1_1_4" localSheetId="1">[12]Tablas!#REF!</definedName>
    <definedName name="DIJ1_1_4">[12]Tablas!#REF!</definedName>
    <definedName name="DIJ1_1_5" localSheetId="1">[12]Tablas!#REF!</definedName>
    <definedName name="DIJ1_1_5">[12]Tablas!#REF!</definedName>
    <definedName name="DIJ1_2" localSheetId="1">[12]Tablas!#REF!</definedName>
    <definedName name="DIJ1_2">[12]Tablas!#REF!</definedName>
    <definedName name="DIJ1_3" localSheetId="1">[12]Tablas!#REF!</definedName>
    <definedName name="DIJ1_3">[12]Tablas!#REF!</definedName>
    <definedName name="DIJ1_4" localSheetId="1">[12]Tablas!#REF!</definedName>
    <definedName name="DIJ1_4">[12]Tablas!#REF!</definedName>
    <definedName name="DIJ1_5" localSheetId="1">[12]Tablas!#REF!</definedName>
    <definedName name="DIJ1_5">[12]Tablas!#REF!</definedName>
    <definedName name="Direccion">[41]EMPRESA!$F$14</definedName>
    <definedName name="display_area_2" localSheetId="1">#REF!</definedName>
    <definedName name="display_area_2">#REF!</definedName>
    <definedName name="djdytj" localSheetId="3" hidden="1">{"TAB1",#N/A,TRUE,"GENERAL";"TAB2",#N/A,TRUE,"GENERAL";"TAB3",#N/A,TRUE,"GENERAL";"TAB4",#N/A,TRUE,"GENERAL";"TAB5",#N/A,TRUE,"GENERAL"}</definedName>
    <definedName name="djdytj" hidden="1">{"TAB1",#N/A,TRUE,"GENERAL";"TAB2",#N/A,TRUE,"GENERAL";"TAB3",#N/A,TRUE,"GENERAL";"TAB4",#N/A,TRUE,"GENERAL";"TAB5",#N/A,TRUE,"GENERAL"}</definedName>
    <definedName name="DMxUS" localSheetId="1">#REF!</definedName>
    <definedName name="DMxUS">#REF!</definedName>
    <definedName name="do" localSheetId="1">#REF!</definedName>
    <definedName name="do">#REF!</definedName>
    <definedName name="dolar" localSheetId="1">#REF!</definedName>
    <definedName name="dolar">#REF!</definedName>
    <definedName name="DOLLAR">[67]CÁLCULOS!$H$34</definedName>
    <definedName name="DOTACIÓN" localSheetId="1">#REF!</definedName>
    <definedName name="DOTACIÓN">#REF!</definedName>
    <definedName name="DPI" localSheetId="1">[12]Tablas!#REF!</definedName>
    <definedName name="DPI">[12]Tablas!#REF!</definedName>
    <definedName name="DPI1_1" localSheetId="1">[12]Tablas!#REF!</definedName>
    <definedName name="DPI1_1">[12]Tablas!#REF!</definedName>
    <definedName name="DPI1_1_1" localSheetId="1">[12]Tablas!#REF!</definedName>
    <definedName name="DPI1_1_1">[12]Tablas!#REF!</definedName>
    <definedName name="DPY" localSheetId="1">[12]Tablas!#REF!</definedName>
    <definedName name="DPY">[12]Tablas!#REF!</definedName>
    <definedName name="DPY1_1" localSheetId="1">[12]Tablas!#REF!</definedName>
    <definedName name="DPY1_1">[12]Tablas!#REF!</definedName>
    <definedName name="DPY1_1_1" localSheetId="1">[12]Tablas!#REF!</definedName>
    <definedName name="DPY1_1_1">[12]Tablas!#REF!</definedName>
    <definedName name="DRI" localSheetId="1">[12]Tablas!#REF!</definedName>
    <definedName name="DRI">[12]Tablas!#REF!</definedName>
    <definedName name="DRI1_1" localSheetId="1">[12]Tablas!#REF!</definedName>
    <definedName name="DRI1_1">[12]Tablas!#REF!</definedName>
    <definedName name="DRI1_1_1" localSheetId="1">[12]Tablas!#REF!</definedName>
    <definedName name="DRI1_1_1">[12]Tablas!#REF!</definedName>
    <definedName name="DRI1_1_2" localSheetId="1">[12]Tablas!#REF!</definedName>
    <definedName name="DRI1_1_2">[12]Tablas!#REF!</definedName>
    <definedName name="DRI1_1_3" localSheetId="1">[12]Tablas!#REF!</definedName>
    <definedName name="DRI1_1_3">[12]Tablas!#REF!</definedName>
    <definedName name="DRI1_1_4" localSheetId="1">[12]Tablas!#REF!</definedName>
    <definedName name="DRI1_1_4">[12]Tablas!#REF!</definedName>
    <definedName name="DRI1_2" localSheetId="1">[12]Tablas!#REF!</definedName>
    <definedName name="DRI1_2">[12]Tablas!#REF!</definedName>
    <definedName name="DRI1_3" localSheetId="1">[12]Tablas!#REF!</definedName>
    <definedName name="DRI1_3">[12]Tablas!#REF!</definedName>
    <definedName name="DRI1_4" localSheetId="1">[12]Tablas!#REF!</definedName>
    <definedName name="DRI1_4">[12]Tablas!#REF!</definedName>
    <definedName name="DRL" localSheetId="1">[12]Tablas!#REF!</definedName>
    <definedName name="DRL">[12]Tablas!#REF!</definedName>
    <definedName name="DRL1_1" localSheetId="1">[12]Tablas!#REF!</definedName>
    <definedName name="DRL1_1">[12]Tablas!#REF!</definedName>
    <definedName name="DRL1_1_1" localSheetId="1">[12]Tablas!#REF!</definedName>
    <definedName name="DRL1_1_1">[12]Tablas!#REF!</definedName>
    <definedName name="DRL1_1_2" localSheetId="1">[12]Tablas!#REF!</definedName>
    <definedName name="DRL1_1_2">[12]Tablas!#REF!</definedName>
    <definedName name="DRL1_1_3" localSheetId="1">[12]Tablas!#REF!</definedName>
    <definedName name="DRL1_1_3">[12]Tablas!#REF!</definedName>
    <definedName name="DRL1_1_4" localSheetId="1">[12]Tablas!#REF!</definedName>
    <definedName name="DRL1_1_4">[12]Tablas!#REF!</definedName>
    <definedName name="DRL1_2" localSheetId="1">[12]Tablas!#REF!</definedName>
    <definedName name="DRL1_2">[12]Tablas!#REF!</definedName>
    <definedName name="DRL1_3" localSheetId="1">[12]Tablas!#REF!</definedName>
    <definedName name="DRL1_3">[12]Tablas!#REF!</definedName>
    <definedName name="DRL1_4" localSheetId="1">[12]Tablas!#REF!</definedName>
    <definedName name="DRL1_4">[12]Tablas!#REF!</definedName>
    <definedName name="dry" localSheetId="3" hidden="1">{"via1",#N/A,TRUE,"general";"via2",#N/A,TRUE,"general";"via3",#N/A,TRUE,"general"}</definedName>
    <definedName name="dry" hidden="1">{"via1",#N/A,TRUE,"general";"via2",#N/A,TRUE,"general";"via3",#N/A,TRUE,"general"}</definedName>
    <definedName name="DS" localSheetId="1">[65]Cronograma!#REF!</definedName>
    <definedName name="DS">[65]Cronograma!#REF!</definedName>
    <definedName name="DSAD" localSheetId="3" hidden="1">{"via1",#N/A,TRUE,"general";"via2",#N/A,TRUE,"general";"via3",#N/A,TRUE,"general"}</definedName>
    <definedName name="DSAD" hidden="1">{"via1",#N/A,TRUE,"general";"via2",#N/A,TRUE,"general";"via3",#N/A,TRUE,"general"}</definedName>
    <definedName name="dsadfp" localSheetId="3" hidden="1">{"TAB1",#N/A,TRUE,"GENERAL";"TAB2",#N/A,TRUE,"GENERAL";"TAB3",#N/A,TRUE,"GENERAL";"TAB4",#N/A,TRUE,"GENERAL";"TAB5",#N/A,TRUE,"GENERAL"}</definedName>
    <definedName name="dsadfp" hidden="1">{"TAB1",#N/A,TRUE,"GENERAL";"TAB2",#N/A,TRUE,"GENERAL";"TAB3",#N/A,TRUE,"GENERAL";"TAB4",#N/A,TRUE,"GENERAL";"TAB5",#N/A,TRUE,"GENERAL"}</definedName>
    <definedName name="Dsbcm" localSheetId="3">#REF!</definedName>
    <definedName name="Dsbcm" localSheetId="1">#REF!</definedName>
    <definedName name="Dsbcm">#REF!</definedName>
    <definedName name="DsctoFondo">[68]EMPRESA!$I$25</definedName>
    <definedName name="DsctoPension">[68]EMPRESA!$I$23</definedName>
    <definedName name="DsctoSalud">[68]EMPRESA!$I$24</definedName>
    <definedName name="DSD" localSheetId="3" hidden="1">{"via1",#N/A,TRUE,"general";"via2",#N/A,TRUE,"general";"via3",#N/A,TRUE,"general"}</definedName>
    <definedName name="DSD" hidden="1">{"via1",#N/A,TRUE,"general";"via2",#N/A,TRUE,"general";"via3",#N/A,TRUE,"general"}</definedName>
    <definedName name="dsdads4" localSheetId="3" hidden="1">{"TAB1",#N/A,TRUE,"GENERAL";"TAB2",#N/A,TRUE,"GENERAL";"TAB3",#N/A,TRUE,"GENERAL";"TAB4",#N/A,TRUE,"GENERAL";"TAB5",#N/A,TRUE,"GENERAL"}</definedName>
    <definedName name="dsdads4" hidden="1">{"TAB1",#N/A,TRUE,"GENERAL";"TAB2",#N/A,TRUE,"GENERAL";"TAB3",#N/A,TRUE,"GENERAL";"TAB4",#N/A,TRUE,"GENERAL";"TAB5",#N/A,TRUE,"GENERAL"}</definedName>
    <definedName name="DSF" localSheetId="3" hidden="1">{"via1",#N/A,TRUE,"general";"via2",#N/A,TRUE,"general";"via3",#N/A,TRUE,"general"}</definedName>
    <definedName name="DSF" hidden="1">{"via1",#N/A,TRUE,"general";"via2",#N/A,TRUE,"general";"via3",#N/A,TRUE,"general"}</definedName>
    <definedName name="DSFCVTY" localSheetId="3" hidden="1">{"TAB1",#N/A,TRUE,"GENERAL";"TAB2",#N/A,TRUE,"GENERAL";"TAB3",#N/A,TRUE,"GENERAL";"TAB4",#N/A,TRUE,"GENERAL";"TAB5",#N/A,TRUE,"GENERAL"}</definedName>
    <definedName name="DSFCVTY" hidden="1">{"TAB1",#N/A,TRUE,"GENERAL";"TAB2",#N/A,TRUE,"GENERAL";"TAB3",#N/A,TRUE,"GENERAL";"TAB4",#N/A,TRUE,"GENERAL";"TAB5",#N/A,TRUE,"GENERAL"}</definedName>
    <definedName name="dsfg" localSheetId="3" hidden="1">{"via1",#N/A,TRUE,"general";"via2",#N/A,TRUE,"general";"via3",#N/A,TRUE,"general"}</definedName>
    <definedName name="dsfg" hidden="1">{"via1",#N/A,TRUE,"general";"via2",#N/A,TRUE,"general";"via3",#N/A,TRUE,"general"}</definedName>
    <definedName name="dsfhgfdh" localSheetId="3" hidden="1">{"TAB1",#N/A,TRUE,"GENERAL";"TAB2",#N/A,TRUE,"GENERAL";"TAB3",#N/A,TRUE,"GENERAL";"TAB4",#N/A,TRUE,"GENERAL";"TAB5",#N/A,TRUE,"GENERAL"}</definedName>
    <definedName name="dsfhgfdh" hidden="1">{"TAB1",#N/A,TRUE,"GENERAL";"TAB2",#N/A,TRUE,"GENERAL";"TAB3",#N/A,TRUE,"GENERAL";"TAB4",#N/A,TRUE,"GENERAL";"TAB5",#N/A,TRUE,"GENERAL"}</definedName>
    <definedName name="dsfsdf" localSheetId="3" hidden="1">{"via1",#N/A,TRUE,"general";"via2",#N/A,TRUE,"general";"via3",#N/A,TRUE,"general"}</definedName>
    <definedName name="dsfsdf" hidden="1">{"via1",#N/A,TRUE,"general";"via2",#N/A,TRUE,"general";"via3",#N/A,TRUE,"general"}</definedName>
    <definedName name="DSFSDFCXV" localSheetId="3" hidden="1">{"TAB1",#N/A,TRUE,"GENERAL";"TAB2",#N/A,TRUE,"GENERAL";"TAB3",#N/A,TRUE,"GENERAL";"TAB4",#N/A,TRUE,"GENERAL";"TAB5",#N/A,TRUE,"GENERAL"}</definedName>
    <definedName name="DSFSDFCXV" hidden="1">{"TAB1",#N/A,TRUE,"GENERAL";"TAB2",#N/A,TRUE,"GENERAL";"TAB3",#N/A,TRUE,"GENERAL";"TAB4",#N/A,TRUE,"GENERAL";"TAB5",#N/A,TRUE,"GENERAL"}</definedName>
    <definedName name="dsfsvm" localSheetId="3" hidden="1">{"TAB1",#N/A,TRUE,"GENERAL";"TAB2",#N/A,TRUE,"GENERAL";"TAB3",#N/A,TRUE,"GENERAL";"TAB4",#N/A,TRUE,"GENERAL";"TAB5",#N/A,TRUE,"GENERAL"}</definedName>
    <definedName name="dsfsvm" hidden="1">{"TAB1",#N/A,TRUE,"GENERAL";"TAB2",#N/A,TRUE,"GENERAL";"TAB3",#N/A,TRUE,"GENERAL";"TAB4",#N/A,TRUE,"GENERAL";"TAB5",#N/A,TRUE,"GENERAL"}</definedName>
    <definedName name="dsftbv" localSheetId="3" hidden="1">{"via1",#N/A,TRUE,"general";"via2",#N/A,TRUE,"general";"via3",#N/A,TRUE,"general"}</definedName>
    <definedName name="dsftbv" hidden="1">{"via1",#N/A,TRUE,"general";"via2",#N/A,TRUE,"general";"via3",#N/A,TRUE,"general"}</definedName>
    <definedName name="DSP" localSheetId="1">[12]Tablas!#REF!</definedName>
    <definedName name="DSP">[12]Tablas!#REF!</definedName>
    <definedName name="DSP1_1" localSheetId="1">[12]Tablas!#REF!</definedName>
    <definedName name="DSP1_1">[12]Tablas!#REF!</definedName>
    <definedName name="DSP1_1_1" localSheetId="1">[12]Tablas!#REF!</definedName>
    <definedName name="DSP1_1_1">[12]Tablas!#REF!</definedName>
    <definedName name="dt" localSheetId="1">#REF!</definedName>
    <definedName name="dt">#REF!</definedName>
    <definedName name="dtrhj" localSheetId="3" hidden="1">{"via1",#N/A,TRUE,"general";"via2",#N/A,TRUE,"general";"via3",#N/A,TRUE,"general"}</definedName>
    <definedName name="dtrhj" hidden="1">{"via1",#N/A,TRUE,"general";"via2",#N/A,TRUE,"general";"via3",#N/A,TRUE,"general"}</definedName>
    <definedName name="dxfgg" localSheetId="3" hidden="1">{"via1",#N/A,TRUE,"general";"via2",#N/A,TRUE,"general";"via3",#N/A,TRUE,"general"}</definedName>
    <definedName name="dxfgg" hidden="1">{"via1",#N/A,TRUE,"general";"via2",#N/A,TRUE,"general";"via3",#N/A,TRUE,"general"}</definedName>
    <definedName name="E" localSheetId="1">#REF!</definedName>
    <definedName name="E">#REF!</definedName>
    <definedName name="e3e33" localSheetId="3" hidden="1">{"via1",#N/A,TRUE,"general";"via2",#N/A,TRUE,"general";"via3",#N/A,TRUE,"general"}</definedName>
    <definedName name="e3e33" hidden="1">{"via1",#N/A,TRUE,"general";"via2",#N/A,TRUE,"general";"via3",#N/A,TRUE,"general"}</definedName>
    <definedName name="ECP" localSheetId="1">[12]Tablas!#REF!</definedName>
    <definedName name="ECP">[12]Tablas!#REF!</definedName>
    <definedName name="ECP1_1" localSheetId="1">[12]Tablas!#REF!</definedName>
    <definedName name="ECP1_1">[12]Tablas!#REF!</definedName>
    <definedName name="ECP1_1_1" localSheetId="1">[12]Tablas!#REF!</definedName>
    <definedName name="ECP1_1_1">[12]Tablas!#REF!</definedName>
    <definedName name="EDC" localSheetId="1">#REF!</definedName>
    <definedName name="EDC">#REF!</definedName>
    <definedName name="EDEDWSWQA" localSheetId="3" hidden="1">{"TAB1",#N/A,TRUE,"GENERAL";"TAB2",#N/A,TRUE,"GENERAL";"TAB3",#N/A,TRUE,"GENERAL";"TAB4",#N/A,TRUE,"GENERAL";"TAB5",#N/A,TRUE,"GENERAL"}</definedName>
    <definedName name="EDEDWSWQA" hidden="1">{"TAB1",#N/A,TRUE,"GENERAL";"TAB2",#N/A,TRUE,"GENERAL";"TAB3",#N/A,TRUE,"GENERAL";"TAB4",#N/A,TRUE,"GENERAL";"TAB5",#N/A,TRUE,"GENERAL"}</definedName>
    <definedName name="edgfhmn" localSheetId="3" hidden="1">{"via1",#N/A,TRUE,"general";"via2",#N/A,TRUE,"general";"via3",#N/A,TRUE,"general"}</definedName>
    <definedName name="edgfhmn" hidden="1">{"via1",#N/A,TRUE,"general";"via2",#N/A,TRUE,"general";"via3",#N/A,TRUE,"general"}</definedName>
    <definedName name="EE" localSheetId="3">'INDICAR CÓDIGO DEL ITEM DE PAGO'!ERR</definedName>
    <definedName name="EE">[0]!ERR</definedName>
    <definedName name="eeedfr" localSheetId="3" hidden="1">{"TAB1",#N/A,TRUE,"GENERAL";"TAB2",#N/A,TRUE,"GENERAL";"TAB3",#N/A,TRUE,"GENERAL";"TAB4",#N/A,TRUE,"GENERAL";"TAB5",#N/A,TRUE,"GENERAL"}</definedName>
    <definedName name="eeedfr" hidden="1">{"TAB1",#N/A,TRUE,"GENERAL";"TAB2",#N/A,TRUE,"GENERAL";"TAB3",#N/A,TRUE,"GENERAL";"TAB4",#N/A,TRUE,"GENERAL";"TAB5",#N/A,TRUE,"GENERAL"}</definedName>
    <definedName name="eeeeer" localSheetId="3" hidden="1">{"TAB1",#N/A,TRUE,"GENERAL";"TAB2",#N/A,TRUE,"GENERAL";"TAB3",#N/A,TRUE,"GENERAL";"TAB4",#N/A,TRUE,"GENERAL";"TAB5",#N/A,TRUE,"GENERAL"}</definedName>
    <definedName name="eeeeer" hidden="1">{"TAB1",#N/A,TRUE,"GENERAL";"TAB2",#N/A,TRUE,"GENERAL";"TAB3",#N/A,TRUE,"GENERAL";"TAB4",#N/A,TRUE,"GENERAL";"TAB5",#N/A,TRUE,"GENERAL"}</definedName>
    <definedName name="eeerfd" localSheetId="3" hidden="1">{"via1",#N/A,TRUE,"general";"via2",#N/A,TRUE,"general";"via3",#N/A,TRUE,"general"}</definedName>
    <definedName name="eeerfd" hidden="1">{"via1",#N/A,TRUE,"general";"via2",#N/A,TRUE,"general";"via3",#N/A,TRUE,"general"}</definedName>
    <definedName name="EF" localSheetId="1">#REF!</definedName>
    <definedName name="EF">#REF!</definedName>
    <definedName name="EFA" localSheetId="1">#REF!</definedName>
    <definedName name="EFA">#REF!</definedName>
    <definedName name="efef" localSheetId="3" hidden="1">{"TAB1",#N/A,TRUE,"GENERAL";"TAB2",#N/A,TRUE,"GENERAL";"TAB3",#N/A,TRUE,"GENERAL";"TAB4",#N/A,TRUE,"GENERAL";"TAB5",#N/A,TRUE,"GENERAL"}</definedName>
    <definedName name="efef" hidden="1">{"TAB1",#N/A,TRUE,"GENERAL";"TAB2",#N/A,TRUE,"GENERAL";"TAB3",#N/A,TRUE,"GENERAL";"TAB4",#N/A,TRUE,"GENERAL";"TAB5",#N/A,TRUE,"GENERAL"}</definedName>
    <definedName name="efer" localSheetId="3" hidden="1">{"via1",#N/A,TRUE,"general";"via2",#N/A,TRUE,"general";"via3",#N/A,TRUE,"general"}</definedName>
    <definedName name="efer" hidden="1">{"via1",#N/A,TRUE,"general";"via2",#N/A,TRUE,"general";"via3",#N/A,TRUE,"general"}</definedName>
    <definedName name="egeg" localSheetId="3" hidden="1">{"TAB1",#N/A,TRUE,"GENERAL";"TAB2",#N/A,TRUE,"GENERAL";"TAB3",#N/A,TRUE,"GENERAL";"TAB4",#N/A,TRUE,"GENERAL";"TAB5",#N/A,TRUE,"GENERAL"}</definedName>
    <definedName name="egeg" hidden="1">{"TAB1",#N/A,TRUE,"GENERAL";"TAB2",#N/A,TRUE,"GENERAL";"TAB3",#N/A,TRUE,"GENERAL";"TAB4",#N/A,TRUE,"GENERAL";"TAB5",#N/A,TRUE,"GENERAL"}</definedName>
    <definedName name="egtrgthrt" localSheetId="3" hidden="1">{"TAB1",#N/A,TRUE,"GENERAL";"TAB2",#N/A,TRUE,"GENERAL";"TAB3",#N/A,TRUE,"GENERAL";"TAB4",#N/A,TRUE,"GENERAL";"TAB5",#N/A,TRUE,"GENERAL"}</definedName>
    <definedName name="egtrgthrt" hidden="1">{"TAB1",#N/A,TRUE,"GENERAL";"TAB2",#N/A,TRUE,"GENERAL";"TAB3",#N/A,TRUE,"GENERAL";"TAB4",#N/A,TRUE,"GENERAL";"TAB5",#N/A,TRUE,"GENERAL"}</definedName>
    <definedName name="EJEC">[26]PRESUPUESTO!$E$7</definedName>
    <definedName name="Ejecutivo">'[69]Info Ejec'!$A$1:$AV$153</definedName>
    <definedName name="ELIMINACIONPROYC" localSheetId="1">#REF!</definedName>
    <definedName name="ELIMINACIONPROYC">#REF!</definedName>
    <definedName name="emanto" localSheetId="3">#REF!</definedName>
    <definedName name="emanto" localSheetId="1">#REF!</definedName>
    <definedName name="emanto">#REF!</definedName>
    <definedName name="eme" localSheetId="3">'INDICAR CÓDIGO DEL ITEM DE PAGO'!ERR</definedName>
    <definedName name="eme">[0]!ERR</definedName>
    <definedName name="EMPLEADO" localSheetId="1">#REF!</definedName>
    <definedName name="EMPLEADO">#REF!</definedName>
    <definedName name="Empresa">[41]EMPRESA!$F$6</definedName>
    <definedName name="EMULSION" localSheetId="1">#REF!</definedName>
    <definedName name="EMULSION">#REF!</definedName>
    <definedName name="End_Bal" localSheetId="1">#REF!</definedName>
    <definedName name="End_Bal">#REF!</definedName>
    <definedName name="ene" localSheetId="1">#REF!</definedName>
    <definedName name="ene">#REF!</definedName>
    <definedName name="Ensayos" localSheetId="1">#REF!</definedName>
    <definedName name="Ensayos">#REF!</definedName>
    <definedName name="ENTRADASP" localSheetId="3">#REF!</definedName>
    <definedName name="ENTRADASP" localSheetId="1">#REF!</definedName>
    <definedName name="ENTRADASP">#REF!</definedName>
    <definedName name="EPECIALIDAD_SIDOE" localSheetId="1">[12]Tablas!#REF!</definedName>
    <definedName name="EPECIALIDAD_SIDOE">[12]Tablas!#REF!</definedName>
    <definedName name="equipo">[70]Equipo!$A$7:$A$65536</definedName>
    <definedName name="EQUIPO1" localSheetId="1">#REF!</definedName>
    <definedName name="EQUIPO1">#REF!</definedName>
    <definedName name="EQUIPOS" localSheetId="3">'[71]TABLA EQUIPOS'!$A$3:$D$70</definedName>
    <definedName name="Equipos" localSheetId="1">#REF!</definedName>
    <definedName name="Equipos">#REF!</definedName>
    <definedName name="EQUIPOS1" localSheetId="1">#REF!</definedName>
    <definedName name="EQUIPOS1">#REF!</definedName>
    <definedName name="eqw" localSheetId="3" hidden="1">{"via1",#N/A,TRUE,"general";"via2",#N/A,TRUE,"general";"via3",#N/A,TRUE,"general"}</definedName>
    <definedName name="eqw" hidden="1">{"via1",#N/A,TRUE,"general";"via2",#N/A,TRUE,"general";"via3",#N/A,TRUE,"general"}</definedName>
    <definedName name="ERE_ART">[46]steel!$B$8:$B$47</definedName>
    <definedName name="erfg" hidden="1">{#N/A,#N/A,FALSE,"Hoja1";#N/A,#N/A,FALSE,"Hoja2"}</definedName>
    <definedName name="erg" localSheetId="3" hidden="1">{"TAB1",#N/A,TRUE,"GENERAL";"TAB2",#N/A,TRUE,"GENERAL";"TAB3",#N/A,TRUE,"GENERAL";"TAB4",#N/A,TRUE,"GENERAL";"TAB5",#N/A,TRUE,"GENERAL"}</definedName>
    <definedName name="erg" hidden="1">{"TAB1",#N/A,TRUE,"GENERAL";"TAB2",#N/A,TRUE,"GENERAL";"TAB3",#N/A,TRUE,"GENERAL";"TAB4",#N/A,TRUE,"GENERAL";"TAB5",#N/A,TRUE,"GENERAL"}</definedName>
    <definedName name="erger" localSheetId="3" hidden="1">{"via1",#N/A,TRUE,"general";"via2",#N/A,TRUE,"general";"via3",#N/A,TRUE,"general"}</definedName>
    <definedName name="erger" hidden="1">{"via1",#N/A,TRUE,"general";"via2",#N/A,TRUE,"general";"via3",#N/A,TRUE,"general"}</definedName>
    <definedName name="ergerg" localSheetId="3" hidden="1">{"via1",#N/A,TRUE,"general";"via2",#N/A,TRUE,"general";"via3",#N/A,TRUE,"general"}</definedName>
    <definedName name="ergerg" hidden="1">{"via1",#N/A,TRUE,"general";"via2",#N/A,TRUE,"general";"via3",#N/A,TRUE,"general"}</definedName>
    <definedName name="ergfegr" localSheetId="3" hidden="1">{"via1",#N/A,TRUE,"general";"via2",#N/A,TRUE,"general";"via3",#N/A,TRUE,"general"}</definedName>
    <definedName name="ergfegr" hidden="1">{"via1",#N/A,TRUE,"general";"via2",#N/A,TRUE,"general";"via3",#N/A,TRUE,"general"}</definedName>
    <definedName name="ergge" localSheetId="3" hidden="1">{"TAB1",#N/A,TRUE,"GENERAL";"TAB2",#N/A,TRUE,"GENERAL";"TAB3",#N/A,TRUE,"GENERAL";"TAB4",#N/A,TRUE,"GENERAL";"TAB5",#N/A,TRUE,"GENERAL"}</definedName>
    <definedName name="ergge" hidden="1">{"TAB1",#N/A,TRUE,"GENERAL";"TAB2",#N/A,TRUE,"GENERAL";"TAB3",#N/A,TRUE,"GENERAL";"TAB4",#N/A,TRUE,"GENERAL";"TAB5",#N/A,TRUE,"GENERAL"}</definedName>
    <definedName name="erggewg" localSheetId="3" hidden="1">{"via1",#N/A,TRUE,"general";"via2",#N/A,TRUE,"general";"via3",#N/A,TRUE,"general"}</definedName>
    <definedName name="erggewg" hidden="1">{"via1",#N/A,TRUE,"general";"via2",#N/A,TRUE,"general";"via3",#N/A,TRUE,"general"}</definedName>
    <definedName name="ergreg" localSheetId="3" hidden="1">{"TAB1",#N/A,TRUE,"GENERAL";"TAB2",#N/A,TRUE,"GENERAL";"TAB3",#N/A,TRUE,"GENERAL";"TAB4",#N/A,TRUE,"GENERAL";"TAB5",#N/A,TRUE,"GENERAL"}</definedName>
    <definedName name="ergreg" hidden="1">{"TAB1",#N/A,TRUE,"GENERAL";"TAB2",#N/A,TRUE,"GENERAL";"TAB3",#N/A,TRUE,"GENERAL";"TAB4",#N/A,TRUE,"GENERAL";"TAB5",#N/A,TRUE,"GENERAL"}</definedName>
    <definedName name="ergregerg" localSheetId="3" hidden="1">{"via1",#N/A,TRUE,"general";"via2",#N/A,TRUE,"general";"via3",#N/A,TRUE,"general"}</definedName>
    <definedName name="ergregerg" hidden="1">{"via1",#N/A,TRUE,"general";"via2",#N/A,TRUE,"general";"via3",#N/A,TRUE,"general"}</definedName>
    <definedName name="ergrg" localSheetId="3" hidden="1">{"TAB1",#N/A,TRUE,"GENERAL";"TAB2",#N/A,TRUE,"GENERAL";"TAB3",#N/A,TRUE,"GENERAL";"TAB4",#N/A,TRUE,"GENERAL";"TAB5",#N/A,TRUE,"GENERAL"}</definedName>
    <definedName name="ergrg" hidden="1">{"TAB1",#N/A,TRUE,"GENERAL";"TAB2",#N/A,TRUE,"GENERAL";"TAB3",#N/A,TRUE,"GENERAL";"TAB4",#N/A,TRUE,"GENERAL";"TAB5",#N/A,TRUE,"GENERAL"}</definedName>
    <definedName name="ergweg" localSheetId="3" hidden="1">{"TAB1",#N/A,TRUE,"GENERAL";"TAB2",#N/A,TRUE,"GENERAL";"TAB3",#N/A,TRUE,"GENERAL";"TAB4",#N/A,TRUE,"GENERAL";"TAB5",#N/A,TRUE,"GENERAL"}</definedName>
    <definedName name="ergweg" hidden="1">{"TAB1",#N/A,TRUE,"GENERAL";"TAB2",#N/A,TRUE,"GENERAL";"TAB3",#N/A,TRUE,"GENERAL";"TAB4",#N/A,TRUE,"GENERAL";"TAB5",#N/A,TRUE,"GENERAL"}</definedName>
    <definedName name="ergwreg" localSheetId="3" hidden="1">{"via1",#N/A,TRUE,"general";"via2",#N/A,TRUE,"general";"via3",#N/A,TRUE,"general"}</definedName>
    <definedName name="ergwreg" hidden="1">{"via1",#N/A,TRUE,"general";"via2",#N/A,TRUE,"general";"via3",#N/A,TRUE,"general"}</definedName>
    <definedName name="erheyh" localSheetId="3"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3">{"TAB1",#N/A,TRUE,"GENERAL";"TAB2",#N/A,TRUE,"GENERAL";"TAB3",#N/A,TRUE,"GENERAL";"TAB4",#N/A,TRUE,"GENERAL";"TAB5",#N/A,TRUE,"GENERAL"}</definedName>
    <definedName name="ERR">{"TAB1",#N/A,TRUE,"GENERAL";"TAB2",#N/A,TRUE,"GENERAL";"TAB3",#N/A,TRUE,"GENERAL";"TAB4",#N/A,TRUE,"GENERAL";"TAB5",#N/A,TRUE,"GENERAL"}</definedName>
    <definedName name="ERRORE" localSheetId="1">#REF!</definedName>
    <definedName name="ERRORE">#REF!</definedName>
    <definedName name="ert" localSheetId="3" hidden="1">{"via1",#N/A,TRUE,"general";"via2",#N/A,TRUE,"general";"via3",#N/A,TRUE,"general"}</definedName>
    <definedName name="ert" hidden="1">{"via1",#N/A,TRUE,"general";"via2",#N/A,TRUE,"general";"via3",#N/A,TRUE,"general"}</definedName>
    <definedName name="erte" localSheetId="3" hidden="1">{"via1",#N/A,TRUE,"general";"via2",#N/A,TRUE,"general";"via3",#N/A,TRUE,"general"}</definedName>
    <definedName name="erte" hidden="1">{"via1",#N/A,TRUE,"general";"via2",#N/A,TRUE,"general";"via3",#N/A,TRUE,"general"}</definedName>
    <definedName name="erter" localSheetId="3" hidden="1">{"TAB1",#N/A,TRUE,"GENERAL";"TAB2",#N/A,TRUE,"GENERAL";"TAB3",#N/A,TRUE,"GENERAL";"TAB4",#N/A,TRUE,"GENERAL";"TAB5",#N/A,TRUE,"GENERAL"}</definedName>
    <definedName name="erter" hidden="1">{"TAB1",#N/A,TRUE,"GENERAL";"TAB2",#N/A,TRUE,"GENERAL";"TAB3",#N/A,TRUE,"GENERAL";"TAB4",#N/A,TRUE,"GENERAL";"TAB5",#N/A,TRUE,"GENERAL"}</definedName>
    <definedName name="ertert" localSheetId="3" hidden="1">{"via1",#N/A,TRUE,"general";"via2",#N/A,TRUE,"general";"via3",#N/A,TRUE,"general"}</definedName>
    <definedName name="ertert" hidden="1">{"via1",#N/A,TRUE,"general";"via2",#N/A,TRUE,"general";"via3",#N/A,TRUE,"general"}</definedName>
    <definedName name="ertgyhik" localSheetId="3" hidden="1">{"TAB1",#N/A,TRUE,"GENERAL";"TAB2",#N/A,TRUE,"GENERAL";"TAB3",#N/A,TRUE,"GENERAL";"TAB4",#N/A,TRUE,"GENERAL";"TAB5",#N/A,TRUE,"GENERAL"}</definedName>
    <definedName name="ertgyhik" hidden="1">{"TAB1",#N/A,TRUE,"GENERAL";"TAB2",#N/A,TRUE,"GENERAL";"TAB3",#N/A,TRUE,"GENERAL";"TAB4",#N/A,TRUE,"GENERAL";"TAB5",#N/A,TRUE,"GENERAL"}</definedName>
    <definedName name="ertreb" localSheetId="3" hidden="1">{"via1",#N/A,TRUE,"general";"via2",#N/A,TRUE,"general";"via3",#N/A,TRUE,"general"}</definedName>
    <definedName name="ertreb" hidden="1">{"via1",#N/A,TRUE,"general";"via2",#N/A,TRUE,"general";"via3",#N/A,TRUE,"general"}</definedName>
    <definedName name="ertret" localSheetId="3" hidden="1">{"TAB1",#N/A,TRUE,"GENERAL";"TAB2",#N/A,TRUE,"GENERAL";"TAB3",#N/A,TRUE,"GENERAL";"TAB4",#N/A,TRUE,"GENERAL";"TAB5",#N/A,TRUE,"GENERAL"}</definedName>
    <definedName name="ertret" hidden="1">{"TAB1",#N/A,TRUE,"GENERAL";"TAB2",#N/A,TRUE,"GENERAL";"TAB3",#N/A,TRUE,"GENERAL";"TAB4",#N/A,TRUE,"GENERAL";"TAB5",#N/A,TRUE,"GENERAL"}</definedName>
    <definedName name="erttret" localSheetId="3" hidden="1">{"via1",#N/A,TRUE,"general";"via2",#N/A,TRUE,"general";"via3",#N/A,TRUE,"general"}</definedName>
    <definedName name="erttret" hidden="1">{"via1",#N/A,TRUE,"general";"via2",#N/A,TRUE,"general";"via3",#N/A,TRUE,"general"}</definedName>
    <definedName name="ertuiy" localSheetId="3" hidden="1">{"via1",#N/A,TRUE,"general";"via2",#N/A,TRUE,"general";"via3",#N/A,TRUE,"general"}</definedName>
    <definedName name="ertuiy" hidden="1">{"via1",#N/A,TRUE,"general";"via2",#N/A,TRUE,"general";"via3",#N/A,TRUE,"general"}</definedName>
    <definedName name="ertwert" localSheetId="3" hidden="1">{"TAB1",#N/A,TRUE,"GENERAL";"TAB2",#N/A,TRUE,"GENERAL";"TAB3",#N/A,TRUE,"GENERAL";"TAB4",#N/A,TRUE,"GENERAL";"TAB5",#N/A,TRUE,"GENERAL"}</definedName>
    <definedName name="ertwert" hidden="1">{"TAB1",#N/A,TRUE,"GENERAL";"TAB2",#N/A,TRUE,"GENERAL";"TAB3",#N/A,TRUE,"GENERAL";"TAB4",#N/A,TRUE,"GENERAL";"TAB5",#N/A,TRUE,"GENERAL"}</definedName>
    <definedName name="eru" localSheetId="3" hidden="1">{"TAB1",#N/A,TRUE,"GENERAL";"TAB2",#N/A,TRUE,"GENERAL";"TAB3",#N/A,TRUE,"GENERAL";"TAB4",#N/A,TRUE,"GENERAL";"TAB5",#N/A,TRUE,"GENERAL"}</definedName>
    <definedName name="eru" hidden="1">{"TAB1",#N/A,TRUE,"GENERAL";"TAB2",#N/A,TRUE,"GENERAL";"TAB3",#N/A,TRUE,"GENERAL";"TAB4",#N/A,TRUE,"GENERAL";"TAB5",#N/A,TRUE,"GENERAL"}</definedName>
    <definedName name="ERV" localSheetId="3" hidden="1">{"via1",#N/A,TRUE,"general";"via2",#N/A,TRUE,"general";"via3",#N/A,TRUE,"general"}</definedName>
    <definedName name="ERV" hidden="1">{"via1",#N/A,TRUE,"general";"via2",#N/A,TRUE,"general";"via3",#N/A,TRUE,"general"}</definedName>
    <definedName name="erware" localSheetId="3" hidden="1">{"via1",#N/A,TRUE,"general";"via2",#N/A,TRUE,"general";"via3",#N/A,TRUE,"general"}</definedName>
    <definedName name="erware" hidden="1">{"via1",#N/A,TRUE,"general";"via2",#N/A,TRUE,"general";"via3",#N/A,TRUE,"general"}</definedName>
    <definedName name="ERWER" localSheetId="3" hidden="1">{"via1",#N/A,TRUE,"general";"via2",#N/A,TRUE,"general";"via3",#N/A,TRUE,"general"}</definedName>
    <definedName name="ERWER" hidden="1">{"via1",#N/A,TRUE,"general";"via2",#N/A,TRUE,"general";"via3",#N/A,TRUE,"general"}</definedName>
    <definedName name="erwertd" localSheetId="3" hidden="1">{"TAB1",#N/A,TRUE,"GENERAL";"TAB2",#N/A,TRUE,"GENERAL";"TAB3",#N/A,TRUE,"GENERAL";"TAB4",#N/A,TRUE,"GENERAL";"TAB5",#N/A,TRUE,"GENERAL"}</definedName>
    <definedName name="erwertd" hidden="1">{"TAB1",#N/A,TRUE,"GENERAL";"TAB2",#N/A,TRUE,"GENERAL";"TAB3",#N/A,TRUE,"GENERAL";"TAB4",#N/A,TRUE,"GENERAL";"TAB5",#N/A,TRUE,"GENERAL"}</definedName>
    <definedName name="erwr" localSheetId="3" hidden="1">{"TAB1",#N/A,TRUE,"GENERAL";"TAB2",#N/A,TRUE,"GENERAL";"TAB3",#N/A,TRUE,"GENERAL";"TAB4",#N/A,TRUE,"GENERAL";"TAB5",#N/A,TRUE,"GENERAL"}</definedName>
    <definedName name="erwr" hidden="1">{"TAB1",#N/A,TRUE,"GENERAL";"TAB2",#N/A,TRUE,"GENERAL";"TAB3",#N/A,TRUE,"GENERAL";"TAB4",#N/A,TRUE,"GENERAL";"TAB5",#N/A,TRUE,"GENERAL"}</definedName>
    <definedName name="ERWRL" localSheetId="3" hidden="1">{"via1",#N/A,TRUE,"general";"via2",#N/A,TRUE,"general";"via3",#N/A,TRUE,"general"}</definedName>
    <definedName name="ERWRL" hidden="1">{"via1",#N/A,TRUE,"general";"via2",#N/A,TRUE,"general";"via3",#N/A,TRUE,"general"}</definedName>
    <definedName name="ery" localSheetId="3" hidden="1">{"via1",#N/A,TRUE,"general";"via2",#N/A,TRUE,"general";"via3",#N/A,TRUE,"general"}</definedName>
    <definedName name="ery" hidden="1">{"via1",#N/A,TRUE,"general";"via2",#N/A,TRUE,"general";"via3",#N/A,TRUE,"general"}</definedName>
    <definedName name="eryhd" localSheetId="3" hidden="1">{"via1",#N/A,TRUE,"general";"via2",#N/A,TRUE,"general";"via3",#N/A,TRUE,"general"}</definedName>
    <definedName name="eryhd" hidden="1">{"via1",#N/A,TRUE,"general";"via2",#N/A,TRUE,"general";"via3",#N/A,TRUE,"general"}</definedName>
    <definedName name="eryhdf" localSheetId="3" hidden="1">{"TAB1",#N/A,TRUE,"GENERAL";"TAB2",#N/A,TRUE,"GENERAL";"TAB3",#N/A,TRUE,"GENERAL";"TAB4",#N/A,TRUE,"GENERAL";"TAB5",#N/A,TRUE,"GENERAL"}</definedName>
    <definedName name="eryhdf" hidden="1">{"TAB1",#N/A,TRUE,"GENERAL";"TAB2",#N/A,TRUE,"GENERAL";"TAB3",#N/A,TRUE,"GENERAL";"TAB4",#N/A,TRUE,"GENERAL";"TAB5",#N/A,TRUE,"GENERAL"}</definedName>
    <definedName name="eryhk" localSheetId="3" hidden="1">{"TAB1",#N/A,TRUE,"GENERAL";"TAB2",#N/A,TRUE,"GENERAL";"TAB3",#N/A,TRUE,"GENERAL";"TAB4",#N/A,TRUE,"GENERAL";"TAB5",#N/A,TRUE,"GENERAL"}</definedName>
    <definedName name="eryhk" hidden="1">{"TAB1",#N/A,TRUE,"GENERAL";"TAB2",#N/A,TRUE,"GENERAL";"TAB3",#N/A,TRUE,"GENERAL";"TAB4",#N/A,TRUE,"GENERAL";"TAB5",#N/A,TRUE,"GENERAL"}</definedName>
    <definedName name="eryhrf" localSheetId="3" hidden="1">{"TAB1",#N/A,TRUE,"GENERAL";"TAB2",#N/A,TRUE,"GENERAL";"TAB3",#N/A,TRUE,"GENERAL";"TAB4",#N/A,TRUE,"GENERAL";"TAB5",#N/A,TRUE,"GENERAL"}</definedName>
    <definedName name="eryhrf" hidden="1">{"TAB1",#N/A,TRUE,"GENERAL";"TAB2",#N/A,TRUE,"GENERAL";"TAB3",#N/A,TRUE,"GENERAL";"TAB4",#N/A,TRUE,"GENERAL";"TAB5",#N/A,TRUE,"GENERAL"}</definedName>
    <definedName name="eryre" localSheetId="3" hidden="1">{"TAB1",#N/A,TRUE,"GENERAL";"TAB2",#N/A,TRUE,"GENERAL";"TAB3",#N/A,TRUE,"GENERAL";"TAB4",#N/A,TRUE,"GENERAL";"TAB5",#N/A,TRUE,"GENERAL"}</definedName>
    <definedName name="eryre" hidden="1">{"TAB1",#N/A,TRUE,"GENERAL";"TAB2",#N/A,TRUE,"GENERAL";"TAB3",#N/A,TRUE,"GENERAL";"TAB4",#N/A,TRUE,"GENERAL";"TAB5",#N/A,TRUE,"GENERAL"}</definedName>
    <definedName name="erytd" localSheetId="3" hidden="1">{"via1",#N/A,TRUE,"general";"via2",#N/A,TRUE,"general";"via3",#N/A,TRUE,"general"}</definedName>
    <definedName name="erytd" hidden="1">{"via1",#N/A,TRUE,"general";"via2",#N/A,TRUE,"general";"via3",#N/A,TRUE,"general"}</definedName>
    <definedName name="eryty" localSheetId="3" hidden="1">{"via1",#N/A,TRUE,"general";"via2",#N/A,TRUE,"general";"via3",#N/A,TRUE,"general"}</definedName>
    <definedName name="eryty" hidden="1">{"via1",#N/A,TRUE,"general";"via2",#N/A,TRUE,"general";"via3",#N/A,TRUE,"general"}</definedName>
    <definedName name="eryy" localSheetId="3" hidden="1">{"via1",#N/A,TRUE,"general";"via2",#N/A,TRUE,"general";"via3",#N/A,TRUE,"general"}</definedName>
    <definedName name="eryy" hidden="1">{"via1",#N/A,TRUE,"general";"via2",#N/A,TRUE,"general";"via3",#N/A,TRUE,"general"}</definedName>
    <definedName name="ES" localSheetId="3">'INDICAR CÓDIGO DEL ITEM DE PAGO'!ERR</definedName>
    <definedName name="ES">[0]!ERR</definedName>
    <definedName name="ESA" localSheetId="1">#REF!</definedName>
    <definedName name="ESA">#REF!</definedName>
    <definedName name="ESE" localSheetId="1">#REF!</definedName>
    <definedName name="ESE">#REF!</definedName>
    <definedName name="ESPE" localSheetId="1">#REF!</definedName>
    <definedName name="ESPE">#REF!</definedName>
    <definedName name="ESPECIFICACION" localSheetId="3">#REF!</definedName>
    <definedName name="ESPECIFICACION" localSheetId="1">#REF!</definedName>
    <definedName name="ESPECIFICACION">#REF!</definedName>
    <definedName name="Especificación" localSheetId="3">#REF!</definedName>
    <definedName name="Especificación" localSheetId="1">#REF!</definedName>
    <definedName name="Especificación">#REF!</definedName>
    <definedName name="ESTA" localSheetId="1">#REF!</definedName>
    <definedName name="ESTA">#REF!</definedName>
    <definedName name="Estados" localSheetId="1">#REF!</definedName>
    <definedName name="Estados">#REF!</definedName>
    <definedName name="Estimate_Factor">1</definedName>
    <definedName name="ESTRAE" localSheetId="1">'[3]7422CW00'!#REF!</definedName>
    <definedName name="ESTRAE">'[3]7422CW00'!#REF!</definedName>
    <definedName name="ESTRU">[72]Estructura!$C$7:$E$2570</definedName>
    <definedName name="ESTRUCTURA" hidden="1">{#N/A,#N/A,TRUE,"INGENIERIA";#N/A,#N/A,TRUE,"COMPRAS";#N/A,#N/A,TRUE,"DIRECCION";#N/A,#N/A,TRUE,"RESUMEN"}</definedName>
    <definedName name="ESTRUCTURAS">[73]Hoja3!$B$7:$B$15</definedName>
    <definedName name="ETAP" localSheetId="1">#REF!</definedName>
    <definedName name="ETAP">#REF!</definedName>
    <definedName name="ETAPA_PACC" localSheetId="1">#REF!</definedName>
    <definedName name="ETAPA_PACC">#REF!</definedName>
    <definedName name="etertgg" localSheetId="3" hidden="1">{"via1",#N/A,TRUE,"general";"via2",#N/A,TRUE,"general";"via3",#N/A,TRUE,"general"}</definedName>
    <definedName name="etertgg" hidden="1">{"via1",#N/A,TRUE,"general";"via2",#N/A,TRUE,"general";"via3",#N/A,TRUE,"general"}</definedName>
    <definedName name="etertt" hidden="1">{#N/A,#N/A,TRUE,"1842CWN0"}</definedName>
    <definedName name="etewt" localSheetId="3" hidden="1">{"TAB1",#N/A,TRUE,"GENERAL";"TAB2",#N/A,TRUE,"GENERAL";"TAB3",#N/A,TRUE,"GENERAL";"TAB4",#N/A,TRUE,"GENERAL";"TAB5",#N/A,TRUE,"GENERAL"}</definedName>
    <definedName name="etewt" hidden="1">{"TAB1",#N/A,TRUE,"GENERAL";"TAB2",#N/A,TRUE,"GENERAL";"TAB3",#N/A,TRUE,"GENERAL";"TAB4",#N/A,TRUE,"GENERAL";"TAB5",#N/A,TRUE,"GENERAL"}</definedName>
    <definedName name="etu" localSheetId="3" hidden="1">{"via1",#N/A,TRUE,"general";"via2",#N/A,TRUE,"general";"via3",#N/A,TRUE,"general"}</definedName>
    <definedName name="etu" hidden="1">{"via1",#N/A,TRUE,"general";"via2",#N/A,TRUE,"general";"via3",#N/A,TRUE,"general"}</definedName>
    <definedName name="etueh" localSheetId="3" hidden="1">{"via1",#N/A,TRUE,"general";"via2",#N/A,TRUE,"general";"via3",#N/A,TRUE,"general"}</definedName>
    <definedName name="etueh" hidden="1">{"via1",#N/A,TRUE,"general";"via2",#N/A,TRUE,"general";"via3",#N/A,TRUE,"general"}</definedName>
    <definedName name="etyty" localSheetId="3" hidden="1">{"via1",#N/A,TRUE,"general";"via2",#N/A,TRUE,"general";"via3",#N/A,TRUE,"general"}</definedName>
    <definedName name="etyty" hidden="1">{"via1",#N/A,TRUE,"general";"via2",#N/A,TRUE,"general";"via3",#N/A,TRUE,"general"}</definedName>
    <definedName name="etyu" localSheetId="3" hidden="1">{"TAB1",#N/A,TRUE,"GENERAL";"TAB2",#N/A,TRUE,"GENERAL";"TAB3",#N/A,TRUE,"GENERAL";"TAB4",#N/A,TRUE,"GENERAL";"TAB5",#N/A,TRUE,"GENERAL"}</definedName>
    <definedName name="etyu" hidden="1">{"TAB1",#N/A,TRUE,"GENERAL";"TAB2",#N/A,TRUE,"GENERAL";"TAB3",#N/A,TRUE,"GENERAL";"TAB4",#N/A,TRUE,"GENERAL";"TAB5",#N/A,TRUE,"GENERAL"}</definedName>
    <definedName name="eu" localSheetId="3" hidden="1">{"via1",#N/A,TRUE,"general";"via2",#N/A,TRUE,"general";"via3",#N/A,TRUE,"general"}</definedName>
    <definedName name="eu" hidden="1">{"via1",#N/A,TRUE,"general";"via2",#N/A,TRUE,"general";"via3",#N/A,TRUE,"general"}</definedName>
    <definedName name="eut" localSheetId="3" hidden="1">{"via1",#N/A,TRUE,"general";"via2",#N/A,TRUE,"general";"via3",#N/A,TRUE,"general"}</definedName>
    <definedName name="eut" hidden="1">{"via1",#N/A,TRUE,"general";"via2",#N/A,TRUE,"general";"via3",#N/A,TRUE,"general"}</definedName>
    <definedName name="euyt" localSheetId="3" hidden="1">{"TAB1",#N/A,TRUE,"GENERAL";"TAB2",#N/A,TRUE,"GENERAL";"TAB3",#N/A,TRUE,"GENERAL";"TAB4",#N/A,TRUE,"GENERAL";"TAB5",#N/A,TRUE,"GENERAL"}</definedName>
    <definedName name="euyt" hidden="1">{"TAB1",#N/A,TRUE,"GENERAL";"TAB2",#N/A,TRUE,"GENERAL";"TAB3",#N/A,TRUE,"GENERAL";"TAB4",#N/A,TRUE,"GENERAL";"TAB5",#N/A,TRUE,"GENERAL"}</definedName>
    <definedName name="EW" localSheetId="1">#REF!</definedName>
    <definedName name="EW">#REF!</definedName>
    <definedName name="ewegt" localSheetId="3" hidden="1">{"TAB1",#N/A,TRUE,"GENERAL";"TAB2",#N/A,TRUE,"GENERAL";"TAB3",#N/A,TRUE,"GENERAL";"TAB4",#N/A,TRUE,"GENERAL";"TAB5",#N/A,TRUE,"GENERAL"}</definedName>
    <definedName name="ewegt" hidden="1">{"TAB1",#N/A,TRUE,"GENERAL";"TAB2",#N/A,TRUE,"GENERAL";"TAB3",#N/A,TRUE,"GENERAL";"TAB4",#N/A,TRUE,"GENERAL";"TAB5",#N/A,TRUE,"GENERAL"}</definedName>
    <definedName name="ewfewfg" localSheetId="3" hidden="1">{"TAB1",#N/A,TRUE,"GENERAL";"TAB2",#N/A,TRUE,"GENERAL";"TAB3",#N/A,TRUE,"GENERAL";"TAB4",#N/A,TRUE,"GENERAL";"TAB5",#N/A,TRUE,"GENERAL"}</definedName>
    <definedName name="ewfewfg" hidden="1">{"TAB1",#N/A,TRUE,"GENERAL";"TAB2",#N/A,TRUE,"GENERAL";"TAB3",#N/A,TRUE,"GENERAL";"TAB4",#N/A,TRUE,"GENERAL";"TAB5",#N/A,TRUE,"GENERAL"}</definedName>
    <definedName name="ewre" localSheetId="3" hidden="1">{"TAB1",#N/A,TRUE,"GENERAL";"TAB2",#N/A,TRUE,"GENERAL";"TAB3",#N/A,TRUE,"GENERAL";"TAB4",#N/A,TRUE,"GENERAL";"TAB5",#N/A,TRUE,"GENERAL"}</definedName>
    <definedName name="ewre" hidden="1">{"TAB1",#N/A,TRUE,"GENERAL";"TAB2",#N/A,TRUE,"GENERAL";"TAB3",#N/A,TRUE,"GENERAL";"TAB4",#N/A,TRUE,"GENERAL";"TAB5",#N/A,TRUE,"GENERAL"}</definedName>
    <definedName name="ewrewf" localSheetId="3" hidden="1">{"TAB1",#N/A,TRUE,"GENERAL";"TAB2",#N/A,TRUE,"GENERAL";"TAB3",#N/A,TRUE,"GENERAL";"TAB4",#N/A,TRUE,"GENERAL";"TAB5",#N/A,TRUE,"GENERAL"}</definedName>
    <definedName name="ewrewf" hidden="1">{"TAB1",#N/A,TRUE,"GENERAL";"TAB2",#N/A,TRUE,"GENERAL";"TAB3",#N/A,TRUE,"GENERAL";"TAB4",#N/A,TRUE,"GENERAL";"TAB5",#N/A,TRUE,"GENERAL"}</definedName>
    <definedName name="ewrr" localSheetId="3" hidden="1">{"TAB1",#N/A,TRUE,"GENERAL";"TAB2",#N/A,TRUE,"GENERAL";"TAB3",#N/A,TRUE,"GENERAL";"TAB4",#N/A,TRUE,"GENERAL";"TAB5",#N/A,TRUE,"GENERAL"}</definedName>
    <definedName name="ewrr" hidden="1">{"TAB1",#N/A,TRUE,"GENERAL";"TAB2",#N/A,TRUE,"GENERAL";"TAB3",#N/A,TRUE,"GENERAL";"TAB4",#N/A,TRUE,"GENERAL";"TAB5",#N/A,TRUE,"GENERAL"}</definedName>
    <definedName name="ewrt" localSheetId="3" hidden="1">{"TAB1",#N/A,TRUE,"GENERAL";"TAB2",#N/A,TRUE,"GENERAL";"TAB3",#N/A,TRUE,"GENERAL";"TAB4",#N/A,TRUE,"GENERAL";"TAB5",#N/A,TRUE,"GENERAL"}</definedName>
    <definedName name="ewrt" hidden="1">{"TAB1",#N/A,TRUE,"GENERAL";"TAB2",#N/A,TRUE,"GENERAL";"TAB3",#N/A,TRUE,"GENERAL";"TAB4",#N/A,TRUE,"GENERAL";"TAB5",#N/A,TRUE,"GENERAL"}</definedName>
    <definedName name="ewrwer" localSheetId="3" hidden="1">{"TAB1",#N/A,TRUE,"GENERAL";"TAB2",#N/A,TRUE,"GENERAL";"TAB3",#N/A,TRUE,"GENERAL";"TAB4",#N/A,TRUE,"GENERAL";"TAB5",#N/A,TRUE,"GENERAL"}</definedName>
    <definedName name="ewrwer" hidden="1">{"TAB1",#N/A,TRUE,"GENERAL";"TAB2",#N/A,TRUE,"GENERAL";"TAB3",#N/A,TRUE,"GENERAL";"TAB4",#N/A,TRUE,"GENERAL";"TAB5",#N/A,TRUE,"GENERAL"}</definedName>
    <definedName name="EX" localSheetId="1" hidden="1">#REF!</definedName>
    <definedName name="EX" hidden="1">#REF!</definedName>
    <definedName name="EX_1" localSheetId="1" hidden="1">#REF!</definedName>
    <definedName name="EX_1" hidden="1">#REF!</definedName>
    <definedName name="EXC" localSheetId="3">#REF!</definedName>
    <definedName name="EXC" localSheetId="1">#REF!</definedName>
    <definedName name="EXC">#REF!</definedName>
    <definedName name="EXCAV_1" localSheetId="1">#REF!</definedName>
    <definedName name="EXCAV_1">#REF!</definedName>
    <definedName name="EXCAV_2" localSheetId="1">#REF!</definedName>
    <definedName name="EXCAV_2">#REF!</definedName>
    <definedName name="exCEL" localSheetId="3">#REF!</definedName>
    <definedName name="exCEL" localSheetId="1">#REF!</definedName>
    <definedName name="exCEL">#REF!</definedName>
    <definedName name="Excel_BuiltIn_Print_Area_3" localSheetId="3">#REF!</definedName>
    <definedName name="Excel_BuiltIn_Print_Area_3" localSheetId="1">#REF!</definedName>
    <definedName name="Excel_BuiltIn_Print_Area_3">#REF!</definedName>
    <definedName name="Excel_BuiltIn_Print_Area_3_X" localSheetId="3">#REF!</definedName>
    <definedName name="Excel_BuiltIn_Print_Area_3_X" localSheetId="1">#REF!</definedName>
    <definedName name="Excel_BuiltIn_Print_Area_3_X">#REF!</definedName>
    <definedName name="Excel_BuiltIn_Print_Titles_10" localSheetId="3">[24]SKJ452!#REF!</definedName>
    <definedName name="Excel_BuiltIn_Print_Titles_10" localSheetId="1">[24]SKJ452!#REF!</definedName>
    <definedName name="Excel_BuiltIn_Print_Titles_10">[24]SKJ452!#REF!</definedName>
    <definedName name="Excel_BuiltIn_Print_Titles_11" localSheetId="3">[24]ITA878!#REF!</definedName>
    <definedName name="Excel_BuiltIn_Print_Titles_11" localSheetId="1">[24]ITA878!#REF!</definedName>
    <definedName name="Excel_BuiltIn_Print_Titles_11">[24]ITA878!#REF!</definedName>
    <definedName name="Excel_BuiltIn_Print_Titles_12" localSheetId="3">'[24]AEA-944'!#REF!</definedName>
    <definedName name="Excel_BuiltIn_Print_Titles_12" localSheetId="1">'[24]AEA-944'!#REF!</definedName>
    <definedName name="Excel_BuiltIn_Print_Titles_12">'[24]AEA-944'!#REF!</definedName>
    <definedName name="Excel_BuiltIn_Print_Titles_13" localSheetId="3">'[24]DUB-823'!#REF!</definedName>
    <definedName name="Excel_BuiltIn_Print_Titles_13" localSheetId="1">'[24]DUB-823'!#REF!</definedName>
    <definedName name="Excel_BuiltIn_Print_Titles_13">'[24]DUB-823'!#REF!</definedName>
    <definedName name="Excel_BuiltIn_Print_Titles_14" localSheetId="3">'[24]GPI 526'!#REF!</definedName>
    <definedName name="Excel_BuiltIn_Print_Titles_14" localSheetId="1">'[24]GPI 526'!#REF!</definedName>
    <definedName name="Excel_BuiltIn_Print_Titles_14">'[24]GPI 526'!#REF!</definedName>
    <definedName name="Excel_BuiltIn_Print_Titles_15" localSheetId="3">#REF!</definedName>
    <definedName name="Excel_BuiltIn_Print_Titles_15" localSheetId="1">#REF!</definedName>
    <definedName name="Excel_BuiltIn_Print_Titles_15">#REF!</definedName>
    <definedName name="Excel_BuiltIn_Print_Titles_16" localSheetId="3">#REF!</definedName>
    <definedName name="Excel_BuiltIn_Print_Titles_16" localSheetId="1">#REF!</definedName>
    <definedName name="Excel_BuiltIn_Print_Titles_16">#REF!</definedName>
    <definedName name="Excel_BuiltIn_Print_Titles_17" localSheetId="3">#REF!</definedName>
    <definedName name="Excel_BuiltIn_Print_Titles_17" localSheetId="1">#REF!</definedName>
    <definedName name="Excel_BuiltIn_Print_Titles_17">#REF!</definedName>
    <definedName name="Excel_BuiltIn_Print_Titles_18" localSheetId="3">#REF!</definedName>
    <definedName name="Excel_BuiltIn_Print_Titles_18" localSheetId="1">#REF!</definedName>
    <definedName name="Excel_BuiltIn_Print_Titles_18">#REF!</definedName>
    <definedName name="Excel_BuiltIn_Print_Titles_19" localSheetId="3">[24]XXJ617!#REF!</definedName>
    <definedName name="Excel_BuiltIn_Print_Titles_19" localSheetId="1">[24]XXJ617!#REF!</definedName>
    <definedName name="Excel_BuiltIn_Print_Titles_19">[24]XXJ617!#REF!</definedName>
    <definedName name="Excel_BuiltIn_Print_Titles_20" localSheetId="3">#REF!</definedName>
    <definedName name="Excel_BuiltIn_Print_Titles_20" localSheetId="1">#REF!</definedName>
    <definedName name="Excel_BuiltIn_Print_Titles_20">#REF!</definedName>
    <definedName name="Excel_BuiltIn_Print_Titles_21" localSheetId="3">[24]SNG_855!#REF!</definedName>
    <definedName name="Excel_BuiltIn_Print_Titles_21" localSheetId="1">[24]SNG_855!#REF!</definedName>
    <definedName name="Excel_BuiltIn_Print_Titles_21">[24]SNG_855!#REF!</definedName>
    <definedName name="Excel_BuiltIn_Print_Titles_23" localSheetId="3">#REF!</definedName>
    <definedName name="Excel_BuiltIn_Print_Titles_23" localSheetId="1">#REF!</definedName>
    <definedName name="Excel_BuiltIn_Print_Titles_23">#REF!</definedName>
    <definedName name="Excel_BuiltIn_Print_Titles_3" localSheetId="3">#REF!</definedName>
    <definedName name="Excel_BuiltIn_Print_Titles_3" localSheetId="1">#REF!</definedName>
    <definedName name="Excel_BuiltIn_Print_Titles_3">#REF!</definedName>
    <definedName name="Excel_BuiltIn_Print_Titles_5" localSheetId="3">'[24]VEA 374'!#REF!</definedName>
    <definedName name="Excel_BuiltIn_Print_Titles_5" localSheetId="1">'[24]VEA 374'!#REF!</definedName>
    <definedName name="Excel_BuiltIn_Print_Titles_5">'[24]VEA 374'!#REF!</definedName>
    <definedName name="Excel_BuiltIn_Print_Titles_5_XX" localSheetId="3">'[24]VEA 374'!#REF!</definedName>
    <definedName name="Excel_BuiltIn_Print_Titles_5_XX" localSheetId="1">'[24]VEA 374'!#REF!</definedName>
    <definedName name="Excel_BuiltIn_Print_Titles_5_XX">'[24]VEA 374'!#REF!</definedName>
    <definedName name="Excel_BuiltIn_Print_Titles_6" localSheetId="3">#REF!</definedName>
    <definedName name="Excel_BuiltIn_Print_Titles_6" localSheetId="1">#REF!</definedName>
    <definedName name="Excel_BuiltIn_Print_Titles_6">#REF!</definedName>
    <definedName name="Excel_BuiltIn_Print_Titles_7" localSheetId="3">[24]HFB024!#REF!</definedName>
    <definedName name="Excel_BuiltIn_Print_Titles_7" localSheetId="1">[24]HFB024!#REF!</definedName>
    <definedName name="Excel_BuiltIn_Print_Titles_7">[24]HFB024!#REF!</definedName>
    <definedName name="Excel_BuiltIn_Print_Titles_8" localSheetId="3">#REF!</definedName>
    <definedName name="Excel_BuiltIn_Print_Titles_8" localSheetId="1">#REF!</definedName>
    <definedName name="Excel_BuiltIn_Print_Titles_8">#REF!</definedName>
    <definedName name="Excel_BuiltIn_Print_Titles_9" localSheetId="3">[24]PAJ825!#REF!</definedName>
    <definedName name="Excel_BuiltIn_Print_Titles_9" localSheetId="1">[24]PAJ825!#REF!</definedName>
    <definedName name="Excel_BuiltIn_Print_Titles_9">[24]PAJ825!#REF!</definedName>
    <definedName name="EXCROC">'[74]Análisis de precios'!$H$52</definedName>
    <definedName name="ExtensionCoordinador" localSheetId="1">#REF!</definedName>
    <definedName name="ExtensionCoordinador">#REF!</definedName>
    <definedName name="Extra_Pay" localSheetId="1">#REF!</definedName>
    <definedName name="Extra_Pay">#REF!</definedName>
    <definedName name="Extracción_IM" localSheetId="1">#REF!</definedName>
    <definedName name="Extracción_IM">#REF!</definedName>
    <definedName name="Extras">'[41]LIQUIDA-NOMINA'!$AH$4</definedName>
    <definedName name="F._INGRESO" localSheetId="1">#REF!</definedName>
    <definedName name="F._INGRESO">#REF!</definedName>
    <definedName name="F._RETIRO" localSheetId="1">#REF!</definedName>
    <definedName name="F._RETIRO">#REF!</definedName>
    <definedName name="F.L" localSheetId="1">#REF!</definedName>
    <definedName name="F.L">#REF!</definedName>
    <definedName name="Facilidades" localSheetId="1">#REF!</definedName>
    <definedName name="Facilidades">#REF!</definedName>
    <definedName name="factor" localSheetId="1">#REF!</definedName>
    <definedName name="factor">#REF!</definedName>
    <definedName name="FACTURADO" localSheetId="1">'[75]Itemes Renovación'!#REF!</definedName>
    <definedName name="FACTURADO">'[75]Itemes Renovación'!#REF!</definedName>
    <definedName name="FareWellStmnt" localSheetId="1">[51]!FareWellStmnt</definedName>
    <definedName name="FareWellStmnt">[51]!FareWellStmnt</definedName>
    <definedName name="FaseProyecto" localSheetId="1">#REF!</definedName>
    <definedName name="FaseProyecto">#REF!</definedName>
    <definedName name="FD" localSheetId="3">'INDICAR CÓDIGO DEL ITEM DE PAGO'!ERR</definedName>
    <definedName name="FD">[0]!ERR</definedName>
    <definedName name="fda" localSheetId="3" hidden="1">{"TAB1",#N/A,TRUE,"GENERAL";"TAB2",#N/A,TRUE,"GENERAL";"TAB3",#N/A,TRUE,"GENERAL";"TAB4",#N/A,TRUE,"GENERAL";"TAB5",#N/A,TRUE,"GENERAL"}</definedName>
    <definedName name="fda" hidden="1">{"TAB1",#N/A,TRUE,"GENERAL";"TAB2",#N/A,TRUE,"GENERAL";"TAB3",#N/A,TRUE,"GENERAL";"TAB4",#N/A,TRUE,"GENERAL";"TAB5",#N/A,TRUE,"GENERAL"}</definedName>
    <definedName name="fdbjp" localSheetId="3" hidden="1">{"TAB1",#N/A,TRUE,"GENERAL";"TAB2",#N/A,TRUE,"GENERAL";"TAB3",#N/A,TRUE,"GENERAL";"TAB4",#N/A,TRUE,"GENERAL";"TAB5",#N/A,TRUE,"GENERAL"}</definedName>
    <definedName name="fdbjp" hidden="1">{"TAB1",#N/A,TRUE,"GENERAL";"TAB2",#N/A,TRUE,"GENERAL";"TAB3",#N/A,TRUE,"GENERAL";"TAB4",#N/A,TRUE,"GENERAL";"TAB5",#N/A,TRUE,"GENERAL"}</definedName>
    <definedName name="fdf" localSheetId="3" hidden="1">{"TAB1",#N/A,TRUE,"GENERAL";"TAB2",#N/A,TRUE,"GENERAL";"TAB3",#N/A,TRUE,"GENERAL";"TAB4",#N/A,TRUE,"GENERAL";"TAB5",#N/A,TRUE,"GENERAL"}</definedName>
    <definedName name="fdf" hidden="1">{"TAB1",#N/A,TRUE,"GENERAL";"TAB2",#N/A,TRUE,"GENERAL";"TAB3",#N/A,TRUE,"GENERAL";"TAB4",#N/A,TRUE,"GENERAL";"TAB5",#N/A,TRUE,"GENERAL"}</definedName>
    <definedName name="fdg" localSheetId="3" hidden="1">{"via1",#N/A,TRUE,"general";"via2",#N/A,TRUE,"general";"via3",#N/A,TRUE,"general"}</definedName>
    <definedName name="fdg" hidden="1">{"via1",#N/A,TRUE,"general";"via2",#N/A,TRUE,"general";"via3",#N/A,TRUE,"general"}</definedName>
    <definedName name="FDGD" localSheetId="3" hidden="1">{"TAB1",#N/A,TRUE,"GENERAL";"TAB2",#N/A,TRUE,"GENERAL";"TAB3",#N/A,TRUE,"GENERAL";"TAB4",#N/A,TRUE,"GENERAL";"TAB5",#N/A,TRUE,"GENERAL"}</definedName>
    <definedName name="FDGD" hidden="1">{"TAB1",#N/A,TRUE,"GENERAL";"TAB2",#N/A,TRUE,"GENERAL";"TAB3",#N/A,TRUE,"GENERAL";"TAB4",#N/A,TRUE,"GENERAL";"TAB5",#N/A,TRUE,"GENERAL"}</definedName>
    <definedName name="FDGFDBBP" localSheetId="3" hidden="1">{"TAB1",#N/A,TRUE,"GENERAL";"TAB2",#N/A,TRUE,"GENERAL";"TAB3",#N/A,TRUE,"GENERAL";"TAB4",#N/A,TRUE,"GENERAL";"TAB5",#N/A,TRUE,"GENERAL"}</definedName>
    <definedName name="FDGFDBBP" hidden="1">{"TAB1",#N/A,TRUE,"GENERAL";"TAB2",#N/A,TRUE,"GENERAL";"TAB3",#N/A,TRUE,"GENERAL";"TAB4",#N/A,TRUE,"GENERAL";"TAB5",#N/A,TRUE,"GENERAL"}</definedName>
    <definedName name="fdh" localSheetId="3" hidden="1">{"TAB1",#N/A,TRUE,"GENERAL";"TAB2",#N/A,TRUE,"GENERAL";"TAB3",#N/A,TRUE,"GENERAL";"TAB4",#N/A,TRUE,"GENERAL";"TAB5",#N/A,TRUE,"GENERAL"}</definedName>
    <definedName name="fdh" hidden="1">{"TAB1",#N/A,TRUE,"GENERAL";"TAB2",#N/A,TRUE,"GENERAL";"TAB3",#N/A,TRUE,"GENERAL";"TAB4",#N/A,TRUE,"GENERAL";"TAB5",#N/A,TRUE,"GENERAL"}</definedName>
    <definedName name="fdsf" localSheetId="3" hidden="1">{"TAB1",#N/A,TRUE,"GENERAL";"TAB2",#N/A,TRUE,"GENERAL";"TAB3",#N/A,TRUE,"GENERAL";"TAB4",#N/A,TRUE,"GENERAL";"TAB5",#N/A,TRUE,"GENERAL"}</definedName>
    <definedName name="fdsf" hidden="1">{"TAB1",#N/A,TRUE,"GENERAL";"TAB2",#N/A,TRUE,"GENERAL";"TAB3",#N/A,TRUE,"GENERAL";"TAB4",#N/A,TRUE,"GENERAL";"TAB5",#N/A,TRUE,"GENERAL"}</definedName>
    <definedName name="fdsfds" localSheetId="3" hidden="1">{"TAB1",#N/A,TRUE,"GENERAL";"TAB2",#N/A,TRUE,"GENERAL";"TAB3",#N/A,TRUE,"GENERAL";"TAB4",#N/A,TRUE,"GENERAL";"TAB5",#N/A,TRUE,"GENERAL"}</definedName>
    <definedName name="fdsfds" hidden="1">{"TAB1",#N/A,TRUE,"GENERAL";"TAB2",#N/A,TRUE,"GENERAL";"TAB3",#N/A,TRUE,"GENERAL";"TAB4",#N/A,TRUE,"GENERAL";"TAB5",#N/A,TRUE,"GENERAL"}</definedName>
    <definedName name="fdsfdsf" localSheetId="3" hidden="1">{"via1",#N/A,TRUE,"general";"via2",#N/A,TRUE,"general";"via3",#N/A,TRUE,"general"}</definedName>
    <definedName name="fdsfdsf" hidden="1">{"via1",#N/A,TRUE,"general";"via2",#N/A,TRUE,"general";"via3",#N/A,TRUE,"general"}</definedName>
    <definedName name="fdsgfds" localSheetId="3" hidden="1">{"via1",#N/A,TRUE,"general";"via2",#N/A,TRUE,"general";"via3",#N/A,TRUE,"general"}</definedName>
    <definedName name="fdsgfds" hidden="1">{"via1",#N/A,TRUE,"general";"via2",#N/A,TRUE,"general";"via3",#N/A,TRUE,"general"}</definedName>
    <definedName name="fdsgsdfu" localSheetId="3" hidden="1">{"TAB1",#N/A,TRUE,"GENERAL";"TAB2",#N/A,TRUE,"GENERAL";"TAB3",#N/A,TRUE,"GENERAL";"TAB4",#N/A,TRUE,"GENERAL";"TAB5",#N/A,TRUE,"GENERAL"}</definedName>
    <definedName name="fdsgsdfu" hidden="1">{"TAB1",#N/A,TRUE,"GENERAL";"TAB2",#N/A,TRUE,"GENERAL";"TAB3",#N/A,TRUE,"GENERAL";"TAB4",#N/A,TRUE,"GENERAL";"TAB5",#N/A,TRUE,"GENERAL"}</definedName>
    <definedName name="FDSIO" localSheetId="3" hidden="1">{"TAB1",#N/A,TRUE,"GENERAL";"TAB2",#N/A,TRUE,"GENERAL";"TAB3",#N/A,TRUE,"GENERAL";"TAB4",#N/A,TRUE,"GENERAL";"TAB5",#N/A,TRUE,"GENERAL"}</definedName>
    <definedName name="FDSIO" hidden="1">{"TAB1",#N/A,TRUE,"GENERAL";"TAB2",#N/A,TRUE,"GENERAL";"TAB3",#N/A,TRUE,"GENERAL";"TAB4",#N/A,TRUE,"GENERAL";"TAB5",#N/A,TRUE,"GENERAL"}</definedName>
    <definedName name="fdwssf" localSheetId="1">#REF!</definedName>
    <definedName name="fdwssf">#REF!</definedName>
    <definedName name="FE">1.32</definedName>
    <definedName name="Fecha">[76]Tablas!$B$1:$B$65536</definedName>
    <definedName name="FechaInicio">[41]CONTRATO!$E$10</definedName>
    <definedName name="FechaTermina">[41]CONTRATO!$E$11</definedName>
    <definedName name="FechaTerminacion" localSheetId="1">#REF!</definedName>
    <definedName name="FechaTerminacion">#REF!</definedName>
    <definedName name="fer" localSheetId="3">'[38]Res-Accide-10'!#REF!</definedName>
    <definedName name="fer" localSheetId="1">'[38]Res-Accide-10'!#REF!</definedName>
    <definedName name="fer">'[38]Res-Accide-10'!#REF!</definedName>
    <definedName name="ferfer" localSheetId="3" hidden="1">{"via1",#N/A,TRUE,"general";"via2",#N/A,TRUE,"general";"via3",#N/A,TRUE,"general"}</definedName>
    <definedName name="ferfer" hidden="1">{"via1",#N/A,TRUE,"general";"via2",#N/A,TRUE,"general";"via3",#N/A,TRUE,"general"}</definedName>
    <definedName name="ff" localSheetId="3">'INDICAR CÓDIGO DEL ITEM DE PAGO'!ERR</definedName>
    <definedName name="ff">[0]!ERR</definedName>
    <definedName name="fff" localSheetId="3" hidden="1">{"via1",#N/A,TRUE,"general";"via2",#N/A,TRUE,"general";"via3",#N/A,TRUE,"general"}</definedName>
    <definedName name="fff" hidden="1">{"via1",#N/A,TRUE,"general";"via2",#N/A,TRUE,"general";"via3",#N/A,TRUE,"general"}</definedName>
    <definedName name="ffffd" localSheetId="3" hidden="1">{"via1",#N/A,TRUE,"general";"via2",#N/A,TRUE,"general";"via3",#N/A,TRUE,"general"}</definedName>
    <definedName name="ffffd" hidden="1">{"via1",#N/A,TRUE,"general";"via2",#N/A,TRUE,"general";"via3",#N/A,TRUE,"general"}</definedName>
    <definedName name="fffffft" localSheetId="3" hidden="1">{"TAB1",#N/A,TRUE,"GENERAL";"TAB2",#N/A,TRUE,"GENERAL";"TAB3",#N/A,TRUE,"GENERAL";"TAB4",#N/A,TRUE,"GENERAL";"TAB5",#N/A,TRUE,"GENERAL"}</definedName>
    <definedName name="fffffft" hidden="1">{"TAB1",#N/A,TRUE,"GENERAL";"TAB2",#N/A,TRUE,"GENERAL";"TAB3",#N/A,TRUE,"GENERAL";"TAB4",#N/A,TRUE,"GENERAL";"TAB5",#N/A,TRUE,"GENERAL"}</definedName>
    <definedName name="fffffik" localSheetId="3" hidden="1">{"TAB1",#N/A,TRUE,"GENERAL";"TAB2",#N/A,TRUE,"GENERAL";"TAB3",#N/A,TRUE,"GENERAL";"TAB4",#N/A,TRUE,"GENERAL";"TAB5",#N/A,TRUE,"GENERAL"}</definedName>
    <definedName name="fffffik" hidden="1">{"TAB1",#N/A,TRUE,"GENERAL";"TAB2",#N/A,TRUE,"GENERAL";"TAB3",#N/A,TRUE,"GENERAL";"TAB4",#N/A,TRUE,"GENERAL";"TAB5",#N/A,TRUE,"GENERAL"}</definedName>
    <definedName name="fffffj" localSheetId="3" hidden="1">{"TAB1",#N/A,TRUE,"GENERAL";"TAB2",#N/A,TRUE,"GENERAL";"TAB3",#N/A,TRUE,"GENERAL";"TAB4",#N/A,TRUE,"GENERAL";"TAB5",#N/A,TRUE,"GENERAL"}</definedName>
    <definedName name="fffffj" hidden="1">{"TAB1",#N/A,TRUE,"GENERAL";"TAB2",#N/A,TRUE,"GENERAL";"TAB3",#N/A,TRUE,"GENERAL";"TAB4",#N/A,TRUE,"GENERAL";"TAB5",#N/A,TRUE,"GENERAL"}</definedName>
    <definedName name="ffffrd" localSheetId="3" hidden="1">{"via1",#N/A,TRUE,"general";"via2",#N/A,TRUE,"general";"via3",#N/A,TRUE,"general"}</definedName>
    <definedName name="ffffrd" hidden="1">{"via1",#N/A,TRUE,"general";"via2",#N/A,TRUE,"general";"via3",#N/A,TRUE,"general"}</definedName>
    <definedName name="ffffy" localSheetId="3" hidden="1">{"TAB1",#N/A,TRUE,"GENERAL";"TAB2",#N/A,TRUE,"GENERAL";"TAB3",#N/A,TRUE,"GENERAL";"TAB4",#N/A,TRUE,"GENERAL";"TAB5",#N/A,TRUE,"GENERAL"}</definedName>
    <definedName name="ffffy" hidden="1">{"TAB1",#N/A,TRUE,"GENERAL";"TAB2",#N/A,TRUE,"GENERAL";"TAB3",#N/A,TRUE,"GENERAL";"TAB4",#N/A,TRUE,"GENERAL";"TAB5",#N/A,TRUE,"GENERAL"}</definedName>
    <definedName name="fffrfr" localSheetId="3" hidden="1">{"TAB1",#N/A,TRUE,"GENERAL";"TAB2",#N/A,TRUE,"GENERAL";"TAB3",#N/A,TRUE,"GENERAL";"TAB4",#N/A,TRUE,"GENERAL";"TAB5",#N/A,TRUE,"GENERAL"}</definedName>
    <definedName name="fffrfr" hidden="1">{"TAB1",#N/A,TRUE,"GENERAL";"TAB2",#N/A,TRUE,"GENERAL";"TAB3",#N/A,TRUE,"GENERAL";"TAB4",#N/A,TRUE,"GENERAL";"TAB5",#N/A,TRUE,"GENERAL"}</definedName>
    <definedName name="fffs" localSheetId="3" hidden="1">{"TAB1",#N/A,TRUE,"GENERAL";"TAB2",#N/A,TRUE,"GENERAL";"TAB3",#N/A,TRUE,"GENERAL";"TAB4",#N/A,TRUE,"GENERAL";"TAB5",#N/A,TRUE,"GENERAL"}</definedName>
    <definedName name="fffs" hidden="1">{"TAB1",#N/A,TRUE,"GENERAL";"TAB2",#N/A,TRUE,"GENERAL";"TAB3",#N/A,TRUE,"GENERAL";"TAB4",#N/A,TRUE,"GENERAL";"TAB5",#N/A,TRUE,"GENERAL"}</definedName>
    <definedName name="fg" localSheetId="3">'INDICAR CÓDIGO DEL ITEM DE PAGO'!ERR</definedName>
    <definedName name="fg">[0]!ERR</definedName>
    <definedName name="fgdfg" localSheetId="3" hidden="1">{"TAB1",#N/A,TRUE,"GENERAL";"TAB2",#N/A,TRUE,"GENERAL";"TAB3",#N/A,TRUE,"GENERAL";"TAB4",#N/A,TRUE,"GENERAL";"TAB5",#N/A,TRUE,"GENERAL"}</definedName>
    <definedName name="fgdfg" hidden="1">{"TAB1",#N/A,TRUE,"GENERAL";"TAB2",#N/A,TRUE,"GENERAL";"TAB3",#N/A,TRUE,"GENERAL";"TAB4",#N/A,TRUE,"GENERAL";"TAB5",#N/A,TRUE,"GENERAL"}</definedName>
    <definedName name="fgdfsgr" localSheetId="3" hidden="1">{"via1",#N/A,TRUE,"general";"via2",#N/A,TRUE,"general";"via3",#N/A,TRUE,"general"}</definedName>
    <definedName name="fgdfsgr" hidden="1">{"via1",#N/A,TRUE,"general";"via2",#N/A,TRUE,"general";"via3",#N/A,TRUE,"general"}</definedName>
    <definedName name="fgdsfg" localSheetId="3" hidden="1">{"TAB1",#N/A,TRUE,"GENERAL";"TAB2",#N/A,TRUE,"GENERAL";"TAB3",#N/A,TRUE,"GENERAL";"TAB4",#N/A,TRUE,"GENERAL";"TAB5",#N/A,TRUE,"GENERAL"}</definedName>
    <definedName name="fgdsfg" hidden="1">{"TAB1",#N/A,TRUE,"GENERAL";"TAB2",#N/A,TRUE,"GENERAL";"TAB3",#N/A,TRUE,"GENERAL";"TAB4",#N/A,TRUE,"GENERAL";"TAB5",#N/A,TRUE,"GENERAL"}</definedName>
    <definedName name="FGFDH" localSheetId="3" hidden="1">{"via1",#N/A,TRUE,"general";"via2",#N/A,TRUE,"general";"via3",#N/A,TRUE,"general"}</definedName>
    <definedName name="FGFDH" hidden="1">{"via1",#N/A,TRUE,"general";"via2",#N/A,TRUE,"general";"via3",#N/A,TRUE,"general"}</definedName>
    <definedName name="fgghhj" localSheetId="3" hidden="1">{"via1",#N/A,TRUE,"general";"via2",#N/A,TRUE,"general";"via3",#N/A,TRUE,"general"}</definedName>
    <definedName name="fgghhj" hidden="1">{"via1",#N/A,TRUE,"general";"via2",#N/A,TRUE,"general";"via3",#N/A,TRUE,"general"}</definedName>
    <definedName name="fgh" localSheetId="1">'[77]7422CW00'!#REF!</definedName>
    <definedName name="fgh">'[77]7422CW00'!#REF!</definedName>
    <definedName name="FGHFBC" localSheetId="3" hidden="1">{"via1",#N/A,TRUE,"general";"via2",#N/A,TRUE,"general";"via3",#N/A,TRUE,"general"}</definedName>
    <definedName name="FGHFBC" hidden="1">{"via1",#N/A,TRUE,"general";"via2",#N/A,TRUE,"general";"via3",#N/A,TRUE,"general"}</definedName>
    <definedName name="fghfg" localSheetId="3" hidden="1">{"TAB1",#N/A,TRUE,"GENERAL";"TAB2",#N/A,TRUE,"GENERAL";"TAB3",#N/A,TRUE,"GENERAL";"TAB4",#N/A,TRUE,"GENERAL";"TAB5",#N/A,TRUE,"GENERAL"}</definedName>
    <definedName name="fghfg" hidden="1">{"TAB1",#N/A,TRUE,"GENERAL";"TAB2",#N/A,TRUE,"GENERAL";"TAB3",#N/A,TRUE,"GENERAL";"TAB4",#N/A,TRUE,"GENERAL";"TAB5",#N/A,TRUE,"GENERAL"}</definedName>
    <definedName name="fghfgh" localSheetId="3" hidden="1">{"via1",#N/A,TRUE,"general";"via2",#N/A,TRUE,"general";"via3",#N/A,TRUE,"general"}</definedName>
    <definedName name="fghfgh" hidden="1">{"via1",#N/A,TRUE,"general";"via2",#N/A,TRUE,"general";"via3",#N/A,TRUE,"general"}</definedName>
    <definedName name="FGHFW" localSheetId="3" hidden="1">{"via1",#N/A,TRUE,"general";"via2",#N/A,TRUE,"general";"via3",#N/A,TRUE,"general"}</definedName>
    <definedName name="FGHFW" hidden="1">{"via1",#N/A,TRUE,"general";"via2",#N/A,TRUE,"general";"via3",#N/A,TRUE,"general"}</definedName>
    <definedName name="fghhh" localSheetId="3" hidden="1">{"TAB1",#N/A,TRUE,"GENERAL";"TAB2",#N/A,TRUE,"GENERAL";"TAB3",#N/A,TRUE,"GENERAL";"TAB4",#N/A,TRUE,"GENERAL";"TAB5",#N/A,TRUE,"GENERAL"}</definedName>
    <definedName name="fghhh" hidden="1">{"TAB1",#N/A,TRUE,"GENERAL";"TAB2",#N/A,TRUE,"GENERAL";"TAB3",#N/A,TRUE,"GENERAL";"TAB4",#N/A,TRUE,"GENERAL";"TAB5",#N/A,TRUE,"GENERAL"}</definedName>
    <definedName name="fghsfgh" localSheetId="3" hidden="1">{"via1",#N/A,TRUE,"general";"via2",#N/A,TRUE,"general";"via3",#N/A,TRUE,"general"}</definedName>
    <definedName name="fghsfgh" hidden="1">{"via1",#N/A,TRUE,"general";"via2",#N/A,TRUE,"general";"via3",#N/A,TRUE,"general"}</definedName>
    <definedName name="fght" localSheetId="3" hidden="1">{"TAB1",#N/A,TRUE,"GENERAL";"TAB2",#N/A,TRUE,"GENERAL";"TAB3",#N/A,TRUE,"GENERAL";"TAB4",#N/A,TRUE,"GENERAL";"TAB5",#N/A,TRUE,"GENERAL"}</definedName>
    <definedName name="fght" hidden="1">{"TAB1",#N/A,TRUE,"GENERAL";"TAB2",#N/A,TRUE,"GENERAL";"TAB3",#N/A,TRUE,"GENERAL";"TAB4",#N/A,TRUE,"GENERAL";"TAB5",#N/A,TRUE,"GENERAL"}</definedName>
    <definedName name="fgjgryi" localSheetId="3" hidden="1">{"TAB1",#N/A,TRUE,"GENERAL";"TAB2",#N/A,TRUE,"GENERAL";"TAB3",#N/A,TRUE,"GENERAL";"TAB4",#N/A,TRUE,"GENERAL";"TAB5",#N/A,TRUE,"GENERAL"}</definedName>
    <definedName name="fgjgryi" hidden="1">{"TAB1",#N/A,TRUE,"GENERAL";"TAB2",#N/A,TRUE,"GENERAL";"TAB3",#N/A,TRUE,"GENERAL";"TAB4",#N/A,TRUE,"GENERAL";"TAB5",#N/A,TRUE,"GENERAL"}</definedName>
    <definedName name="fhfg" localSheetId="3" hidden="1">{"TAB1",#N/A,TRUE,"GENERAL";"TAB2",#N/A,TRUE,"GENERAL";"TAB3",#N/A,TRUE,"GENERAL";"TAB4",#N/A,TRUE,"GENERAL";"TAB5",#N/A,TRUE,"GENERAL"}</definedName>
    <definedName name="fhfg" hidden="1">{"TAB1",#N/A,TRUE,"GENERAL";"TAB2",#N/A,TRUE,"GENERAL";"TAB3",#N/A,TRUE,"GENERAL";"TAB4",#N/A,TRUE,"GENERAL";"TAB5",#N/A,TRUE,"GENERAL"}</definedName>
    <definedName name="fhfgh" localSheetId="3" hidden="1">{"via1",#N/A,TRUE,"general";"via2",#N/A,TRUE,"general";"via3",#N/A,TRUE,"general"}</definedName>
    <definedName name="fhfgh" hidden="1">{"via1",#N/A,TRUE,"general";"via2",#N/A,TRUE,"general";"via3",#N/A,TRUE,"general"}</definedName>
    <definedName name="fhg" hidden="1">{#N/A,#N/A,TRUE,"1842CWN0"}</definedName>
    <definedName name="fhgh" localSheetId="3" hidden="1">{"via1",#N/A,TRUE,"general";"via2",#N/A,TRUE,"general";"via3",#N/A,TRUE,"general"}</definedName>
    <definedName name="fhgh" hidden="1">{"via1",#N/A,TRUE,"general";"via2",#N/A,TRUE,"general";"via3",#N/A,TRUE,"general"}</definedName>
    <definedName name="fhpltyunh" localSheetId="3" hidden="1">{"via1",#N/A,TRUE,"general";"via2",#N/A,TRUE,"general";"via3",#N/A,TRUE,"general"}</definedName>
    <definedName name="fhpltyunh" hidden="1">{"via1",#N/A,TRUE,"general";"via2",#N/A,TRUE,"general";"via3",#N/A,TRUE,"general"}</definedName>
    <definedName name="fi" localSheetId="1">#REF!</definedName>
    <definedName name="fi">#REF!</definedName>
    <definedName name="FIBER" localSheetId="1">#REF!</definedName>
    <definedName name="FIBER">#REF!</definedName>
    <definedName name="Fil_Fechas" localSheetId="1">#REF!</definedName>
    <definedName name="Fil_Fechas">#REF!</definedName>
    <definedName name="fill1" localSheetId="1" hidden="1">#REF!</definedName>
    <definedName name="fill1" hidden="1">#REF!</definedName>
    <definedName name="FILTROS" localSheetId="1">#REF!</definedName>
    <definedName name="FILTROS">#REF!</definedName>
    <definedName name="FINANCIACION" localSheetId="3">'INDICAR CÓDIGO DEL ITEM DE PAGO'!ERR</definedName>
    <definedName name="FINANCIACION">[0]!ERR</definedName>
    <definedName name="FinePrint" localSheetId="1">[51]!FinePrint</definedName>
    <definedName name="FinePrint">[51]!FinePrint</definedName>
    <definedName name="FM">1.18</definedName>
    <definedName name="fnic">[56]Hoja1!$C$13</definedName>
    <definedName name="FO">1.32</definedName>
    <definedName name="FORDESCR" localSheetId="1">'[3]7422CW00'!#REF!</definedName>
    <definedName name="FORDESCR">'[3]7422CW00'!#REF!</definedName>
    <definedName name="FORM_C3">[78]Hoja1!$A$33:$N$51</definedName>
    <definedName name="FORMOLT" localSheetId="1">'[3]7422CW00'!#REF!</definedName>
    <definedName name="FORMOLT">'[3]7422CW00'!#REF!</definedName>
    <definedName name="formularioCantidades" localSheetId="1">#REF!</definedName>
    <definedName name="formularioCantidades">#REF!</definedName>
    <definedName name="FORSHE" localSheetId="1">'[3]7422CW00'!#REF!</definedName>
    <definedName name="FORSHE">'[3]7422CW00'!#REF!</definedName>
    <definedName name="FORUNMIS" localSheetId="1">'[3]7422CW00'!#REF!</definedName>
    <definedName name="FORUNMIS">'[3]7422CW00'!#REF!</definedName>
    <definedName name="FR">1.15</definedName>
    <definedName name="frbgsd" localSheetId="3" hidden="1">{"TAB1",#N/A,TRUE,"GENERAL";"TAB2",#N/A,TRUE,"GENERAL";"TAB3",#N/A,TRUE,"GENERAL";"TAB4",#N/A,TRUE,"GENERAL";"TAB5",#N/A,TRUE,"GENERAL"}</definedName>
    <definedName name="frbgsd" hidden="1">{"TAB1",#N/A,TRUE,"GENERAL";"TAB2",#N/A,TRUE,"GENERAL";"TAB3",#N/A,TRUE,"GENERAL";"TAB4",#N/A,TRUE,"GENERAL";"TAB5",#N/A,TRUE,"GENERAL"}</definedName>
    <definedName name="frefr" localSheetId="3" hidden="1">{"via1",#N/A,TRUE,"general";"via2",#N/A,TRUE,"general";"via3",#N/A,TRUE,"general"}</definedName>
    <definedName name="frefr" hidden="1">{"via1",#N/A,TRUE,"general";"via2",#N/A,TRUE,"general";"via3",#N/A,TRUE,"general"}</definedName>
    <definedName name="frfa" localSheetId="3" hidden="1">{"via1",#N/A,TRUE,"general";"via2",#N/A,TRUE,"general";"via3",#N/A,TRUE,"general"}</definedName>
    <definedName name="frfa" hidden="1">{"via1",#N/A,TRUE,"general";"via2",#N/A,TRUE,"general";"via3",#N/A,TRUE,"general"}</definedName>
    <definedName name="frfr" localSheetId="3"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3">'INDICAR CÓDIGO DEL ITEM DE PAGO'!ERR</definedName>
    <definedName name="fu">[0]!ERR</definedName>
    <definedName name="Full_Print" localSheetId="1">#REF!</definedName>
    <definedName name="Full_Print">#REF!</definedName>
    <definedName name="fwff" localSheetId="3" hidden="1">{"via1",#N/A,TRUE,"general";"via2",#N/A,TRUE,"general";"via3",#N/A,TRUE,"general"}</definedName>
    <definedName name="fwff" hidden="1">{"via1",#N/A,TRUE,"general";"via2",#N/A,TRUE,"general";"via3",#N/A,TRUE,"general"}</definedName>
    <definedName name="fwwe" localSheetId="3" hidden="1">{"via1",#N/A,TRUE,"general";"via2",#N/A,TRUE,"general";"via3",#N/A,TRUE,"general"}</definedName>
    <definedName name="fwwe" hidden="1">{"via1",#N/A,TRUE,"general";"via2",#N/A,TRUE,"general";"via3",#N/A,TRUE,"general"}</definedName>
    <definedName name="G" localSheetId="1">#REF!</definedName>
    <definedName name="G">#REF!</definedName>
    <definedName name="G.Eg" localSheetId="1">#REF!</definedName>
    <definedName name="G.Eg">#REF!</definedName>
    <definedName name="G.Em" localSheetId="1">#REF!</definedName>
    <definedName name="G.Em">#REF!</definedName>
    <definedName name="G.Eo" localSheetId="1">#REF!</definedName>
    <definedName name="G.Eo">#REF!</definedName>
    <definedName name="G.Ew" localSheetId="1">#REF!</definedName>
    <definedName name="G.Ew">#REF!</definedName>
    <definedName name="G_C1" localSheetId="1">[12]Tablas!#REF!</definedName>
    <definedName name="G_C1">[12]Tablas!#REF!</definedName>
    <definedName name="G_C10" localSheetId="1">[12]Tablas!#REF!</definedName>
    <definedName name="G_C10">[12]Tablas!#REF!</definedName>
    <definedName name="G_C11" localSheetId="1">[12]Tablas!#REF!</definedName>
    <definedName name="G_C11">[12]Tablas!#REF!</definedName>
    <definedName name="G_C12" localSheetId="1">[12]Tablas!#REF!</definedName>
    <definedName name="G_C12">[12]Tablas!#REF!</definedName>
    <definedName name="G_C13" localSheetId="1">[12]Tablas!#REF!</definedName>
    <definedName name="G_C13">[12]Tablas!#REF!</definedName>
    <definedName name="G_C14" localSheetId="1">[12]Tablas!#REF!</definedName>
    <definedName name="G_C14">[12]Tablas!#REF!</definedName>
    <definedName name="G_C15" localSheetId="1">[12]Tablas!#REF!</definedName>
    <definedName name="G_C15">[12]Tablas!#REF!</definedName>
    <definedName name="G_C16" localSheetId="1">[12]Tablas!#REF!</definedName>
    <definedName name="G_C16">[12]Tablas!#REF!</definedName>
    <definedName name="G_C17" localSheetId="1">[12]Tablas!#REF!</definedName>
    <definedName name="G_C17">[12]Tablas!#REF!</definedName>
    <definedName name="G_C18" localSheetId="1">[12]Tablas!#REF!</definedName>
    <definedName name="G_C18">[12]Tablas!#REF!</definedName>
    <definedName name="G_C19" localSheetId="1">[12]Tablas!#REF!</definedName>
    <definedName name="G_C19">[12]Tablas!#REF!</definedName>
    <definedName name="G_C2" localSheetId="1">[12]Tablas!#REF!</definedName>
    <definedName name="G_C2">[12]Tablas!#REF!</definedName>
    <definedName name="G_C20" localSheetId="1">[12]Tablas!#REF!</definedName>
    <definedName name="G_C20">[12]Tablas!#REF!</definedName>
    <definedName name="G_C21" localSheetId="1">[12]Tablas!#REF!</definedName>
    <definedName name="G_C21">[12]Tablas!#REF!</definedName>
    <definedName name="G_C22" localSheetId="1">[12]Tablas!#REF!</definedName>
    <definedName name="G_C22">[12]Tablas!#REF!</definedName>
    <definedName name="G_C3" localSheetId="1">[12]Tablas!#REF!</definedName>
    <definedName name="G_C3">[12]Tablas!#REF!</definedName>
    <definedName name="G_C4" localSheetId="1">[12]Tablas!#REF!</definedName>
    <definedName name="G_C4">[12]Tablas!#REF!</definedName>
    <definedName name="G_C5" localSheetId="1">[12]Tablas!#REF!</definedName>
    <definedName name="G_C5">[12]Tablas!#REF!</definedName>
    <definedName name="G_C6" localSheetId="1">[12]Tablas!#REF!</definedName>
    <definedName name="G_C6">[12]Tablas!#REF!</definedName>
    <definedName name="G_C7" localSheetId="1">[12]Tablas!#REF!</definedName>
    <definedName name="G_C7">[12]Tablas!#REF!</definedName>
    <definedName name="G_C8" localSheetId="1">[12]Tablas!#REF!</definedName>
    <definedName name="G_C8">[12]Tablas!#REF!</definedName>
    <definedName name="G_C9" localSheetId="1">[12]Tablas!#REF!</definedName>
    <definedName name="G_C9">[12]Tablas!#REF!</definedName>
    <definedName name="G1_" localSheetId="1">#REF!</definedName>
    <definedName name="G1_">#REF!</definedName>
    <definedName name="GAJ" localSheetId="3">#REF!</definedName>
    <definedName name="GAJ" localSheetId="1">#REF!</definedName>
    <definedName name="GAJ">#REF!</definedName>
    <definedName name="GAS" localSheetId="1">[12]Tablas!#REF!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3" hidden="1">{"TAB1",#N/A,TRUE,"GENERAL";"TAB2",#N/A,TRUE,"GENERAL";"TAB3",#N/A,TRUE,"GENERAL";"TAB4",#N/A,TRUE,"GENERAL";"TAB5",#N/A,TRUE,"GENERAL"}</definedName>
    <definedName name="gbbfghghj" hidden="1">{"TAB1",#N/A,TRUE,"GENERAL";"TAB2",#N/A,TRUE,"GENERAL";"TAB3",#N/A,TRUE,"GENERAL";"TAB4",#N/A,TRUE,"GENERAL";"TAB5",#N/A,TRUE,"GENERAL"}</definedName>
    <definedName name="GCB" localSheetId="1">[11]Tablas!#REF!</definedName>
    <definedName name="GCB">[11]Tablas!#REF!</definedName>
    <definedName name="GCI" localSheetId="1">[12]Tablas!#REF!</definedName>
    <definedName name="GCI">[12]Tablas!#REF!</definedName>
    <definedName name="GCN" localSheetId="1">[12]Tablas!#REF!</definedName>
    <definedName name="GCN">[12]Tablas!#REF!</definedName>
    <definedName name="GCP" localSheetId="1">[12]Tablas!#REF!</definedName>
    <definedName name="GCP">[12]Tablas!#REF!</definedName>
    <definedName name="GDN" localSheetId="1">[12]Tablas!#REF!</definedName>
    <definedName name="GDN">[12]Tablas!#REF!</definedName>
    <definedName name="GDR" localSheetId="1">[12]Tablas!#REF!</definedName>
    <definedName name="GDR">[12]Tablas!#REF!</definedName>
    <definedName name="gdt" localSheetId="3" hidden="1">{"TAB1",#N/A,TRUE,"GENERAL";"TAB2",#N/A,TRUE,"GENERAL";"TAB3",#N/A,TRUE,"GENERAL";"TAB4",#N/A,TRUE,"GENERAL";"TAB5",#N/A,TRUE,"GENERAL"}</definedName>
    <definedName name="gdt" hidden="1">{"TAB1",#N/A,TRUE,"GENERAL";"TAB2",#N/A,TRUE,"GENERAL";"TAB3",#N/A,TRUE,"GENERAL";"TAB4",#N/A,TRUE,"GENERAL";"TAB5",#N/A,TRUE,"GENERAL"}</definedName>
    <definedName name="GEA" localSheetId="1">[12]Tablas!#REF!</definedName>
    <definedName name="GEA">[12]Tablas!#REF!</definedName>
    <definedName name="GEA1_1" localSheetId="1">[12]Tablas!#REF!</definedName>
    <definedName name="GEA1_1">[12]Tablas!#REF!</definedName>
    <definedName name="GEA1_1_1" localSheetId="1">[12]Tablas!#REF!</definedName>
    <definedName name="GEA1_1_1">[12]Tablas!#REF!</definedName>
    <definedName name="GEA1_1_10" localSheetId="1">[12]Tablas!#REF!</definedName>
    <definedName name="GEA1_1_10">[12]Tablas!#REF!</definedName>
    <definedName name="GEA1_1_2" localSheetId="1">[12]Tablas!#REF!</definedName>
    <definedName name="GEA1_1_2">[12]Tablas!#REF!</definedName>
    <definedName name="GEA1_1_3" localSheetId="1">[12]Tablas!#REF!</definedName>
    <definedName name="GEA1_1_3">[12]Tablas!#REF!</definedName>
    <definedName name="GEA1_1_4" localSheetId="1">[12]Tablas!#REF!</definedName>
    <definedName name="GEA1_1_4">[12]Tablas!#REF!</definedName>
    <definedName name="GEA1_1_5" localSheetId="1">[12]Tablas!#REF!</definedName>
    <definedName name="GEA1_1_5">[12]Tablas!#REF!</definedName>
    <definedName name="GEA1_1_6" localSheetId="1">[12]Tablas!#REF!</definedName>
    <definedName name="GEA1_1_6">[12]Tablas!#REF!</definedName>
    <definedName name="GEA1_1_7" localSheetId="1">[12]Tablas!#REF!</definedName>
    <definedName name="GEA1_1_7">[12]Tablas!#REF!</definedName>
    <definedName name="GEA1_1_8" localSheetId="1">[12]Tablas!#REF!</definedName>
    <definedName name="GEA1_1_8">[12]Tablas!#REF!</definedName>
    <definedName name="GEA1_1_9" localSheetId="1">[12]Tablas!#REF!</definedName>
    <definedName name="GEA1_1_9">[12]Tablas!#REF!</definedName>
    <definedName name="GEA1_2" localSheetId="1">[12]Tablas!#REF!</definedName>
    <definedName name="GEA1_2">[12]Tablas!#REF!</definedName>
    <definedName name="GEA1_3" localSheetId="1">[12]Tablas!#REF!</definedName>
    <definedName name="GEA1_3">[12]Tablas!#REF!</definedName>
    <definedName name="GEA1_4" localSheetId="1">[12]Tablas!#REF!</definedName>
    <definedName name="GEA1_4">[12]Tablas!#REF!</definedName>
    <definedName name="GEC" localSheetId="1">[12]Tablas!#REF!</definedName>
    <definedName name="GEC">[12]Tablas!#REF!</definedName>
    <definedName name="GEC_ON_DAPIAY" localSheetId="1">#REF!</definedName>
    <definedName name="GEC_ON_DAPIAY">#REF!</definedName>
    <definedName name="GEC_ON_GER" localSheetId="1">#REF!</definedName>
    <definedName name="GEC_ON_GER">#REF!</definedName>
    <definedName name="geg" localSheetId="3" hidden="1">{"via1",#N/A,TRUE,"general";"via2",#N/A,TRUE,"general";"via3",#N/A,TRUE,"general"}</definedName>
    <definedName name="geg" hidden="1">{"via1",#N/A,TRUE,"general";"via2",#N/A,TRUE,"general";"via3",#N/A,TRUE,"general"}</definedName>
    <definedName name="GENERAL" localSheetId="1">#REF!</definedName>
    <definedName name="GENERAL">#REF!</definedName>
    <definedName name="GENERAL1" localSheetId="1">#REF!</definedName>
    <definedName name="GENERAL1">#REF!</definedName>
    <definedName name="Geotex" localSheetId="3">#REF!</definedName>
    <definedName name="Geotex" localSheetId="1">#REF!</definedName>
    <definedName name="Geotex">#REF!</definedName>
    <definedName name="GERENCIA" localSheetId="1">#REF!</definedName>
    <definedName name="GERENCIA">#REF!</definedName>
    <definedName name="GERENCIA1" localSheetId="1">#REF!</definedName>
    <definedName name="GERENCIA1">#REF!</definedName>
    <definedName name="GERENCIA2" localSheetId="1">#REF!</definedName>
    <definedName name="GERENCIA2">#REF!</definedName>
    <definedName name="Gerente">[41]EMPRESA!$F$12</definedName>
    <definedName name="gerg" localSheetId="3" hidden="1">{"TAB1",#N/A,TRUE,"GENERAL";"TAB2",#N/A,TRUE,"GENERAL";"TAB3",#N/A,TRUE,"GENERAL";"TAB4",#N/A,TRUE,"GENERAL";"TAB5",#N/A,TRUE,"GENERAL"}</definedName>
    <definedName name="gerg" hidden="1">{"TAB1",#N/A,TRUE,"GENERAL";"TAB2",#N/A,TRUE,"GENERAL";"TAB3",#N/A,TRUE,"GENERAL";"TAB4",#N/A,TRUE,"GENERAL";"TAB5",#N/A,TRUE,"GENERAL"}</definedName>
    <definedName name="gerg54" localSheetId="3" hidden="1">{"via1",#N/A,TRUE,"general";"via2",#N/A,TRUE,"general";"via3",#N/A,TRUE,"general"}</definedName>
    <definedName name="gerg54" hidden="1">{"via1",#N/A,TRUE,"general";"via2",#N/A,TRUE,"general";"via3",#N/A,TRUE,"general"}</definedName>
    <definedName name="gergew" localSheetId="3" hidden="1">{"TAB1",#N/A,TRUE,"GENERAL";"TAB2",#N/A,TRUE,"GENERAL";"TAB3",#N/A,TRUE,"GENERAL";"TAB4",#N/A,TRUE,"GENERAL";"TAB5",#N/A,TRUE,"GENERAL"}</definedName>
    <definedName name="gergew" hidden="1">{"TAB1",#N/A,TRUE,"GENERAL";"TAB2",#N/A,TRUE,"GENERAL";"TAB3",#N/A,TRUE,"GENERAL";"TAB4",#N/A,TRUE,"GENERAL";"TAB5",#N/A,TRUE,"GENERAL"}</definedName>
    <definedName name="gergw" localSheetId="3" hidden="1">{"TAB1",#N/A,TRUE,"GENERAL";"TAB2",#N/A,TRUE,"GENERAL";"TAB3",#N/A,TRUE,"GENERAL";"TAB4",#N/A,TRUE,"GENERAL";"TAB5",#N/A,TRUE,"GENERAL"}</definedName>
    <definedName name="gergw" hidden="1">{"TAB1",#N/A,TRUE,"GENERAL";"TAB2",#N/A,TRUE,"GENERAL";"TAB3",#N/A,TRUE,"GENERAL";"TAB4",#N/A,TRUE,"GENERAL";"TAB5",#N/A,TRUE,"GENERAL"}</definedName>
    <definedName name="gfd" localSheetId="3" hidden="1">{"TAB1",#N/A,TRUE,"GENERAL";"TAB2",#N/A,TRUE,"GENERAL";"TAB3",#N/A,TRUE,"GENERAL";"TAB4",#N/A,TRUE,"GENERAL";"TAB5",#N/A,TRUE,"GENERAL"}</definedName>
    <definedName name="gfd" hidden="1">{"TAB1",#N/A,TRUE,"GENERAL";"TAB2",#N/A,TRUE,"GENERAL";"TAB3",#N/A,TRUE,"GENERAL";"TAB4",#N/A,TRUE,"GENERAL";"TAB5",#N/A,TRUE,"GENERAL"}</definedName>
    <definedName name="gfdg" localSheetId="3"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3" hidden="1">{"via1",#N/A,TRUE,"general";"via2",#N/A,TRUE,"general";"via3",#N/A,TRUE,"general"}</definedName>
    <definedName name="gfgfgr" hidden="1">{"via1",#N/A,TRUE,"general";"via2",#N/A,TRUE,"general";"via3",#N/A,TRUE,"general"}</definedName>
    <definedName name="gfhf" localSheetId="3" hidden="1">{"via1",#N/A,TRUE,"general";"via2",#N/A,TRUE,"general";"via3",#N/A,TRUE,"general"}</definedName>
    <definedName name="gfhf" hidden="1">{"via1",#N/A,TRUE,"general";"via2",#N/A,TRUE,"general";"via3",#N/A,TRUE,"general"}</definedName>
    <definedName name="gfhfdh" localSheetId="3" hidden="1">{"TAB1",#N/A,TRUE,"GENERAL";"TAB2",#N/A,TRUE,"GENERAL";"TAB3",#N/A,TRUE,"GENERAL";"TAB4",#N/A,TRUE,"GENERAL";"TAB5",#N/A,TRUE,"GENERAL"}</definedName>
    <definedName name="gfhfdh" hidden="1">{"TAB1",#N/A,TRUE,"GENERAL";"TAB2",#N/A,TRUE,"GENERAL";"TAB3",#N/A,TRUE,"GENERAL";"TAB4",#N/A,TRUE,"GENERAL";"TAB5",#N/A,TRUE,"GENERAL"}</definedName>
    <definedName name="gfhgfh" localSheetId="3" hidden="1">{"TAB1",#N/A,TRUE,"GENERAL";"TAB2",#N/A,TRUE,"GENERAL";"TAB3",#N/A,TRUE,"GENERAL";"TAB4",#N/A,TRUE,"GENERAL";"TAB5",#N/A,TRUE,"GENERAL"}</definedName>
    <definedName name="gfhgfh" hidden="1">{"TAB1",#N/A,TRUE,"GENERAL";"TAB2",#N/A,TRUE,"GENERAL";"TAB3",#N/A,TRUE,"GENERAL";"TAB4",#N/A,TRUE,"GENERAL";"TAB5",#N/A,TRUE,"GENERAL"}</definedName>
    <definedName name="GFJHGJ" localSheetId="3" hidden="1">{"TAB1",#N/A,TRUE,"GENERAL";"TAB2",#N/A,TRUE,"GENERAL";"TAB3",#N/A,TRUE,"GENERAL";"TAB4",#N/A,TRUE,"GENERAL";"TAB5",#N/A,TRUE,"GENERAL"}</definedName>
    <definedName name="GFJHGJ" hidden="1">{"TAB1",#N/A,TRUE,"GENERAL";"TAB2",#N/A,TRUE,"GENERAL";"TAB3",#N/A,TRUE,"GENERAL";"TAB4",#N/A,TRUE,"GENERAL";"TAB5",#N/A,TRUE,"GENERAL"}</definedName>
    <definedName name="gfjjh" localSheetId="3" hidden="1">{"via1",#N/A,TRUE,"general";"via2",#N/A,TRUE,"general";"via3",#N/A,TRUE,"general"}</definedName>
    <definedName name="gfjjh" hidden="1">{"via1",#N/A,TRUE,"general";"via2",#N/A,TRUE,"general";"via3",#N/A,TRUE,"general"}</definedName>
    <definedName name="GFN" localSheetId="1">[12]Tablas!#REF!</definedName>
    <definedName name="GFN">[12]Tablas!#REF!</definedName>
    <definedName name="gfutyj6" localSheetId="3" hidden="1">{"via1",#N/A,TRUE,"general";"via2",#N/A,TRUE,"general";"via3",#N/A,TRUE,"general"}</definedName>
    <definedName name="gfutyj6" hidden="1">{"via1",#N/A,TRUE,"general";"via2",#N/A,TRUE,"general";"via3",#N/A,TRUE,"general"}</definedName>
    <definedName name="gg" localSheetId="3" hidden="1">{"TAB1",#N/A,TRUE,"GENERAL";"TAB2",#N/A,TRUE,"GENERAL";"TAB3",#N/A,TRUE,"GENERAL";"TAB4",#N/A,TRUE,"GENERAL";"TAB5",#N/A,TRUE,"GENERAL"}</definedName>
    <definedName name="gg" hidden="1">{"TAB1",#N/A,TRUE,"GENERAL";"TAB2",#N/A,TRUE,"GENERAL";"TAB3",#N/A,TRUE,"GENERAL";"TAB4",#N/A,TRUE,"GENERAL";"TAB5",#N/A,TRUE,"GENERAL"}</definedName>
    <definedName name="ggdr" localSheetId="3" hidden="1">{"via1",#N/A,TRUE,"general";"via2",#N/A,TRUE,"general";"via3",#N/A,TRUE,"general"}</definedName>
    <definedName name="ggdr" hidden="1">{"via1",#N/A,TRUE,"general";"via2",#N/A,TRUE,"general";"via3",#N/A,TRUE,"general"}</definedName>
    <definedName name="ggerg" localSheetId="3" hidden="1">{"TAB1",#N/A,TRUE,"GENERAL";"TAB2",#N/A,TRUE,"GENERAL";"TAB3",#N/A,TRUE,"GENERAL";"TAB4",#N/A,TRUE,"GENERAL";"TAB5",#N/A,TRUE,"GENERAL"}</definedName>
    <definedName name="ggerg" hidden="1">{"TAB1",#N/A,TRUE,"GENERAL";"TAB2",#N/A,TRUE,"GENERAL";"TAB3",#N/A,TRUE,"GENERAL";"TAB4",#N/A,TRUE,"GENERAL";"TAB5",#N/A,TRUE,"GENERAL"}</definedName>
    <definedName name="GGG" localSheetId="3">'INDICAR CÓDIGO DEL ITEM DE PAGO'!ERR</definedName>
    <definedName name="GGG">[0]!ERR</definedName>
    <definedName name="gggb" localSheetId="3" hidden="1">{"TAB1",#N/A,TRUE,"GENERAL";"TAB2",#N/A,TRUE,"GENERAL";"TAB3",#N/A,TRUE,"GENERAL";"TAB4",#N/A,TRUE,"GENERAL";"TAB5",#N/A,TRUE,"GENERAL"}</definedName>
    <definedName name="gggb" hidden="1">{"TAB1",#N/A,TRUE,"GENERAL";"TAB2",#N/A,TRUE,"GENERAL";"TAB3",#N/A,TRUE,"GENERAL";"TAB4",#N/A,TRUE,"GENERAL";"TAB5",#N/A,TRUE,"GENERAL"}</definedName>
    <definedName name="gggg" localSheetId="3" hidden="1">{"via1",#N/A,TRUE,"general";"via2",#N/A,TRUE,"general";"via3",#N/A,TRUE,"general"}</definedName>
    <definedName name="gggg" hidden="1">{"via1",#N/A,TRUE,"general";"via2",#N/A,TRUE,"general";"via3",#N/A,TRUE,"general"}</definedName>
    <definedName name="ggggd" localSheetId="3" hidden="1">{"TAB1",#N/A,TRUE,"GENERAL";"TAB2",#N/A,TRUE,"GENERAL";"TAB3",#N/A,TRUE,"GENERAL";"TAB4",#N/A,TRUE,"GENERAL";"TAB5",#N/A,TRUE,"GENERAL"}</definedName>
    <definedName name="ggggd" hidden="1">{"TAB1",#N/A,TRUE,"GENERAL";"TAB2",#N/A,TRUE,"GENERAL";"TAB3",#N/A,TRUE,"GENERAL";"TAB4",#N/A,TRUE,"GENERAL";"TAB5",#N/A,TRUE,"GENERAL"}</definedName>
    <definedName name="gggggt" localSheetId="3" hidden="1">{"via1",#N/A,TRUE,"general";"via2",#N/A,TRUE,"general";"via3",#N/A,TRUE,"general"}</definedName>
    <definedName name="gggggt" hidden="1">{"via1",#N/A,TRUE,"general";"via2",#N/A,TRUE,"general";"via3",#N/A,TRUE,"general"}</definedName>
    <definedName name="gggghn" localSheetId="3" hidden="1">{"TAB1",#N/A,TRUE,"GENERAL";"TAB2",#N/A,TRUE,"GENERAL";"TAB3",#N/A,TRUE,"GENERAL";"TAB4",#N/A,TRUE,"GENERAL";"TAB5",#N/A,TRUE,"GENERAL"}</definedName>
    <definedName name="gggghn" hidden="1">{"TAB1",#N/A,TRUE,"GENERAL";"TAB2",#N/A,TRUE,"GENERAL";"TAB3",#N/A,TRUE,"GENERAL";"TAB4",#N/A,TRUE,"GENERAL";"TAB5",#N/A,TRUE,"GENERAL"}</definedName>
    <definedName name="ggggt" localSheetId="3" hidden="1">{"TAB1",#N/A,TRUE,"GENERAL";"TAB2",#N/A,TRUE,"GENERAL";"TAB3",#N/A,TRUE,"GENERAL";"TAB4",#N/A,TRUE,"GENERAL";"TAB5",#N/A,TRUE,"GENERAL"}</definedName>
    <definedName name="ggggt" hidden="1">{"TAB1",#N/A,TRUE,"GENERAL";"TAB2",#N/A,TRUE,"GENERAL";"TAB3",#N/A,TRUE,"GENERAL";"TAB4",#N/A,TRUE,"GENERAL";"TAB5",#N/A,TRUE,"GENERAL"}</definedName>
    <definedName name="ggggy" localSheetId="3" hidden="1">{"TAB1",#N/A,TRUE,"GENERAL";"TAB2",#N/A,TRUE,"GENERAL";"TAB3",#N/A,TRUE,"GENERAL";"TAB4",#N/A,TRUE,"GENERAL";"TAB5",#N/A,TRUE,"GENERAL"}</definedName>
    <definedName name="ggggy" hidden="1">{"TAB1",#N/A,TRUE,"GENERAL";"TAB2",#N/A,TRUE,"GENERAL";"TAB3",#N/A,TRUE,"GENERAL";"TAB4",#N/A,TRUE,"GENERAL";"TAB5",#N/A,TRUE,"GENERAL"}</definedName>
    <definedName name="gggtgd" localSheetId="3" hidden="1">{"via1",#N/A,TRUE,"general";"via2",#N/A,TRUE,"general";"via3",#N/A,TRUE,"general"}</definedName>
    <definedName name="gggtgd" hidden="1">{"via1",#N/A,TRUE,"general";"via2",#N/A,TRUE,"general";"via3",#N/A,TRUE,"general"}</definedName>
    <definedName name="ggjgjkg" hidden="1">{#N/A,#N/A,TRUE,"1842CWN0"}</definedName>
    <definedName name="ggtgt" localSheetId="3" hidden="1">{"via1",#N/A,TRUE,"general";"via2",#N/A,TRUE,"general";"via3",#N/A,TRUE,"general"}</definedName>
    <definedName name="ggtgt" hidden="1">{"via1",#N/A,TRUE,"general";"via2",#N/A,TRUE,"general";"via3",#N/A,TRUE,"general"}</definedName>
    <definedName name="ghdghuy" localSheetId="3" hidden="1">{"via1",#N/A,TRUE,"general";"via2",#N/A,TRUE,"general";"via3",#N/A,TRUE,"general"}</definedName>
    <definedName name="ghdghuy" hidden="1">{"via1",#N/A,TRUE,"general";"via2",#N/A,TRUE,"general";"via3",#N/A,TRUE,"general"}</definedName>
    <definedName name="GHDP" localSheetId="3" hidden="1">{"via1",#N/A,TRUE,"general";"via2",#N/A,TRUE,"general";"via3",#N/A,TRUE,"general"}</definedName>
    <definedName name="GHDP" hidden="1">{"via1",#N/A,TRUE,"general";"via2",#N/A,TRUE,"general";"via3",#N/A,TRUE,"general"}</definedName>
    <definedName name="ghf" localSheetId="1">'[77]7422CW00'!#REF!</definedName>
    <definedName name="ghf">'[77]7422CW00'!#REF!</definedName>
    <definedName name="ghfg" localSheetId="3" hidden="1">{"via1",#N/A,TRUE,"general";"via2",#N/A,TRUE,"general";"via3",#N/A,TRUE,"general"}</definedName>
    <definedName name="ghfg" hidden="1">{"via1",#N/A,TRUE,"general";"via2",#N/A,TRUE,"general";"via3",#N/A,TRUE,"general"}</definedName>
    <definedName name="ghghy" localSheetId="1">#REF!</definedName>
    <definedName name="ghghy">#REF!</definedName>
    <definedName name="ghjghj" localSheetId="3" hidden="1">{"TAB1",#N/A,TRUE,"GENERAL";"TAB2",#N/A,TRUE,"GENERAL";"TAB3",#N/A,TRUE,"GENERAL";"TAB4",#N/A,TRUE,"GENERAL";"TAB5",#N/A,TRUE,"GENERAL"}</definedName>
    <definedName name="ghjghj" hidden="1">{"TAB1",#N/A,TRUE,"GENERAL";"TAB2",#N/A,TRUE,"GENERAL";"TAB3",#N/A,TRUE,"GENERAL";"TAB4",#N/A,TRUE,"GENERAL";"TAB5",#N/A,TRUE,"GENERAL"}</definedName>
    <definedName name="GHKJHK" localSheetId="3"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3" hidden="1">{"TAB1",#N/A,TRUE,"GENERAL";"TAB2",#N/A,TRUE,"GENERAL";"TAB3",#N/A,TRUE,"GENERAL";"TAB4",#N/A,TRUE,"GENERAL";"TAB5",#N/A,TRUE,"GENERAL"}</definedName>
    <definedName name="GJHVCB" hidden="1">{"TAB1",#N/A,TRUE,"GENERAL";"TAB2",#N/A,TRUE,"GENERAL";"TAB3",#N/A,TRUE,"GENERAL";"TAB4",#N/A,TRUE,"GENERAL";"TAB5",#N/A,TRUE,"GENERAL"}</definedName>
    <definedName name="gk" localSheetId="3" hidden="1">{"via1",#N/A,TRUE,"general";"via2",#N/A,TRUE,"general";"via3",#N/A,TRUE,"general"}</definedName>
    <definedName name="gk" hidden="1">{"via1",#N/A,TRUE,"general";"via2",#N/A,TRUE,"general";"via3",#N/A,TRUE,"general"}</definedName>
    <definedName name="GKJDGDIJZ">"Imagen 3"</definedName>
    <definedName name="GMM_ON_ASO" localSheetId="1">[12]Tablas!#REF!</definedName>
    <definedName name="GMM_ON_ASO">[12]Tablas!#REF!</definedName>
    <definedName name="GMM_ON_DMARES" localSheetId="1">#REF!</definedName>
    <definedName name="GMM_ON_DMARES">#REF!</definedName>
    <definedName name="GMM_ON_DRIO" localSheetId="1">#REF!</definedName>
    <definedName name="GMM_ON_DRIO">#REF!</definedName>
    <definedName name="GOR" localSheetId="1">#REF!</definedName>
    <definedName name="GOR">#REF!</definedName>
    <definedName name="GOT" localSheetId="1">[12]Tablas!#REF!</definedName>
    <definedName name="GOT">[12]Tablas!#REF!</definedName>
    <definedName name="GPO" localSheetId="1">[12]Tablas!#REF!</definedName>
    <definedName name="GPO">[12]Tablas!#REF!</definedName>
    <definedName name="GPR" localSheetId="1">[12]Tablas!#REF!</definedName>
    <definedName name="GPR">[12]Tablas!#REF!</definedName>
    <definedName name="GRAF1ANO" localSheetId="3" hidden="1">{"via1",#N/A,TRUE,"general";"via2",#N/A,TRUE,"general";"via3",#N/A,TRUE,"general"}</definedName>
    <definedName name="GRAF1ANO" hidden="1">{"via1",#N/A,TRUE,"general";"via2",#N/A,TRUE,"general";"via3",#N/A,TRUE,"general"}</definedName>
    <definedName name="GRAF1AÑO" localSheetId="3" hidden="1">{"TAB1",#N/A,TRUE,"GENERAL";"TAB2",#N/A,TRUE,"GENERAL";"TAB3",#N/A,TRUE,"GENERAL";"TAB4",#N/A,TRUE,"GENERAL";"TAB5",#N/A,TRUE,"GENERAL"}</definedName>
    <definedName name="GRAF1AÑO" hidden="1">{"TAB1",#N/A,TRUE,"GENERAL";"TAB2",#N/A,TRUE,"GENERAL";"TAB3",#N/A,TRUE,"GENERAL";"TAB4",#N/A,TRUE,"GENERAL";"TAB5",#N/A,TRUE,"GENERAL"}</definedName>
    <definedName name="GRAF2" localSheetId="3">#REF!</definedName>
    <definedName name="GRAF2" localSheetId="1">#REF!</definedName>
    <definedName name="GRAF2">#REF!</definedName>
    <definedName name="GRAF3" localSheetId="3">#REF!</definedName>
    <definedName name="GRAF3" localSheetId="1">#REF!</definedName>
    <definedName name="GRAF3">#REF!</definedName>
    <definedName name="GRC" localSheetId="1">[12]Tablas!#REF!</definedName>
    <definedName name="GRC">[12]Tablas!#REF!</definedName>
    <definedName name="GRC_ON_ASO" localSheetId="1">[12]Tablas!#REF!</definedName>
    <definedName name="GRC_ON_ASO">[12]Tablas!#REF!</definedName>
    <definedName name="GRC_ON_DAPIAY" localSheetId="1">#REF!</definedName>
    <definedName name="GRC_ON_DAPIAY">#REF!</definedName>
    <definedName name="GRC_ON_GER" localSheetId="1">#REF!</definedName>
    <definedName name="GRC_ON_GER">#REF!</definedName>
    <definedName name="gregds" localSheetId="3" hidden="1">{"TAB1",#N/A,TRUE,"GENERAL";"TAB2",#N/A,TRUE,"GENERAL";"TAB3",#N/A,TRUE,"GENERAL";"TAB4",#N/A,TRUE,"GENERAL";"TAB5",#N/A,TRUE,"GENERAL"}</definedName>
    <definedName name="gregds" hidden="1">{"TAB1",#N/A,TRUE,"GENERAL";"TAB2",#N/A,TRUE,"GENERAL";"TAB3",#N/A,TRUE,"GENERAL";"TAB4",#N/A,TRUE,"GENERAL";"TAB5",#N/A,TRUE,"GENERAL"}</definedName>
    <definedName name="grehrtyh" localSheetId="3" hidden="1">{"TAB1",#N/A,TRUE,"GENERAL";"TAB2",#N/A,TRUE,"GENERAL";"TAB3",#N/A,TRUE,"GENERAL";"TAB4",#N/A,TRUE,"GENERAL";"TAB5",#N/A,TRUE,"GENERAL"}</definedName>
    <definedName name="grehrtyh" hidden="1">{"TAB1",#N/A,TRUE,"GENERAL";"TAB2",#N/A,TRUE,"GENERAL";"TAB3",#N/A,TRUE,"GENERAL";"TAB4",#N/A,TRUE,"GENERAL";"TAB5",#N/A,TRUE,"GENERAL"}</definedName>
    <definedName name="grggwero" localSheetId="3" hidden="1">{"via1",#N/A,TRUE,"general";"via2",#N/A,TRUE,"general";"via3",#N/A,TRUE,"general"}</definedName>
    <definedName name="grggwero" hidden="1">{"via1",#N/A,TRUE,"general";"via2",#N/A,TRUE,"general";"via3",#N/A,TRUE,"general"}</definedName>
    <definedName name="GRM" localSheetId="1">[12]Tablas!#REF!</definedName>
    <definedName name="GRM">[12]Tablas!#REF!</definedName>
    <definedName name="GRM_ON_DMARES" localSheetId="1">#REF!</definedName>
    <definedName name="GRM_ON_DMARES">#REF!</definedName>
    <definedName name="GRM_ON_DRIO" localSheetId="1">#REF!</definedName>
    <definedName name="GRM_ON_DRIO">#REF!</definedName>
    <definedName name="GRN" localSheetId="1">[12]Tablas!#REF!</definedName>
    <definedName name="GRN">[12]Tablas!#REF!</definedName>
    <definedName name="GRN_ON_ASO" localSheetId="1">[12]Tablas!#REF!</definedName>
    <definedName name="GRN_ON_ASO">[12]Tablas!#REF!</definedName>
    <definedName name="GRN_ON_DIREC" localSheetId="1">#REF!</definedName>
    <definedName name="GRN_ON_DIREC">#REF!</definedName>
    <definedName name="GRS" localSheetId="1">[12]Tablas!#REF!</definedName>
    <definedName name="GRS">[12]Tablas!#REF!</definedName>
    <definedName name="GRS_ON_ASO" localSheetId="1">[12]Tablas!#REF!</definedName>
    <definedName name="GRS_ON_ASO">[12]Tablas!#REF!</definedName>
    <definedName name="GRS_ON_DIREC" localSheetId="1">#REF!</definedName>
    <definedName name="GRS_ON_DIREC">#REF!</definedName>
    <definedName name="GRS_ON_HUIL" localSheetId="1">#REF!</definedName>
    <definedName name="GRS_ON_HUIL">#REF!</definedName>
    <definedName name="grtyerh" localSheetId="3" hidden="1">{"TAB1",#N/A,TRUE,"GENERAL";"TAB2",#N/A,TRUE,"GENERAL";"TAB3",#N/A,TRUE,"GENERAL";"TAB4",#N/A,TRUE,"GENERAL";"TAB5",#N/A,TRUE,"GENERAL"}</definedName>
    <definedName name="grtyerh" hidden="1">{"TAB1",#N/A,TRUE,"GENERAL";"TAB2",#N/A,TRUE,"GENERAL";"TAB3",#N/A,TRUE,"GENERAL";"TAB4",#N/A,TRUE,"GENERAL";"TAB5",#N/A,TRUE,"GENERAL"}</definedName>
    <definedName name="GRUPO1" localSheetId="3">#REF!</definedName>
    <definedName name="GRUPO1" localSheetId="1">#REF!</definedName>
    <definedName name="GRUPO1">#REF!</definedName>
    <definedName name="GRUPO123" localSheetId="3">#REF!</definedName>
    <definedName name="GRUPO123" localSheetId="1">#REF!</definedName>
    <definedName name="GRUPO123">#REF!</definedName>
    <definedName name="GRUPO13" localSheetId="3">#REF!</definedName>
    <definedName name="GRUPO13" localSheetId="1">#REF!</definedName>
    <definedName name="GRUPO13">#REF!</definedName>
    <definedName name="GRUPO2" localSheetId="3">#REF!</definedName>
    <definedName name="GRUPO2" localSheetId="1">#REF!</definedName>
    <definedName name="GRUPO2">#REF!</definedName>
    <definedName name="grupo3">[56]Hoja1!$F$6</definedName>
    <definedName name="grupo4">[56]Hoja1!$F$7</definedName>
    <definedName name="grupo5">[56]Hoja1!$F$10</definedName>
    <definedName name="grupo6">[56]Hoja1!$F$11</definedName>
    <definedName name="grupo7">[56]Hoja1!$F$12</definedName>
    <definedName name="grupo8">[56]Hoja1!$F$13</definedName>
    <definedName name="grupo9">[56]Hoja1!$F$14</definedName>
    <definedName name="GSDG" localSheetId="3" hidden="1">{"TAB1",#N/A,TRUE,"GENERAL";"TAB2",#N/A,TRUE,"GENERAL";"TAB3",#N/A,TRUE,"GENERAL";"TAB4",#N/A,TRUE,"GENERAL";"TAB5",#N/A,TRUE,"GENERAL"}</definedName>
    <definedName name="GSDG" hidden="1">{"TAB1",#N/A,TRUE,"GENERAL";"TAB2",#N/A,TRUE,"GENERAL";"TAB3",#N/A,TRUE,"GENERAL";"TAB4",#N/A,TRUE,"GENERAL";"TAB5",#N/A,TRUE,"GENERAL"}</definedName>
    <definedName name="gsfsf" localSheetId="3" hidden="1">{"via1",#N/A,TRUE,"general";"via2",#N/A,TRUE,"general";"via3",#N/A,TRUE,"general"}</definedName>
    <definedName name="gsfsf" hidden="1">{"via1",#N/A,TRUE,"general";"via2",#N/A,TRUE,"general";"via3",#N/A,TRUE,"general"}</definedName>
    <definedName name="GT">[79]BASE!$C$4:$H$255</definedName>
    <definedName name="GTC" localSheetId="1">[12]Tablas!#REF!</definedName>
    <definedName name="GTC">[12]Tablas!#REF!</definedName>
    <definedName name="GTE" localSheetId="1">[12]Tablas!#REF!</definedName>
    <definedName name="GTE">[12]Tablas!#REF!</definedName>
    <definedName name="gtgt" localSheetId="3" hidden="1">{"via1",#N/A,TRUE,"general";"via2",#N/A,TRUE,"general";"via3",#N/A,TRUE,"general"}</definedName>
    <definedName name="gtgt" hidden="1">{"via1",#N/A,TRUE,"general";"via2",#N/A,TRUE,"general";"via3",#N/A,TRUE,"general"}</definedName>
    <definedName name="gtgtg" localSheetId="3" hidden="1">{"via1",#N/A,TRUE,"general";"via2",#N/A,TRUE,"general";"via3",#N/A,TRUE,"general"}</definedName>
    <definedName name="gtgtg" hidden="1">{"via1",#N/A,TRUE,"general";"via2",#N/A,TRUE,"general";"via3",#N/A,TRUE,"general"}</definedName>
    <definedName name="gtgtgff" localSheetId="3" hidden="1">{"via1",#N/A,TRUE,"general";"via2",#N/A,TRUE,"general";"via3",#N/A,TRUE,"general"}</definedName>
    <definedName name="gtgtgff" hidden="1">{"via1",#N/A,TRUE,"general";"via2",#N/A,TRUE,"general";"via3",#N/A,TRUE,"general"}</definedName>
    <definedName name="gtgtgyh" localSheetId="3" hidden="1">{"TAB1",#N/A,TRUE,"GENERAL";"TAB2",#N/A,TRUE,"GENERAL";"TAB3",#N/A,TRUE,"GENERAL";"TAB4",#N/A,TRUE,"GENERAL";"TAB5",#N/A,TRUE,"GENERAL"}</definedName>
    <definedName name="gtgtgyh" hidden="1">{"TAB1",#N/A,TRUE,"GENERAL";"TAB2",#N/A,TRUE,"GENERAL";"TAB3",#N/A,TRUE,"GENERAL";"TAB4",#N/A,TRUE,"GENERAL";"TAB5",#N/A,TRUE,"GENERAL"}</definedName>
    <definedName name="gtgth" localSheetId="3" hidden="1">{"TAB1",#N/A,TRUE,"GENERAL";"TAB2",#N/A,TRUE,"GENERAL";"TAB3",#N/A,TRUE,"GENERAL";"TAB4",#N/A,TRUE,"GENERAL";"TAB5",#N/A,TRUE,"GENERAL"}</definedName>
    <definedName name="gtgth" hidden="1">{"TAB1",#N/A,TRUE,"GENERAL";"TAB2",#N/A,TRUE,"GENERAL";"TAB3",#N/A,TRUE,"GENERAL";"TAB4",#N/A,TRUE,"GENERAL";"TAB5",#N/A,TRUE,"GENERAL"}</definedName>
    <definedName name="GTO_ADMON" localSheetId="1">#REF!</definedName>
    <definedName name="GTO_ADMON">#REF!</definedName>
    <definedName name="GTO_INVEST" localSheetId="1">#REF!</definedName>
    <definedName name="GTO_INVEST">#REF!</definedName>
    <definedName name="GTO_OPERA" localSheetId="1">#REF!</definedName>
    <definedName name="GTO_OPERA">#REF!</definedName>
    <definedName name="GTP" localSheetId="1">[12]Tablas!#REF!</definedName>
    <definedName name="GTP">[12]Tablas!#REF!</definedName>
    <definedName name="GTRE" localSheetId="3">#REF!</definedName>
    <definedName name="GTRE" localSheetId="1">#REF!</definedName>
    <definedName name="GTRE">#REF!</definedName>
    <definedName name="h" localSheetId="1">#REF!</definedName>
    <definedName name="h">#REF!</definedName>
    <definedName name="H_pump" localSheetId="1">#REF!</definedName>
    <definedName name="H_pump">#REF!</definedName>
    <definedName name="h9h" localSheetId="3" hidden="1">{"via1",#N/A,TRUE,"general";"via2",#N/A,TRUE,"general";"via3",#N/A,TRUE,"general"}</definedName>
    <definedName name="h9h" hidden="1">{"via1",#N/A,TRUE,"general";"via2",#N/A,TRUE,"general";"via3",#N/A,TRUE,"general"}</definedName>
    <definedName name="Hazards" localSheetId="1">#REF!</definedName>
    <definedName name="Hazards">#REF!</definedName>
    <definedName name="hbfdhrw" localSheetId="3" hidden="1">{"TAB1",#N/A,TRUE,"GENERAL";"TAB2",#N/A,TRUE,"GENERAL";"TAB3",#N/A,TRUE,"GENERAL";"TAB4",#N/A,TRUE,"GENERAL";"TAB5",#N/A,TRUE,"GENERAL"}</definedName>
    <definedName name="hbfdhrw" hidden="1">{"TAB1",#N/A,TRUE,"GENERAL";"TAB2",#N/A,TRUE,"GENERAL";"TAB3",#N/A,TRUE,"GENERAL";"TAB4",#N/A,TRUE,"GENERAL";"TAB5",#N/A,TRUE,"GENERAL"}</definedName>
    <definedName name="hdfh" localSheetId="3" hidden="1">{"via1",#N/A,TRUE,"general";"via2",#N/A,TRUE,"general";"via3",#N/A,TRUE,"general"}</definedName>
    <definedName name="hdfh" hidden="1">{"via1",#N/A,TRUE,"general";"via2",#N/A,TRUE,"general";"via3",#N/A,TRUE,"general"}</definedName>
    <definedName name="hdfh4" localSheetId="3" hidden="1">{"TAB1",#N/A,TRUE,"GENERAL";"TAB2",#N/A,TRUE,"GENERAL";"TAB3",#N/A,TRUE,"GENERAL";"TAB4",#N/A,TRUE,"GENERAL";"TAB5",#N/A,TRUE,"GENERAL"}</definedName>
    <definedName name="hdfh4" hidden="1">{"TAB1",#N/A,TRUE,"GENERAL";"TAB2",#N/A,TRUE,"GENERAL";"TAB3",#N/A,TRUE,"GENERAL";"TAB4",#N/A,TRUE,"GENERAL";"TAB5",#N/A,TRUE,"GENERAL"}</definedName>
    <definedName name="hdfhwq" localSheetId="3" hidden="1">{"TAB1",#N/A,TRUE,"GENERAL";"TAB2",#N/A,TRUE,"GENERAL";"TAB3",#N/A,TRUE,"GENERAL";"TAB4",#N/A,TRUE,"GENERAL";"TAB5",#N/A,TRUE,"GENERAL"}</definedName>
    <definedName name="hdfhwq" hidden="1">{"TAB1",#N/A,TRUE,"GENERAL";"TAB2",#N/A,TRUE,"GENERAL";"TAB3",#N/A,TRUE,"GENERAL";"TAB4",#N/A,TRUE,"GENERAL";"TAB5",#N/A,TRUE,"GENERAL"}</definedName>
    <definedName name="hdgh" localSheetId="3" hidden="1">{"via1",#N/A,TRUE,"general";"via2",#N/A,TRUE,"general";"via3",#N/A,TRUE,"general"}</definedName>
    <definedName name="hdgh" hidden="1">{"via1",#N/A,TRUE,"general";"via2",#N/A,TRUE,"general";"via3",#N/A,TRUE,"general"}</definedName>
    <definedName name="hdhf" localSheetId="3" hidden="1">{"TAB1",#N/A,TRUE,"GENERAL";"TAB2",#N/A,TRUE,"GENERAL";"TAB3",#N/A,TRUE,"GENERAL";"TAB4",#N/A,TRUE,"GENERAL";"TAB5",#N/A,TRUE,"GENERAL"}</definedName>
    <definedName name="hdhf" hidden="1">{"TAB1",#N/A,TRUE,"GENERAL";"TAB2",#N/A,TRUE,"GENERAL";"TAB3",#N/A,TRUE,"GENERAL";"TAB4",#N/A,TRUE,"GENERAL";"TAB5",#N/A,TRUE,"GENERAL"}</definedName>
    <definedName name="Header_Row" localSheetId="1">ROW(#REF!)</definedName>
    <definedName name="Header_Row">ROW(#REF!)</definedName>
    <definedName name="hed">[56]Datos!$D$8</definedName>
    <definedName name="hen">[56]Datos!$D$9</definedName>
    <definedName name="HERRERO" localSheetId="1">#REF!</definedName>
    <definedName name="HERRERO">#REF!</definedName>
    <definedName name="hfgh" localSheetId="3" hidden="1">{"via1",#N/A,TRUE,"general";"via2",#N/A,TRUE,"general";"via3",#N/A,TRUE,"general"}</definedName>
    <definedName name="hfgh" hidden="1">{"via1",#N/A,TRUE,"general";"via2",#N/A,TRUE,"general";"via3",#N/A,TRUE,"general"}</definedName>
    <definedName name="hfh" localSheetId="3" hidden="1">{"TAB1",#N/A,TRUE,"GENERAL";"TAB2",#N/A,TRUE,"GENERAL";"TAB3",#N/A,TRUE,"GENERAL";"TAB4",#N/A,TRUE,"GENERAL";"TAB5",#N/A,TRUE,"GENERAL"}</definedName>
    <definedName name="hfh" hidden="1">{"TAB1",#N/A,TRUE,"GENERAL";"TAB2",#N/A,TRUE,"GENERAL";"TAB3",#N/A,TRUE,"GENERAL";"TAB4",#N/A,TRUE,"GENERAL";"TAB5",#N/A,TRUE,"GENERAL"}</definedName>
    <definedName name="hfhg" localSheetId="3" hidden="1">{"TAB1",#N/A,TRUE,"GENERAL";"TAB2",#N/A,TRUE,"GENERAL";"TAB3",#N/A,TRUE,"GENERAL";"TAB4",#N/A,TRUE,"GENERAL";"TAB5",#N/A,TRUE,"GENERAL"}</definedName>
    <definedName name="hfhg" hidden="1">{"TAB1",#N/A,TRUE,"GENERAL";"TAB2",#N/A,TRUE,"GENERAL";"TAB3",#N/A,TRUE,"GENERAL";"TAB4",#N/A,TRUE,"GENERAL";"TAB5",#N/A,TRUE,"GENERAL"}</definedName>
    <definedName name="hfthr" localSheetId="3" hidden="1">{"via1",#N/A,TRUE,"general";"via2",#N/A,TRUE,"general";"via3",#N/A,TRUE,"general"}</definedName>
    <definedName name="hfthr" hidden="1">{"via1",#N/A,TRUE,"general";"via2",#N/A,TRUE,"general";"via3",#N/A,TRUE,"general"}</definedName>
    <definedName name="hg" localSheetId="3" hidden="1">{"via1",#N/A,TRUE,"general";"via2",#N/A,TRUE,"general";"via3",#N/A,TRUE,"general"}</definedName>
    <definedName name="hg" hidden="1">{"via1",#N/A,TRUE,"general";"via2",#N/A,TRUE,"general";"via3",#N/A,TRUE,"general"}</definedName>
    <definedName name="HGFH" localSheetId="3" hidden="1">{"via1",#N/A,TRUE,"general";"via2",#N/A,TRUE,"general";"via3",#N/A,TRUE,"general"}</definedName>
    <definedName name="HGFH" hidden="1">{"via1",#N/A,TRUE,"general";"via2",#N/A,TRUE,"general";"via3",#N/A,TRUE,"general"}</definedName>
    <definedName name="hgfhty" localSheetId="3" hidden="1">{"via1",#N/A,TRUE,"general";"via2",#N/A,TRUE,"general";"via3",#N/A,TRUE,"general"}</definedName>
    <definedName name="hgfhty" hidden="1">{"via1",#N/A,TRUE,"general";"via2",#N/A,TRUE,"general";"via3",#N/A,TRUE,"general"}</definedName>
    <definedName name="HGHFH7" localSheetId="3" hidden="1">{"TAB1",#N/A,TRUE,"GENERAL";"TAB2",#N/A,TRUE,"GENERAL";"TAB3",#N/A,TRUE,"GENERAL";"TAB4",#N/A,TRUE,"GENERAL";"TAB5",#N/A,TRUE,"GENERAL"}</definedName>
    <definedName name="HGHFH7" hidden="1">{"TAB1",#N/A,TRUE,"GENERAL";"TAB2",#N/A,TRUE,"GENERAL";"TAB3",#N/A,TRUE,"GENERAL";"TAB4",#N/A,TRUE,"GENERAL";"TAB5",#N/A,TRUE,"GENERAL"}</definedName>
    <definedName name="hghhj" localSheetId="3" hidden="1">{"TAB1",#N/A,TRUE,"GENERAL";"TAB2",#N/A,TRUE,"GENERAL";"TAB3",#N/A,TRUE,"GENERAL";"TAB4",#N/A,TRUE,"GENERAL";"TAB5",#N/A,TRUE,"GENERAL"}</definedName>
    <definedName name="hghhj" hidden="1">{"TAB1",#N/A,TRUE,"GENERAL";"TAB2",#N/A,TRUE,"GENERAL";"TAB3",#N/A,TRUE,"GENERAL";"TAB4",#N/A,TRUE,"GENERAL";"TAB5",#N/A,TRUE,"GENERAL"}</definedName>
    <definedName name="hghydj" localSheetId="3" hidden="1">{"via1",#N/A,TRUE,"general";"via2",#N/A,TRUE,"general";"via3",#N/A,TRUE,"general"}</definedName>
    <definedName name="hghydj" hidden="1">{"via1",#N/A,TRUE,"general";"via2",#N/A,TRUE,"general";"via3",#N/A,TRUE,"general"}</definedName>
    <definedName name="hgjfjw" localSheetId="3" hidden="1">{"via1",#N/A,TRUE,"general";"via2",#N/A,TRUE,"general";"via3",#N/A,TRUE,"general"}</definedName>
    <definedName name="hgjfjw" hidden="1">{"via1",#N/A,TRUE,"general";"via2",#N/A,TRUE,"general";"via3",#N/A,TRUE,"general"}</definedName>
    <definedName name="HGJG" localSheetId="3" hidden="1">{"TAB1",#N/A,TRUE,"GENERAL";"TAB2",#N/A,TRUE,"GENERAL";"TAB3",#N/A,TRUE,"GENERAL";"TAB4",#N/A,TRUE,"GENERAL";"TAB5",#N/A,TRUE,"GENERAL"}</definedName>
    <definedName name="HGJG" hidden="1">{"TAB1",#N/A,TRUE,"GENERAL";"TAB2",#N/A,TRUE,"GENERAL";"TAB3",#N/A,TRUE,"GENERAL";"TAB4",#N/A,TRUE,"GENERAL";"TAB5",#N/A,TRUE,"GENERAL"}</definedName>
    <definedName name="hh" localSheetId="3">'INDICAR CÓDIGO DEL ITEM DE PAGO'!ERR</definedName>
    <definedName name="hh">[0]!ERR</definedName>
    <definedName name="hhg" hidden="1">{#N/A,#N/A,TRUE,"1842CWN0"}</definedName>
    <definedName name="hhh" localSheetId="3" hidden="1">{"TAB1",#N/A,TRUE,"GENERAL";"TAB2",#N/A,TRUE,"GENERAL";"TAB3",#N/A,TRUE,"GENERAL";"TAB4",#N/A,TRUE,"GENERAL";"TAB5",#N/A,TRUE,"GENERAL"}</definedName>
    <definedName name="hhh" hidden="1">{"TAB1",#N/A,TRUE,"GENERAL";"TAB2",#N/A,TRUE,"GENERAL";"TAB3",#N/A,TRUE,"GENERAL";"TAB4",#N/A,TRUE,"GENERAL";"TAB5",#N/A,TRUE,"GENERAL"}</definedName>
    <definedName name="hhhhhh" localSheetId="3" hidden="1">{"via1",#N/A,TRUE,"general";"via2",#N/A,TRUE,"general";"via3",#N/A,TRUE,"general"}</definedName>
    <definedName name="hhhhhh" hidden="1">{"via1",#N/A,TRUE,"general";"via2",#N/A,TRUE,"general";"via3",#N/A,TRUE,"general"}</definedName>
    <definedName name="hhhhhho" localSheetId="3" hidden="1">{"TAB1",#N/A,TRUE,"GENERAL";"TAB2",#N/A,TRUE,"GENERAL";"TAB3",#N/A,TRUE,"GENERAL";"TAB4",#N/A,TRUE,"GENERAL";"TAB5",#N/A,TRUE,"GENERAL"}</definedName>
    <definedName name="hhhhhho" hidden="1">{"TAB1",#N/A,TRUE,"GENERAL";"TAB2",#N/A,TRUE,"GENERAL";"TAB3",#N/A,TRUE,"GENERAL";"TAB4",#N/A,TRUE,"GENERAL";"TAB5",#N/A,TRUE,"GENERAL"}</definedName>
    <definedName name="hhhhhpy" localSheetId="3" hidden="1">{"TAB1",#N/A,TRUE,"GENERAL";"TAB2",#N/A,TRUE,"GENERAL";"TAB3",#N/A,TRUE,"GENERAL";"TAB4",#N/A,TRUE,"GENERAL";"TAB5",#N/A,TRUE,"GENERAL"}</definedName>
    <definedName name="hhhhhpy" hidden="1">{"TAB1",#N/A,TRUE,"GENERAL";"TAB2",#N/A,TRUE,"GENERAL";"TAB3",#N/A,TRUE,"GENERAL";"TAB4",#N/A,TRUE,"GENERAL";"TAB5",#N/A,TRUE,"GENERAL"}</definedName>
    <definedName name="hhhhth" localSheetId="3" hidden="1">{"via1",#N/A,TRUE,"general";"via2",#N/A,TRUE,"general";"via3",#N/A,TRUE,"general"}</definedName>
    <definedName name="hhhhth" hidden="1">{"via1",#N/A,TRUE,"general";"via2",#N/A,TRUE,"general";"via3",#N/A,TRUE,"general"}</definedName>
    <definedName name="hhhyhyh" localSheetId="3" hidden="1">{"TAB1",#N/A,TRUE,"GENERAL";"TAB2",#N/A,TRUE,"GENERAL";"TAB3",#N/A,TRUE,"GENERAL";"TAB4",#N/A,TRUE,"GENERAL";"TAB5",#N/A,TRUE,"GENERAL"}</definedName>
    <definedName name="hhhyhyh" hidden="1">{"TAB1",#N/A,TRUE,"GENERAL";"TAB2",#N/A,TRUE,"GENERAL";"TAB3",#N/A,TRUE,"GENERAL";"TAB4",#N/A,TRUE,"GENERAL";"TAB5",#N/A,TRUE,"GENERAL"}</definedName>
    <definedName name="hhtrhreh" localSheetId="3" hidden="1">{"via1",#N/A,TRUE,"general";"via2",#N/A,TRUE,"general";"via3",#N/A,TRUE,"general"}</definedName>
    <definedName name="hhtrhreh" hidden="1">{"via1",#N/A,TRUE,"general";"via2",#N/A,TRUE,"general";"via3",#N/A,TRUE,"general"}</definedName>
    <definedName name="Hid">'[20]Interc de Hidr.'!$E$1:$E$65536</definedName>
    <definedName name="HIDE1">[46]steel!$F$7:$J$7</definedName>
    <definedName name="hjfg" localSheetId="3" hidden="1">{"via1",#N/A,TRUE,"general";"via2",#N/A,TRUE,"general";"via3",#N/A,TRUE,"general"}</definedName>
    <definedName name="hjfg" hidden="1">{"via1",#N/A,TRUE,"general";"via2",#N/A,TRUE,"general";"via3",#N/A,TRUE,"general"}</definedName>
    <definedName name="hjgh" localSheetId="3" hidden="1">{"TAB1",#N/A,TRUE,"GENERAL";"TAB2",#N/A,TRUE,"GENERAL";"TAB3",#N/A,TRUE,"GENERAL";"TAB4",#N/A,TRUE,"GENERAL";"TAB5",#N/A,TRUE,"GENERAL"}</definedName>
    <definedName name="hjgh" hidden="1">{"TAB1",#N/A,TRUE,"GENERAL";"TAB2",#N/A,TRUE,"GENERAL";"TAB3",#N/A,TRUE,"GENERAL";"TAB4",#N/A,TRUE,"GENERAL";"TAB5",#N/A,TRUE,"GENERAL"}</definedName>
    <definedName name="hjghj" localSheetId="3" hidden="1">{"TAB1",#N/A,TRUE,"GENERAL";"TAB2",#N/A,TRUE,"GENERAL";"TAB3",#N/A,TRUE,"GENERAL";"TAB4",#N/A,TRUE,"GENERAL";"TAB5",#N/A,TRUE,"GENERAL"}</definedName>
    <definedName name="hjghj" hidden="1">{"TAB1",#N/A,TRUE,"GENERAL";"TAB2",#N/A,TRUE,"GENERAL";"TAB3",#N/A,TRUE,"GENERAL";"TAB4",#N/A,TRUE,"GENERAL";"TAB5",#N/A,TRUE,"GENERAL"}</definedName>
    <definedName name="hjhjhg" localSheetId="3" hidden="1">{"TAB1",#N/A,TRUE,"GENERAL";"TAB2",#N/A,TRUE,"GENERAL";"TAB3",#N/A,TRUE,"GENERAL";"TAB4",#N/A,TRUE,"GENERAL";"TAB5",#N/A,TRUE,"GENERAL"}</definedName>
    <definedName name="hjhjhg" hidden="1">{"TAB1",#N/A,TRUE,"GENERAL";"TAB2",#N/A,TRUE,"GENERAL";"TAB3",#N/A,TRUE,"GENERAL";"TAB4",#N/A,TRUE,"GENERAL";"TAB5",#N/A,TRUE,"GENERAL"}</definedName>
    <definedName name="HJKH" localSheetId="3" hidden="1">{"via1",#N/A,TRUE,"general";"via2",#N/A,TRUE,"general";"via3",#N/A,TRUE,"general"}</definedName>
    <definedName name="HJKH" hidden="1">{"via1",#N/A,TRUE,"general";"via2",#N/A,TRUE,"general";"via3",#N/A,TRUE,"general"}</definedName>
    <definedName name="hjkjk" localSheetId="3" hidden="1">{"via1",#N/A,TRUE,"general";"via2",#N/A,TRUE,"general";"via3",#N/A,TRUE,"general"}</definedName>
    <definedName name="hjkjk" hidden="1">{"via1",#N/A,TRUE,"general";"via2",#N/A,TRUE,"general";"via3",#N/A,TRUE,"general"}</definedName>
    <definedName name="HK" localSheetId="3">'INDICAR CÓDIGO DEL ITEM DE PAGO'!ERR</definedName>
    <definedName name="HK">[0]!ERR</definedName>
    <definedName name="HM" localSheetId="1">#REF!</definedName>
    <definedName name="HM">#REF!</definedName>
    <definedName name="hn" localSheetId="3" hidden="1">{"TAB1",#N/A,TRUE,"GENERAL";"TAB2",#N/A,TRUE,"GENERAL";"TAB3",#N/A,TRUE,"GENERAL";"TAB4",#N/A,TRUE,"GENERAL";"TAB5",#N/A,TRUE,"GENERAL"}</definedName>
    <definedName name="hn" hidden="1">{"TAB1",#N/A,TRUE,"GENERAL";"TAB2",#N/A,TRUE,"GENERAL";"TAB3",#N/A,TRUE,"GENERAL";"TAB4",#N/A,TRUE,"GENERAL";"TAB5",#N/A,TRUE,"GENERAL"}</definedName>
    <definedName name="HOJA1" localSheetId="3">#REF!</definedName>
    <definedName name="HOJA1" localSheetId="1">#REF!</definedName>
    <definedName name="HOJA1">#REF!</definedName>
    <definedName name="horat" localSheetId="1">'[20]Itemes Renovación'!#REF!</definedName>
    <definedName name="horat">'[20]Itemes Renovación'!#REF!</definedName>
    <definedName name="Hornos" localSheetId="1">#REF!</definedName>
    <definedName name="Hornos">#REF!</definedName>
    <definedName name="HP_stg_Hz" localSheetId="1">#REF!</definedName>
    <definedName name="HP_stg_Hz">#REF!</definedName>
    <definedName name="hreer" localSheetId="3" hidden="1">{"TAB1",#N/A,TRUE,"GENERAL";"TAB2",#N/A,TRUE,"GENERAL";"TAB3",#N/A,TRUE,"GENERAL";"TAB4",#N/A,TRUE,"GENERAL";"TAB5",#N/A,TRUE,"GENERAL"}</definedName>
    <definedName name="hreer" hidden="1">{"TAB1",#N/A,TRUE,"GENERAL";"TAB2",#N/A,TRUE,"GENERAL";"TAB3",#N/A,TRUE,"GENERAL";"TAB4",#N/A,TRUE,"GENERAL";"TAB5",#N/A,TRUE,"GENERAL"}</definedName>
    <definedName name="hrhth" localSheetId="3" hidden="1">{"TAB1",#N/A,TRUE,"GENERAL";"TAB2",#N/A,TRUE,"GENERAL";"TAB3",#N/A,TRUE,"GENERAL";"TAB4",#N/A,TRUE,"GENERAL";"TAB5",#N/A,TRUE,"GENERAL"}</definedName>
    <definedName name="hrhth" hidden="1">{"TAB1",#N/A,TRUE,"GENERAL";"TAB2",#N/A,TRUE,"GENERAL";"TAB3",#N/A,TRUE,"GENERAL";"TAB4",#N/A,TRUE,"GENERAL";"TAB5",#N/A,TRUE,"GENERAL"}</definedName>
    <definedName name="hrn">[56]Datos!$D$7</definedName>
    <definedName name="hrthtrh" localSheetId="3" hidden="1">{"TAB1",#N/A,TRUE,"GENERAL";"TAB2",#N/A,TRUE,"GENERAL";"TAB3",#N/A,TRUE,"GENERAL";"TAB4",#N/A,TRUE,"GENERAL";"TAB5",#N/A,TRUE,"GENERAL"}</definedName>
    <definedName name="hrthtrh" hidden="1">{"TAB1",#N/A,TRUE,"GENERAL";"TAB2",#N/A,TRUE,"GENERAL";"TAB3",#N/A,TRUE,"GENERAL";"TAB4",#N/A,TRUE,"GENERAL";"TAB5",#N/A,TRUE,"GENERAL"}</definedName>
    <definedName name="hs" localSheetId="1">#REF!</definedName>
    <definedName name="hs">#REF!</definedName>
    <definedName name="hsfg" localSheetId="3" hidden="1">{"via1",#N/A,TRUE,"general";"via2",#N/A,TRUE,"general";"via3",#N/A,TRUE,"general"}</definedName>
    <definedName name="hsfg" hidden="1">{"via1",#N/A,TRUE,"general";"via2",#N/A,TRUE,"general";"via3",#N/A,TRUE,"general"}</definedName>
    <definedName name="HTAS" localSheetId="1">#REF!</definedName>
    <definedName name="HTAS">#REF!</definedName>
    <definedName name="HTAS1" localSheetId="1">#REF!</definedName>
    <definedName name="HTAS1">#REF!</definedName>
    <definedName name="hthdrf" localSheetId="3" hidden="1">{"TAB1",#N/A,TRUE,"GENERAL";"TAB2",#N/A,TRUE,"GENERAL";"TAB3",#N/A,TRUE,"GENERAL";"TAB4",#N/A,TRUE,"GENERAL";"TAB5",#N/A,TRUE,"GENERAL"}</definedName>
    <definedName name="hthdrf" hidden="1">{"TAB1",#N/A,TRUE,"GENERAL";"TAB2",#N/A,TRUE,"GENERAL";"TAB3",#N/A,TRUE,"GENERAL";"TAB4",#N/A,TRUE,"GENERAL";"TAB5",#N/A,TRUE,"GENERAL"}</definedName>
    <definedName name="htryrt7" localSheetId="3" hidden="1">{"via1",#N/A,TRUE,"general";"via2",#N/A,TRUE,"general";"via3",#N/A,TRUE,"general"}</definedName>
    <definedName name="htryrt7" hidden="1">{"via1",#N/A,TRUE,"general";"via2",#N/A,TRUE,"general";"via3",#N/A,TRUE,"general"}</definedName>
    <definedName name="hut" localSheetId="1">#REF!</definedName>
    <definedName name="hut">#REF!</definedName>
    <definedName name="hxdfk" localSheetId="1">#REF!</definedName>
    <definedName name="hxdfk">#REF!</definedName>
    <definedName name="hyhjop" localSheetId="3" hidden="1">{"TAB1",#N/A,TRUE,"GENERAL";"TAB2",#N/A,TRUE,"GENERAL";"TAB3",#N/A,TRUE,"GENERAL";"TAB4",#N/A,TRUE,"GENERAL";"TAB5",#N/A,TRUE,"GENERAL"}</definedName>
    <definedName name="hyhjop" hidden="1">{"TAB1",#N/A,TRUE,"GENERAL";"TAB2",#N/A,TRUE,"GENERAL";"TAB3",#N/A,TRUE,"GENERAL";"TAB4",#N/A,TRUE,"GENERAL";"TAB5",#N/A,TRUE,"GENERAL"}</definedName>
    <definedName name="hyhyh" localSheetId="3" hidden="1">{"TAB1",#N/A,TRUE,"GENERAL";"TAB2",#N/A,TRUE,"GENERAL";"TAB3",#N/A,TRUE,"GENERAL";"TAB4",#N/A,TRUE,"GENERAL";"TAB5",#N/A,TRUE,"GENERAL"}</definedName>
    <definedName name="hyhyh" hidden="1">{"TAB1",#N/A,TRUE,"GENERAL";"TAB2",#N/A,TRUE,"GENERAL";"TAB3",#N/A,TRUE,"GENERAL";"TAB4",#N/A,TRUE,"GENERAL";"TAB5",#N/A,TRUE,"GENERAL"}</definedName>
    <definedName name="hytirs" localSheetId="3" hidden="1">{"via1",#N/A,TRUE,"general";"via2",#N/A,TRUE,"general";"via3",#N/A,TRUE,"general"}</definedName>
    <definedName name="hytirs" hidden="1">{"via1",#N/A,TRUE,"general";"via2",#N/A,TRUE,"general";"via3",#N/A,TRUE,"general"}</definedName>
    <definedName name="I" localSheetId="3">#REF!</definedName>
    <definedName name="I" localSheetId="1">#REF!</definedName>
    <definedName name="I">#REF!</definedName>
    <definedName name="i0" localSheetId="1">#REF!</definedName>
    <definedName name="i0">#REF!</definedName>
    <definedName name="i8i" localSheetId="3" hidden="1">{"TAB1",#N/A,TRUE,"GENERAL";"TAB2",#N/A,TRUE,"GENERAL";"TAB3",#N/A,TRUE,"GENERAL";"TAB4",#N/A,TRUE,"GENERAL";"TAB5",#N/A,TRUE,"GENERAL"}</definedName>
    <definedName name="i8i" hidden="1">{"TAB1",#N/A,TRUE,"GENERAL";"TAB2",#N/A,TRUE,"GENERAL";"TAB3",#N/A,TRUE,"GENERAL";"TAB4",#N/A,TRUE,"GENERAL";"TAB5",#N/A,TRUE,"GENERAL"}</definedName>
    <definedName name="ic">[56]Hoja1!$C$17</definedName>
    <definedName name="icbf">[56]Hoja1!$C$15</definedName>
    <definedName name="Icct" localSheetId="1">#REF!</definedName>
    <definedName name="Icct">#REF!</definedName>
    <definedName name="ICP" localSheetId="1">[12]Tablas!#REF!</definedName>
    <definedName name="ICP">[12]Tablas!#REF!</definedName>
    <definedName name="ICP1_1" localSheetId="1">[12]Tablas!#REF!</definedName>
    <definedName name="ICP1_1">[12]Tablas!#REF!</definedName>
    <definedName name="ICP1_1_1" localSheetId="1">[12]Tablas!#REF!</definedName>
    <definedName name="ICP1_1_1">[12]Tablas!#REF!</definedName>
    <definedName name="ICP1_1_2" localSheetId="1">[12]Tablas!#REF!</definedName>
    <definedName name="ICP1_1_2">[12]Tablas!#REF!</definedName>
    <definedName name="ICP1_1_3" localSheetId="1">[12]Tablas!#REF!</definedName>
    <definedName name="ICP1_1_3">[12]Tablas!#REF!</definedName>
    <definedName name="ICP1_1_4" localSheetId="1">[12]Tablas!#REF!</definedName>
    <definedName name="ICP1_1_4">[12]Tablas!#REF!</definedName>
    <definedName name="ICP1_2" localSheetId="1">[12]Tablas!#REF!</definedName>
    <definedName name="ICP1_2">[12]Tablas!#REF!</definedName>
    <definedName name="ICP1_3" localSheetId="1">[12]Tablas!#REF!</definedName>
    <definedName name="ICP1_3">[12]Tablas!#REF!</definedName>
    <definedName name="ICP1_4" localSheetId="1">[12]Tablas!#REF!</definedName>
    <definedName name="ICP1_4">[12]Tablas!#REF!</definedName>
    <definedName name="ID" localSheetId="3">'INDICAR CÓDIGO DEL ITEM DE PAGO'!ERR</definedName>
    <definedName name="ID">[0]!ERR</definedName>
    <definedName name="IF" localSheetId="3">'[52]A. P. U.'!#REF!</definedName>
    <definedName name="IF" localSheetId="1">'[52]A. P. U.'!#REF!</definedName>
    <definedName name="IF">'[52]A. P. U.'!#REF!</definedName>
    <definedName name="Ig" localSheetId="1">#REF!</definedName>
    <definedName name="Ig">#REF!</definedName>
    <definedName name="ii" localSheetId="3" hidden="1">{"TAB1",#N/A,TRUE,"GENERAL";"TAB2",#N/A,TRUE,"GENERAL";"TAB3",#N/A,TRUE,"GENERAL";"TAB4",#N/A,TRUE,"GENERAL";"TAB5",#N/A,TRUE,"GENERAL"}</definedName>
    <definedName name="ii" hidden="1">{"TAB1",#N/A,TRUE,"GENERAL";"TAB2",#N/A,TRUE,"GENERAL";"TAB3",#N/A,TRUE,"GENERAL";"TAB4",#N/A,TRUE,"GENERAL";"TAB5",#N/A,TRUE,"GENERAL"}</definedName>
    <definedName name="iii" localSheetId="3" hidden="1">{"via1",#N/A,TRUE,"general";"via2",#N/A,TRUE,"general";"via3",#N/A,TRUE,"general"}</definedName>
    <definedName name="iii" hidden="1">{"via1",#N/A,TRUE,"general";"via2",#N/A,TRUE,"general";"via3",#N/A,TRUE,"general"}</definedName>
    <definedName name="iiii" localSheetId="3" hidden="1">{"via1",#N/A,TRUE,"general";"via2",#N/A,TRUE,"general";"via3",#N/A,TRUE,"general"}</definedName>
    <definedName name="iiii" hidden="1">{"via1",#N/A,TRUE,"general";"via2",#N/A,TRUE,"general";"via3",#N/A,TRUE,"general"}</definedName>
    <definedName name="iiiiiiik" localSheetId="3" hidden="1">{"via1",#N/A,TRUE,"general";"via2",#N/A,TRUE,"general";"via3",#N/A,TRUE,"general"}</definedName>
    <definedName name="iiiiiiik" hidden="1">{"via1",#N/A,TRUE,"general";"via2",#N/A,TRUE,"general";"via3",#N/A,TRUE,"general"}</definedName>
    <definedName name="iiiiuh" localSheetId="3" hidden="1">{"TAB1",#N/A,TRUE,"GENERAL";"TAB2",#N/A,TRUE,"GENERAL";"TAB3",#N/A,TRUE,"GENERAL";"TAB4",#N/A,TRUE,"GENERAL";"TAB5",#N/A,TRUE,"GENERAL"}</definedName>
    <definedName name="iiiiuh" hidden="1">{"TAB1",#N/A,TRUE,"GENERAL";"TAB2",#N/A,TRUE,"GENERAL";"TAB3",#N/A,TRUE,"GENERAL";"TAB4",#N/A,TRUE,"GENERAL";"TAB5",#N/A,TRUE,"GENERAL"}</definedName>
    <definedName name="iktgvfmu" localSheetId="3" hidden="1">{"TAB1",#N/A,TRUE,"GENERAL";"TAB2",#N/A,TRUE,"GENERAL";"TAB3",#N/A,TRUE,"GENERAL";"TAB4",#N/A,TRUE,"GENERAL";"TAB5",#N/A,TRUE,"GENERAL"}</definedName>
    <definedName name="iktgvfmu" hidden="1">{"TAB1",#N/A,TRUE,"GENERAL";"TAB2",#N/A,TRUE,"GENERAL";"TAB3",#N/A,TRUE,"GENERAL";"TAB4",#N/A,TRUE,"GENERAL";"TAB5",#N/A,TRUE,"GENERAL"}</definedName>
    <definedName name="IL" localSheetId="1">#REF!</definedName>
    <definedName name="IL">#REF!</definedName>
    <definedName name="im">'[80]1'!$N$41</definedName>
    <definedName name="IMP">[26]otros!$C$3</definedName>
    <definedName name="IMPRESSION" localSheetId="1">#REF!</definedName>
    <definedName name="IMPRESSION">#REF!</definedName>
    <definedName name="imprimir" localSheetId="1">#REF!</definedName>
    <definedName name="imprimir">#REF!</definedName>
    <definedName name="IMPTOS" localSheetId="1">#REF!</definedName>
    <definedName name="IMPTOS">#REF!</definedName>
    <definedName name="IMPTOS1" localSheetId="1">#REF!</definedName>
    <definedName name="IMPTOS1">#REF!</definedName>
    <definedName name="INC" localSheetId="1">#REF!</definedName>
    <definedName name="INC">#REF!</definedName>
    <definedName name="INCR._PRODC." localSheetId="1">#REF!</definedName>
    <definedName name="INCR._PRODC.">#REF!</definedName>
    <definedName name="INDICE" localSheetId="3">#REF!</definedName>
    <definedName name="INDICE" localSheetId="1">#REF!</definedName>
    <definedName name="INDICE">#REF!</definedName>
    <definedName name="inf" localSheetId="3">#REF!</definedName>
    <definedName name="inf" localSheetId="1">#REF!</definedName>
    <definedName name="inf">#REF!</definedName>
    <definedName name="INFORME">[81]TABLAS!$A$1:$A$65536</definedName>
    <definedName name="Informe_semanal" localSheetId="1">#REF!</definedName>
    <definedName name="Informe_semanal">#REF!</definedName>
    <definedName name="ING_CF_ACUED_NETO_SUB" localSheetId="1">#REF!</definedName>
    <definedName name="ING_CF_ACUED_NETO_SUB">#REF!</definedName>
    <definedName name="ING_CF_ALCANT_NETO_SUB" localSheetId="1">#REF!</definedName>
    <definedName name="ING_CF_ALCANT_NETO_SUB">#REF!</definedName>
    <definedName name="ING_CONSUMO_ACUED_NETO_SUB" localSheetId="1">#REF!</definedName>
    <definedName name="ING_CONSUMO_ACUED_NETO_SUB">#REF!</definedName>
    <definedName name="ING_CONSUMO_ALCANT_NETO_SUB" localSheetId="1">#REF!</definedName>
    <definedName name="ING_CONSUMO_ALCANT_NETO_SUB">#REF!</definedName>
    <definedName name="INGENIERIA1" localSheetId="1" hidden="1">#REF!</definedName>
    <definedName name="INGENIERIA1" hidden="1">#REF!</definedName>
    <definedName name="INGENIERIA11" localSheetId="1" hidden="1">#REF!</definedName>
    <definedName name="INGENIERIA11" hidden="1">#REF!</definedName>
    <definedName name="INGRESOS_CARGO_FIJO_ACUEDUCTO" localSheetId="1">#REF!</definedName>
    <definedName name="INGRESOS_CARGO_FIJO_ACUEDUCTO">#REF!</definedName>
    <definedName name="INGRESOS_CARGO_FIJO_ACUEDUCTO..." localSheetId="1">#REF!</definedName>
    <definedName name="INGRESOS_CARGO_FIJO_ACUEDUCTO...">#REF!</definedName>
    <definedName name="INGRESOS_CARGO_FIJO_ALCANTARILLADO" localSheetId="1">#REF!</definedName>
    <definedName name="INGRESOS_CARGO_FIJO_ALCANTARILLADO">#REF!</definedName>
    <definedName name="INGRESOS_CONSUMO_ALCANTARILLADO" localSheetId="1">#REF!</definedName>
    <definedName name="INGRESOS_CONSUMO_ALCANTARILLADO">#REF!</definedName>
    <definedName name="INGRESOS_POR_CARGO_FIJO_ALCANTARILLDADO" localSheetId="1">#REF!</definedName>
    <definedName name="INGRESOS_POR_CARGO_FIJO_ALCANTARILLDADO">#REF!</definedName>
    <definedName name="INGRESOS_POR_CONSUMO_ACUEDUCTO" localSheetId="1">#REF!</definedName>
    <definedName name="INGRESOS_POR_CONSUMO_ACUEDUCTO">#REF!</definedName>
    <definedName name="INGRESOS_POR_CONSUMO_ACUEDUCTO..." localSheetId="1">#REF!</definedName>
    <definedName name="INGRESOS_POR_CONSUMO_ACUEDUCTO...">#REF!</definedName>
    <definedName name="INGRESOS_POR_CONSUMO_ALCANTARILLDO" localSheetId="1">#REF!</definedName>
    <definedName name="INGRESOS_POR_CONSUMO_ALCANTARILLDO">#REF!</definedName>
    <definedName name="iniciales">'[28]Reservas de Petróleo'!$A$2,'[28]Reservas de Petróleo'!$A$1,'[28]Reservas de Petróleo'!$D$4,'[28]Reservas de Petróleo'!$D$1:$D$65536</definedName>
    <definedName name="Inicio">[36]BASES!$E$26</definedName>
    <definedName name="INPU" localSheetId="1">#REF!</definedName>
    <definedName name="INPU">#REF!</definedName>
    <definedName name="INPUT" localSheetId="1">'[3]7422CW00'!#REF!</definedName>
    <definedName name="INPUT">'[3]7422CW00'!#REF!</definedName>
    <definedName name="INSU">[82]INSUMOS!$A$1:$E$65536</definedName>
    <definedName name="Insumos_auxiliares" localSheetId="3">[83]Insumos!#REF!</definedName>
    <definedName name="Insumos_auxiliares" localSheetId="1">[83]Insumos!#REF!</definedName>
    <definedName name="Insumos_auxiliares">[83]Insumos!#REF!</definedName>
    <definedName name="Insumos_basicos" localSheetId="3">#REF!</definedName>
    <definedName name="Insumos_basicos" localSheetId="1">#REF!</definedName>
    <definedName name="Insumos_basicos">#REF!</definedName>
    <definedName name="Int" localSheetId="1">#REF!</definedName>
    <definedName name="Int">#REF!</definedName>
    <definedName name="InTap">[20]Interc.tapones!$E$1:$E$65536</definedName>
    <definedName name="INTER">[73]Hoja3!$F$7:$F$9</definedName>
    <definedName name="Intercambiadores" localSheetId="1">#REF!</definedName>
    <definedName name="Intercambiadores">#REF!</definedName>
    <definedName name="Interest_Rate" localSheetId="1">#REF!</definedName>
    <definedName name="Interest_Rate">#REF!</definedName>
    <definedName name="INTERMEDIA_I" localSheetId="1">#REF!</definedName>
    <definedName name="INTERMEDIA_I">#REF!</definedName>
    <definedName name="Interventor">[41]CONTRATO!$E$12</definedName>
    <definedName name="IntVal">[20]Interc.válv.!$E$1:$E$65536</definedName>
    <definedName name="INV_11">'[84]PR 1'!$A$2:$N$655</definedName>
    <definedName name="INV_Payments" localSheetId="1">[51]!INV_Payments</definedName>
    <definedName name="INV_Payments">[51]!INV_Payments</definedName>
    <definedName name="InvDol1" localSheetId="1">#REF!</definedName>
    <definedName name="InvDol1">#REF!</definedName>
    <definedName name="InvDol2" localSheetId="1">#REF!</definedName>
    <definedName name="InvDol2">#REF!</definedName>
    <definedName name="InvDol3" localSheetId="1">#REF!</definedName>
    <definedName name="InvDol3">#REF!</definedName>
    <definedName name="InvDol4" localSheetId="1">#REF!</definedName>
    <definedName name="InvDol4">#REF!</definedName>
    <definedName name="InvDol5" localSheetId="1">#REF!</definedName>
    <definedName name="InvDol5">#REF!</definedName>
    <definedName name="InvDol6" localSheetId="1">#REF!</definedName>
    <definedName name="InvDol6">#REF!</definedName>
    <definedName name="InvDol7" localSheetId="1">#REF!</definedName>
    <definedName name="InvDol7">#REF!</definedName>
    <definedName name="InvDol8" localSheetId="1">#REF!</definedName>
    <definedName name="InvDol8">#REF!</definedName>
    <definedName name="INVERSION" localSheetId="1">#REF!</definedName>
    <definedName name="INVERSION">#REF!</definedName>
    <definedName name="IOU" localSheetId="1">#REF!</definedName>
    <definedName name="IOU">#REF!</definedName>
    <definedName name="IOUHH" localSheetId="3">'INDICAR CÓDIGO DEL ITEM DE PAGO'!ERR</definedName>
    <definedName name="IOUHH">[0]!ERR</definedName>
    <definedName name="IP" localSheetId="1">#REF!</definedName>
    <definedName name="IP">#REF!</definedName>
    <definedName name="irng" localSheetId="1" hidden="1">#REF!</definedName>
    <definedName name="irng" hidden="1">#REF!</definedName>
    <definedName name="Iss">'[41]LIQUIDA-NOMINA'!$AT$4</definedName>
    <definedName name="issafp">[56]Hoja1!$C$19</definedName>
    <definedName name="isscs">[56]Hoja1!$C$21</definedName>
    <definedName name="isseps">[56]Hoja1!$C$20</definedName>
    <definedName name="ITEM">[79]BASE!$C$4:$H$255</definedName>
    <definedName name="ITEM1" localSheetId="3">#REF!</definedName>
    <definedName name="ITEM1" localSheetId="1">#REF!</definedName>
    <definedName name="ITEM1">#REF!</definedName>
    <definedName name="ITEM15" localSheetId="3">#REF!</definedName>
    <definedName name="ITEM15" localSheetId="1">#REF!</definedName>
    <definedName name="ITEM15">#REF!</definedName>
    <definedName name="ITEM2" localSheetId="3">#REF!</definedName>
    <definedName name="ITEM2" localSheetId="1">#REF!</definedName>
    <definedName name="ITEM2">#REF!</definedName>
    <definedName name="item210.3" localSheetId="3">#REF!</definedName>
    <definedName name="item210.3" localSheetId="1">#REF!</definedName>
    <definedName name="item210.3">#REF!</definedName>
    <definedName name="item230.1" localSheetId="3">#REF!</definedName>
    <definedName name="item230.1" localSheetId="1">#REF!</definedName>
    <definedName name="item230.1">#REF!</definedName>
    <definedName name="ITEM3" localSheetId="3">#REF!</definedName>
    <definedName name="ITEM3" localSheetId="1">#REF!</definedName>
    <definedName name="ITEM3">#REF!</definedName>
    <definedName name="item310" localSheetId="3">#REF!</definedName>
    <definedName name="item310" localSheetId="1">#REF!</definedName>
    <definedName name="item310">#REF!</definedName>
    <definedName name="item320.2" localSheetId="3">#REF!</definedName>
    <definedName name="item320.2" localSheetId="1">#REF!</definedName>
    <definedName name="item320.2">#REF!</definedName>
    <definedName name="item330.1" localSheetId="3">#REF!</definedName>
    <definedName name="item330.1" localSheetId="1">#REF!</definedName>
    <definedName name="item330.1">#REF!</definedName>
    <definedName name="item420" localSheetId="3">#REF!</definedName>
    <definedName name="item420" localSheetId="1">#REF!</definedName>
    <definedName name="item420">#REF!</definedName>
    <definedName name="item450.2P" localSheetId="3">#REF!</definedName>
    <definedName name="item450.2P" localSheetId="1">#REF!</definedName>
    <definedName name="item450.2P">#REF!</definedName>
    <definedName name="item600.1" localSheetId="3">#REF!</definedName>
    <definedName name="item600.1" localSheetId="1">#REF!</definedName>
    <definedName name="item600.1">#REF!</definedName>
    <definedName name="item610.1" localSheetId="3">#REF!</definedName>
    <definedName name="item610.1" localSheetId="1">#REF!</definedName>
    <definedName name="item610.1">#REF!</definedName>
    <definedName name="item610.2" localSheetId="3">#REF!</definedName>
    <definedName name="item610.2" localSheetId="1">#REF!</definedName>
    <definedName name="item610.2">#REF!</definedName>
    <definedName name="item630.4" localSheetId="3">#REF!</definedName>
    <definedName name="item630.4" localSheetId="1">#REF!</definedName>
    <definedName name="item630.4">#REF!</definedName>
    <definedName name="item630.6" localSheetId="3">#REF!</definedName>
    <definedName name="item630.6" localSheetId="1">#REF!</definedName>
    <definedName name="item630.6">#REF!</definedName>
    <definedName name="item630.7" localSheetId="3">#REF!</definedName>
    <definedName name="item630.7" localSheetId="1">#REF!</definedName>
    <definedName name="item630.7">#REF!</definedName>
    <definedName name="item640.3" localSheetId="3">#REF!</definedName>
    <definedName name="item640.3" localSheetId="1">#REF!</definedName>
    <definedName name="item640.3">#REF!</definedName>
    <definedName name="item661" localSheetId="3">#REF!</definedName>
    <definedName name="item661" localSheetId="1">#REF!</definedName>
    <definedName name="item661">#REF!</definedName>
    <definedName name="item671" localSheetId="3">#REF!</definedName>
    <definedName name="item671" localSheetId="1">#REF!</definedName>
    <definedName name="item671">#REF!</definedName>
    <definedName name="item673.1" localSheetId="3">#REF!</definedName>
    <definedName name="item673.1" localSheetId="1">#REF!</definedName>
    <definedName name="item673.1">#REF!</definedName>
    <definedName name="item673.3" localSheetId="3">#REF!</definedName>
    <definedName name="item673.3" localSheetId="1">#REF!</definedName>
    <definedName name="item673.3">#REF!</definedName>
    <definedName name="item681" localSheetId="3">#REF!</definedName>
    <definedName name="item681" localSheetId="1">#REF!</definedName>
    <definedName name="item681">#REF!</definedName>
    <definedName name="item700.1" localSheetId="3">#REF!</definedName>
    <definedName name="item700.1" localSheetId="1">#REF!</definedName>
    <definedName name="item700.1">#REF!</definedName>
    <definedName name="item710.1" localSheetId="3">#REF!</definedName>
    <definedName name="item710.1" localSheetId="1">#REF!</definedName>
    <definedName name="item710.1">#REF!</definedName>
    <definedName name="item710.2" localSheetId="3">#REF!</definedName>
    <definedName name="item710.2" localSheetId="1">#REF!</definedName>
    <definedName name="item710.2">#REF!</definedName>
    <definedName name="item730.1" localSheetId="3">#REF!</definedName>
    <definedName name="item730.1" localSheetId="1">#REF!</definedName>
    <definedName name="item730.1">#REF!</definedName>
    <definedName name="item730.2" localSheetId="3">#REF!</definedName>
    <definedName name="item730.2" localSheetId="1">#REF!</definedName>
    <definedName name="item730.2">#REF!</definedName>
    <definedName name="item730.2.4" localSheetId="3">#REF!</definedName>
    <definedName name="item730.2.4" localSheetId="1">#REF!</definedName>
    <definedName name="item730.2.4">#REF!</definedName>
    <definedName name="item900.2" localSheetId="3">#REF!</definedName>
    <definedName name="item900.2" localSheetId="1">#REF!</definedName>
    <definedName name="item900.2">#REF!</definedName>
    <definedName name="ItemCodos" localSheetId="1">#REF!</definedName>
    <definedName name="ItemCodos">#REF!</definedName>
    <definedName name="IUI" localSheetId="3" hidden="1">{"TAB1",#N/A,TRUE,"GENERAL";"TAB2",#N/A,TRUE,"GENERAL";"TAB3",#N/A,TRUE,"GENERAL";"TAB4",#N/A,TRUE,"GENERAL";"TAB5",#N/A,TRUE,"GENERAL"}</definedName>
    <definedName name="IUI" hidden="1">{"TAB1",#N/A,TRUE,"GENERAL";"TAB2",#N/A,TRUE,"GENERAL";"TAB3",#N/A,TRUE,"GENERAL";"TAB4",#N/A,TRUE,"GENERAL";"TAB5",#N/A,TRUE,"GENERAL"}</definedName>
    <definedName name="iuit7" localSheetId="3" hidden="1">{"TAB1",#N/A,TRUE,"GENERAL";"TAB2",#N/A,TRUE,"GENERAL";"TAB3",#N/A,TRUE,"GENERAL";"TAB4",#N/A,TRUE,"GENERAL";"TAB5",#N/A,TRUE,"GENERAL"}</definedName>
    <definedName name="iuit7" hidden="1">{"TAB1",#N/A,TRUE,"GENERAL";"TAB2",#N/A,TRUE,"GENERAL";"TAB3",#N/A,TRUE,"GENERAL";"TAB4",#N/A,TRUE,"GENERAL";"TAB5",#N/A,TRUE,"GENERAL"}</definedName>
    <definedName name="iul" localSheetId="3" hidden="1">{"via1",#N/A,TRUE,"general";"via2",#N/A,TRUE,"general";"via3",#N/A,TRUE,"general"}</definedName>
    <definedName name="iul" hidden="1">{"via1",#N/A,TRUE,"general";"via2",#N/A,TRUE,"general";"via3",#N/A,TRUE,"general"}</definedName>
    <definedName name="iuouio" localSheetId="3" hidden="1">{"via1",#N/A,TRUE,"general";"via2",#N/A,TRUE,"general";"via3",#N/A,TRUE,"general"}</definedName>
    <definedName name="iuouio" hidden="1">{"via1",#N/A,TRUE,"general";"via2",#N/A,TRUE,"general";"via3",#N/A,TRUE,"general"}</definedName>
    <definedName name="iuyi9" localSheetId="3" hidden="1">{"TAB1",#N/A,TRUE,"GENERAL";"TAB2",#N/A,TRUE,"GENERAL";"TAB3",#N/A,TRUE,"GENERAL";"TAB4",#N/A,TRUE,"GENERAL";"TAB5",#N/A,TRUE,"GENERAL"}</definedName>
    <definedName name="iuyi9" hidden="1">{"TAB1",#N/A,TRUE,"GENERAL";"TAB2",#N/A,TRUE,"GENERAL";"TAB3",#N/A,TRUE,"GENERAL";"TAB4",#N/A,TRUE,"GENERAL";"TAB5",#N/A,TRUE,"GENERAL"}</definedName>
    <definedName name="IVA" localSheetId="3">#REF!</definedName>
    <definedName name="IVA" localSheetId="1">#REF!</definedName>
    <definedName name="IVA">#REF!</definedName>
    <definedName name="iwjer" localSheetId="1">#REF!</definedName>
    <definedName name="iwjer">#REF!</definedName>
    <definedName name="iyuiuyi" localSheetId="3" hidden="1">{"via1",#N/A,TRUE,"general";"via2",#N/A,TRUE,"general";"via3",#N/A,TRUE,"general"}</definedName>
    <definedName name="iyuiuyi" hidden="1">{"via1",#N/A,TRUE,"general";"via2",#N/A,TRUE,"general";"via3",#N/A,TRUE,"general"}</definedName>
    <definedName name="j" localSheetId="3" hidden="1">{"TAB1",#N/A,TRUE,"GENERAL";"TAB2",#N/A,TRUE,"GENERAL";"TAB3",#N/A,TRUE,"GENERAL";"TAB4",#N/A,TRUE,"GENERAL";"TAB5",#N/A,TRUE,"GENERAL"}</definedName>
    <definedName name="j" hidden="1">{"TAB1",#N/A,TRUE,"GENERAL";"TAB2",#N/A,TRUE,"GENERAL";"TAB3",#N/A,TRUE,"GENERAL";"TAB4",#N/A,TRUE,"GENERAL";"TAB5",#N/A,TRUE,"GENERAL"}</definedName>
    <definedName name="jd" localSheetId="3" hidden="1">{"via1",#N/A,TRUE,"general";"via2",#N/A,TRUE,"general";"via3",#N/A,TRUE,"general"}</definedName>
    <definedName name="jd" hidden="1">{"via1",#N/A,TRUE,"general";"via2",#N/A,TRUE,"general";"via3",#N/A,TRUE,"general"}</definedName>
    <definedName name="jdh" localSheetId="3" hidden="1">{"TAB1",#N/A,TRUE,"GENERAL";"TAB2",#N/A,TRUE,"GENERAL";"TAB3",#N/A,TRUE,"GENERAL";"TAB4",#N/A,TRUE,"GENERAL";"TAB5",#N/A,TRUE,"GENERAL"}</definedName>
    <definedName name="jdh" hidden="1">{"TAB1",#N/A,TRUE,"GENERAL";"TAB2",#N/A,TRUE,"GENERAL";"TAB3",#N/A,TRUE,"GENERAL";"TAB4",#N/A,TRUE,"GENERAL";"TAB5",#N/A,TRUE,"GENERAL"}</definedName>
    <definedName name="jeytj" localSheetId="3" hidden="1">{"TAB1",#N/A,TRUE,"GENERAL";"TAB2",#N/A,TRUE,"GENERAL";"TAB3",#N/A,TRUE,"GENERAL";"TAB4",#N/A,TRUE,"GENERAL";"TAB5",#N/A,TRUE,"GENERAL"}</definedName>
    <definedName name="jeytj" hidden="1">{"TAB1",#N/A,TRUE,"GENERAL";"TAB2",#N/A,TRUE,"GENERAL";"TAB3",#N/A,TRUE,"GENERAL";"TAB4",#N/A,TRUE,"GENERAL";"TAB5",#N/A,TRUE,"GENERAL"}</definedName>
    <definedName name="jfç" localSheetId="1" hidden="1">#REF!</definedName>
    <definedName name="jfç" hidden="1">#REF!</definedName>
    <definedName name="jfhjfrt" localSheetId="3" hidden="1">{"TAB1",#N/A,TRUE,"GENERAL";"TAB2",#N/A,TRUE,"GENERAL";"TAB3",#N/A,TRUE,"GENERAL";"TAB4",#N/A,TRUE,"GENERAL";"TAB5",#N/A,TRUE,"GENERAL"}</definedName>
    <definedName name="jfhjfrt" hidden="1">{"TAB1",#N/A,TRUE,"GENERAL";"TAB2",#N/A,TRUE,"GENERAL";"TAB3",#N/A,TRUE,"GENERAL";"TAB4",#N/A,TRUE,"GENERAL";"TAB5",#N/A,TRUE,"GENERAL"}</definedName>
    <definedName name="jgfj" localSheetId="3" hidden="1">{"via1",#N/A,TRUE,"general";"via2",#N/A,TRUE,"general";"via3",#N/A,TRUE,"general"}</definedName>
    <definedName name="jgfj" hidden="1">{"via1",#N/A,TRUE,"general";"via2",#N/A,TRUE,"general";"via3",#N/A,TRUE,"general"}</definedName>
    <definedName name="jghj" localSheetId="3" hidden="1">{"TAB1",#N/A,TRUE,"GENERAL";"TAB2",#N/A,TRUE,"GENERAL";"TAB3",#N/A,TRUE,"GENERAL";"TAB4",#N/A,TRUE,"GENERAL";"TAB5",#N/A,TRUE,"GENERAL"}</definedName>
    <definedName name="jghj" hidden="1">{"TAB1",#N/A,TRUE,"GENERAL";"TAB2",#N/A,TRUE,"GENERAL";"TAB3",#N/A,TRUE,"GENERAL";"TAB4",#N/A,TRUE,"GENERAL";"TAB5",#N/A,TRUE,"GENERAL"}</definedName>
    <definedName name="jgj" localSheetId="3" hidden="1">{"TAB1",#N/A,TRUE,"GENERAL";"TAB2",#N/A,TRUE,"GENERAL";"TAB3",#N/A,TRUE,"GENERAL";"TAB4",#N/A,TRUE,"GENERAL";"TAB5",#N/A,TRUE,"GENERAL"}</definedName>
    <definedName name="jgj" hidden="1">{"TAB1",#N/A,TRUE,"GENERAL";"TAB2",#N/A,TRUE,"GENERAL";"TAB3",#N/A,TRUE,"GENERAL";"TAB4",#N/A,TRUE,"GENERAL";"TAB5",#N/A,TRUE,"GENERAL"}</definedName>
    <definedName name="jhg" localSheetId="3" hidden="1">{"TAB1",#N/A,TRUE,"GENERAL";"TAB2",#N/A,TRUE,"GENERAL";"TAB3",#N/A,TRUE,"GENERAL";"TAB4",#N/A,TRUE,"GENERAL";"TAB5",#N/A,TRUE,"GENERAL"}</definedName>
    <definedName name="jhg" hidden="1">{"TAB1",#N/A,TRUE,"GENERAL";"TAB2",#N/A,TRUE,"GENERAL";"TAB3",#N/A,TRUE,"GENERAL";"TAB4",#N/A,TRUE,"GENERAL";"TAB5",#N/A,TRUE,"GENERAL"}</definedName>
    <definedName name="jhjyj" localSheetId="3" hidden="1">{"via1",#N/A,TRUE,"general";"via2",#N/A,TRUE,"general";"via3",#N/A,TRUE,"general"}</definedName>
    <definedName name="jhjyj" hidden="1">{"via1",#N/A,TRUE,"general";"via2",#N/A,TRUE,"general";"via3",#N/A,TRUE,"general"}</definedName>
    <definedName name="JHK" localSheetId="3" hidden="1">{"TAB1",#N/A,TRUE,"GENERAL";"TAB2",#N/A,TRUE,"GENERAL";"TAB3",#N/A,TRUE,"GENERAL";"TAB4",#N/A,TRUE,"GENERAL";"TAB5",#N/A,TRUE,"GENERAL"}</definedName>
    <definedName name="JHK" hidden="1">{"TAB1",#N/A,TRUE,"GENERAL";"TAB2",#N/A,TRUE,"GENERAL";"TAB3",#N/A,TRUE,"GENERAL";"TAB4",#N/A,TRUE,"GENERAL";"TAB5",#N/A,TRUE,"GENERAL"}</definedName>
    <definedName name="jhkgjkvf" localSheetId="3" hidden="1">{"TAB1",#N/A,TRUE,"GENERAL";"TAB2",#N/A,TRUE,"GENERAL";"TAB3",#N/A,TRUE,"GENERAL";"TAB4",#N/A,TRUE,"GENERAL";"TAB5",#N/A,TRUE,"GENERAL"}</definedName>
    <definedName name="jhkgjkvf" hidden="1">{"TAB1",#N/A,TRUE,"GENERAL";"TAB2",#N/A,TRUE,"GENERAL";"TAB3",#N/A,TRUE,"GENERAL";"TAB4",#N/A,TRUE,"GENERAL";"TAB5",#N/A,TRUE,"GENERAL"}</definedName>
    <definedName name="jj" localSheetId="3">'INDICAR CÓDIGO DEL ITEM DE PAGO'!ERR</definedName>
    <definedName name="jj">[0]!ERR</definedName>
    <definedName name="jjfq" localSheetId="3" hidden="1">{"via1",#N/A,TRUE,"general";"via2",#N/A,TRUE,"general";"via3",#N/A,TRUE,"general"}</definedName>
    <definedName name="jjfq" hidden="1">{"via1",#N/A,TRUE,"general";"via2",#N/A,TRUE,"general";"via3",#N/A,TRUE,"general"}</definedName>
    <definedName name="JJJ" hidden="1">{#N/A,#N/A,FALSE,"Hoja1";#N/A,#N/A,FALSE,"Hoja2"}</definedName>
    <definedName name="jjjhjddfg" localSheetId="3" hidden="1">{"via1",#N/A,TRUE,"general";"via2",#N/A,TRUE,"general";"via3",#N/A,TRUE,"general"}</definedName>
    <definedName name="jjjhjddfg" hidden="1">{"via1",#N/A,TRUE,"general";"via2",#N/A,TRUE,"general";"via3",#N/A,TRUE,"general"}</definedName>
    <definedName name="jjjjju" localSheetId="3" hidden="1">{"via1",#N/A,TRUE,"general";"via2",#N/A,TRUE,"general";"via3",#N/A,TRUE,"general"}</definedName>
    <definedName name="jjjjju" hidden="1">{"via1",#N/A,TRUE,"general";"via2",#N/A,TRUE,"general";"via3",#N/A,TRUE,"general"}</definedName>
    <definedName name="jjujujty" localSheetId="3" hidden="1">{"TAB1",#N/A,TRUE,"GENERAL";"TAB2",#N/A,TRUE,"GENERAL";"TAB3",#N/A,TRUE,"GENERAL";"TAB4",#N/A,TRUE,"GENERAL";"TAB5",#N/A,TRUE,"GENERAL"}</definedName>
    <definedName name="jjujujty" hidden="1">{"TAB1",#N/A,TRUE,"GENERAL";"TAB2",#N/A,TRUE,"GENERAL";"TAB3",#N/A,TRUE,"GENERAL";"TAB4",#N/A,TRUE,"GENERAL";"TAB5",#N/A,TRUE,"GENERAL"}</definedName>
    <definedName name="jjyjy" localSheetId="3" hidden="1">{"via1",#N/A,TRUE,"general";"via2",#N/A,TRUE,"general";"via3",#N/A,TRUE,"general"}</definedName>
    <definedName name="jjyjy" hidden="1">{"via1",#N/A,TRUE,"general";"via2",#N/A,TRUE,"general";"via3",#N/A,TRUE,"general"}</definedName>
    <definedName name="jkk" localSheetId="3" hidden="1">{"TAB1",#N/A,TRUE,"GENERAL";"TAB2",#N/A,TRUE,"GENERAL";"TAB3",#N/A,TRUE,"GENERAL";"TAB4",#N/A,TRUE,"GENERAL";"TAB5",#N/A,TRUE,"GENERAL"}</definedName>
    <definedName name="jkk" hidden="1">{"TAB1",#N/A,TRUE,"GENERAL";"TAB2",#N/A,TRUE,"GENERAL";"TAB3",#N/A,TRUE,"GENERAL";"TAB4",#N/A,TRUE,"GENERAL";"TAB5",#N/A,TRUE,"GENERAL"}</definedName>
    <definedName name="jkl" localSheetId="3">#REF!</definedName>
    <definedName name="jkl" localSheetId="1">#REF!</definedName>
    <definedName name="jkl">#REF!</definedName>
    <definedName name="JOHNNY" localSheetId="3">'INDICAR CÓDIGO DEL ITEM DE PAGO'!ERR</definedName>
    <definedName name="JOHNNY">[0]!ERR</definedName>
    <definedName name="JRYJ" localSheetId="3" hidden="1">{"via1",#N/A,TRUE,"general";"via2",#N/A,TRUE,"general";"via3",#N/A,TRUE,"general"}</definedName>
    <definedName name="JRYJ" hidden="1">{"via1",#N/A,TRUE,"general";"via2",#N/A,TRUE,"general";"via3",#N/A,TRUE,"general"}</definedName>
    <definedName name="jtyj" localSheetId="3" hidden="1">{"TAB1",#N/A,TRUE,"GENERAL";"TAB2",#N/A,TRUE,"GENERAL";"TAB3",#N/A,TRUE,"GENERAL";"TAB4",#N/A,TRUE,"GENERAL";"TAB5",#N/A,TRUE,"GENERAL"}</definedName>
    <definedName name="jtyj" hidden="1">{"TAB1",#N/A,TRUE,"GENERAL";"TAB2",#N/A,TRUE,"GENERAL";"TAB3",#N/A,TRUE,"GENERAL";"TAB4",#N/A,TRUE,"GENERAL";"TAB5",#N/A,TRUE,"GENERAL"}</definedName>
    <definedName name="jtyry" localSheetId="3" hidden="1">{"TAB1",#N/A,TRUE,"GENERAL";"TAB2",#N/A,TRUE,"GENERAL";"TAB3",#N/A,TRUE,"GENERAL";"TAB4",#N/A,TRUE,"GENERAL";"TAB5",#N/A,TRUE,"GENERAL"}</definedName>
    <definedName name="jtyry" hidden="1">{"TAB1",#N/A,TRUE,"GENERAL";"TAB2",#N/A,TRUE,"GENERAL";"TAB3",#N/A,TRUE,"GENERAL";"TAB4",#N/A,TRUE,"GENERAL";"TAB5",#N/A,TRUE,"GENERAL"}</definedName>
    <definedName name="juj" localSheetId="3" hidden="1">{"via1",#N/A,TRUE,"general";"via2",#N/A,TRUE,"general";"via3",#N/A,TRUE,"general"}</definedName>
    <definedName name="juj" hidden="1">{"via1",#N/A,TRUE,"general";"via2",#N/A,TRUE,"general";"via3",#N/A,TRUE,"general"}</definedName>
    <definedName name="jujcx" localSheetId="3" hidden="1">{"via1",#N/A,TRUE,"general";"via2",#N/A,TRUE,"general";"via3",#N/A,TRUE,"general"}</definedName>
    <definedName name="jujcx" hidden="1">{"via1",#N/A,TRUE,"general";"via2",#N/A,TRUE,"general";"via3",#N/A,TRUE,"general"}</definedName>
    <definedName name="jujuj" localSheetId="3" hidden="1">{"via1",#N/A,TRUE,"general";"via2",#N/A,TRUE,"general";"via3",#N/A,TRUE,"general"}</definedName>
    <definedName name="jujuj" hidden="1">{"via1",#N/A,TRUE,"general";"via2",#N/A,TRUE,"general";"via3",#N/A,TRUE,"general"}</definedName>
    <definedName name="jujujuju" localSheetId="3" hidden="1">{"TAB1",#N/A,TRUE,"GENERAL";"TAB2",#N/A,TRUE,"GENERAL";"TAB3",#N/A,TRUE,"GENERAL";"TAB4",#N/A,TRUE,"GENERAL";"TAB5",#N/A,TRUE,"GENERAL"}</definedName>
    <definedName name="jujujuju" hidden="1">{"TAB1",#N/A,TRUE,"GENERAL";"TAB2",#N/A,TRUE,"GENERAL";"TAB3",#N/A,TRUE,"GENERAL";"TAB4",#N/A,TRUE,"GENERAL";"TAB5",#N/A,TRUE,"GENERAL"}</definedName>
    <definedName name="juuuhb" localSheetId="3" hidden="1">{"TAB1",#N/A,TRUE,"GENERAL";"TAB2",#N/A,TRUE,"GENERAL";"TAB3",#N/A,TRUE,"GENERAL";"TAB4",#N/A,TRUE,"GENERAL";"TAB5",#N/A,TRUE,"GENERAL"}</definedName>
    <definedName name="juuuhb" hidden="1">{"TAB1",#N/A,TRUE,"GENERAL";"TAB2",#N/A,TRUE,"GENERAL";"TAB3",#N/A,TRUE,"GENERAL";"TAB4",#N/A,TRUE,"GENERAL";"TAB5",#N/A,TRUE,"GENERAL"}</definedName>
    <definedName name="jvv" localSheetId="3">#REF!</definedName>
    <definedName name="jvv" localSheetId="1">#REF!</definedName>
    <definedName name="jvv">#REF!</definedName>
    <definedName name="jyjt7" localSheetId="3" hidden="1">{"via1",#N/A,TRUE,"general";"via2",#N/A,TRUE,"general";"via3",#N/A,TRUE,"general"}</definedName>
    <definedName name="jyjt7" hidden="1">{"via1",#N/A,TRUE,"general";"via2",#N/A,TRUE,"general";"via3",#N/A,TRUE,"general"}</definedName>
    <definedName name="jyt" localSheetId="3" hidden="1">{"via1",#N/A,TRUE,"general";"via2",#N/A,TRUE,"general";"via3",#N/A,TRUE,"general"}</definedName>
    <definedName name="jyt" hidden="1">{"via1",#N/A,TRUE,"general";"via2",#N/A,TRUE,"general";"via3",#N/A,TRUE,"general"}</definedName>
    <definedName name="jytj" localSheetId="3" hidden="1">{"via1",#N/A,TRUE,"general";"via2",#N/A,TRUE,"general";"via3",#N/A,TRUE,"general"}</definedName>
    <definedName name="jytj" hidden="1">{"via1",#N/A,TRUE,"general";"via2",#N/A,TRUE,"general";"via3",#N/A,TRUE,"general"}</definedName>
    <definedName name="jyuju" localSheetId="3" hidden="1">{"via1",#N/A,TRUE,"general";"via2",#N/A,TRUE,"general";"via3",#N/A,TRUE,"general"}</definedName>
    <definedName name="jyuju" hidden="1">{"via1",#N/A,TRUE,"general";"via2",#N/A,TRUE,"general";"via3",#N/A,TRUE,"general"}</definedName>
    <definedName name="jyujyuj" localSheetId="3" hidden="1">{"via1",#N/A,TRUE,"general";"via2",#N/A,TRUE,"general";"via3",#N/A,TRUE,"general"}</definedName>
    <definedName name="jyujyuj" hidden="1">{"via1",#N/A,TRUE,"general";"via2",#N/A,TRUE,"general";"via3",#N/A,TRUE,"general"}</definedName>
    <definedName name="K0F1" localSheetId="3">#REF!</definedName>
    <definedName name="K0F1" localSheetId="1">#REF!</definedName>
    <definedName name="K0F1">#REF!</definedName>
    <definedName name="K0F2" localSheetId="3">#REF!</definedName>
    <definedName name="K0F2" localSheetId="1">#REF!</definedName>
    <definedName name="K0F2">#REF!</definedName>
    <definedName name="K10ALO" localSheetId="3">#REF!</definedName>
    <definedName name="K10ALO" localSheetId="1">#REF!</definedName>
    <definedName name="K10ALO">#REF!</definedName>
    <definedName name="K11ALO" localSheetId="3">#REF!</definedName>
    <definedName name="K11ALO" localSheetId="1">#REF!</definedName>
    <definedName name="K11ALO">#REF!</definedName>
    <definedName name="K1F1" localSheetId="3">#REF!</definedName>
    <definedName name="K1F1" localSheetId="1">#REF!</definedName>
    <definedName name="K1F1">#REF!</definedName>
    <definedName name="K1F2" localSheetId="3">#REF!</definedName>
    <definedName name="K1F2" localSheetId="1">#REF!</definedName>
    <definedName name="K1F2">#REF!</definedName>
    <definedName name="K2F1" localSheetId="3">#REF!</definedName>
    <definedName name="K2F1" localSheetId="1">#REF!</definedName>
    <definedName name="K2F1">#REF!</definedName>
    <definedName name="K2F2" localSheetId="3">#REF!</definedName>
    <definedName name="K2F2" localSheetId="1">#REF!</definedName>
    <definedName name="K2F2">#REF!</definedName>
    <definedName name="K3F1" localSheetId="3">#REF!</definedName>
    <definedName name="K3F1" localSheetId="1">#REF!</definedName>
    <definedName name="K3F1">#REF!</definedName>
    <definedName name="K3F2" localSheetId="3">#REF!</definedName>
    <definedName name="K3F2" localSheetId="1">#REF!</definedName>
    <definedName name="K3F2">#REF!</definedName>
    <definedName name="K4F1" localSheetId="3">#REF!</definedName>
    <definedName name="K4F1" localSheetId="1">#REF!</definedName>
    <definedName name="K4F1">#REF!</definedName>
    <definedName name="K4F2" localSheetId="3">#REF!</definedName>
    <definedName name="K4F2" localSheetId="1">#REF!</definedName>
    <definedName name="K4F2">#REF!</definedName>
    <definedName name="K5F1" localSheetId="3">#REF!</definedName>
    <definedName name="K5F1" localSheetId="1">#REF!</definedName>
    <definedName name="K5F1">#REF!</definedName>
    <definedName name="K5F2" localSheetId="3">#REF!</definedName>
    <definedName name="K5F2" localSheetId="1">#REF!</definedName>
    <definedName name="K5F2">#REF!</definedName>
    <definedName name="K6F1" localSheetId="3">#REF!</definedName>
    <definedName name="K6F1" localSheetId="1">#REF!</definedName>
    <definedName name="K6F1">#REF!</definedName>
    <definedName name="K6F2" localSheetId="3">#REF!</definedName>
    <definedName name="K6F2" localSheetId="1">#REF!</definedName>
    <definedName name="K6F2">#REF!</definedName>
    <definedName name="K7F1" localSheetId="3">#REF!</definedName>
    <definedName name="K7F1" localSheetId="1">#REF!</definedName>
    <definedName name="K7F1">#REF!</definedName>
    <definedName name="K7F2" localSheetId="3">#REF!</definedName>
    <definedName name="K7F2" localSheetId="1">#REF!</definedName>
    <definedName name="K7F2">#REF!</definedName>
    <definedName name="K8ALO" localSheetId="3">#REF!</definedName>
    <definedName name="K8ALO" localSheetId="1">#REF!</definedName>
    <definedName name="K8ALO">#REF!</definedName>
    <definedName name="K8F1" localSheetId="3">#REF!</definedName>
    <definedName name="K8F1" localSheetId="1">#REF!</definedName>
    <definedName name="K8F1">#REF!</definedName>
    <definedName name="K8F2" localSheetId="3">#REF!</definedName>
    <definedName name="K8F2" localSheetId="1">#REF!</definedName>
    <definedName name="K8F2">#REF!</definedName>
    <definedName name="K9ALO" localSheetId="3">#REF!</definedName>
    <definedName name="K9ALO" localSheetId="1">#REF!</definedName>
    <definedName name="K9ALO">#REF!</definedName>
    <definedName name="kdmfm" localSheetId="1" hidden="1">#REF!</definedName>
    <definedName name="kdmfm" hidden="1">#REF!</definedName>
    <definedName name="kf" localSheetId="1">#REF!</definedName>
    <definedName name="kf">#REF!</definedName>
    <definedName name="kh" localSheetId="1">#REF!</definedName>
    <definedName name="kh">#REF!</definedName>
    <definedName name="KHGGH" localSheetId="3" hidden="1">{"via1",#N/A,TRUE,"general";"via2",#N/A,TRUE,"general";"via3",#N/A,TRUE,"general"}</definedName>
    <definedName name="KHGGH" hidden="1">{"via1",#N/A,TRUE,"general";"via2",#N/A,TRUE,"general";"via3",#N/A,TRUE,"general"}</definedName>
    <definedName name="khjk7" localSheetId="3" hidden="1">{"TAB1",#N/A,TRUE,"GENERAL";"TAB2",#N/A,TRUE,"GENERAL";"TAB3",#N/A,TRUE,"GENERAL";"TAB4",#N/A,TRUE,"GENERAL";"TAB5",#N/A,TRUE,"GENERAL"}</definedName>
    <definedName name="khjk7" hidden="1">{"TAB1",#N/A,TRUE,"GENERAL";"TAB2",#N/A,TRUE,"GENERAL";"TAB3",#N/A,TRUE,"GENERAL";"TAB4",#N/A,TRUE,"GENERAL";"TAB5",#N/A,TRUE,"GENERAL"}</definedName>
    <definedName name="kikik" localSheetId="3" hidden="1">{"via1",#N/A,TRUE,"general";"via2",#N/A,TRUE,"general";"via3",#N/A,TRUE,"general"}</definedName>
    <definedName name="kikik" hidden="1">{"via1",#N/A,TRUE,"general";"via2",#N/A,TRUE,"general";"via3",#N/A,TRUE,"general"}</definedName>
    <definedName name="kj" localSheetId="1">#REF!</definedName>
    <definedName name="kj">#REF!</definedName>
    <definedName name="kjhkd" localSheetId="3" hidden="1">{"via1",#N/A,TRUE,"general";"via2",#N/A,TRUE,"general";"via3",#N/A,TRUE,"general"}</definedName>
    <definedName name="kjhkd" hidden="1">{"via1",#N/A,TRUE,"general";"via2",#N/A,TRUE,"general";"via3",#N/A,TRUE,"general"}</definedName>
    <definedName name="kjj" localSheetId="1">#REF!</definedName>
    <definedName name="kjj">#REF!</definedName>
    <definedName name="kjk" localSheetId="3" hidden="1">{"via1",#N/A,TRUE,"general";"via2",#N/A,TRUE,"general";"via3",#N/A,TRUE,"general"}</definedName>
    <definedName name="kjk" hidden="1">{"via1",#N/A,TRUE,"general";"via2",#N/A,TRUE,"general";"via3",#N/A,TRUE,"general"}</definedName>
    <definedName name="kjtrkjr" localSheetId="3" hidden="1">{"via1",#N/A,TRUE,"general";"via2",#N/A,TRUE,"general";"via3",#N/A,TRUE,"general"}</definedName>
    <definedName name="kjtrkjr" hidden="1">{"via1",#N/A,TRUE,"general";"via2",#N/A,TRUE,"general";"via3",#N/A,TRUE,"general"}</definedName>
    <definedName name="kk" localSheetId="1">#REF!</definedName>
    <definedName name="kk">#REF!</definedName>
    <definedName name="kkkki" localSheetId="3" hidden="1">{"via1",#N/A,TRUE,"general";"via2",#N/A,TRUE,"general";"via3",#N/A,TRUE,"general"}</definedName>
    <definedName name="kkkki" hidden="1">{"via1",#N/A,TRUE,"general";"via2",#N/A,TRUE,"general";"via3",#N/A,TRUE,"general"}</definedName>
    <definedName name="kkkkkki" localSheetId="3" hidden="1">{"TAB1",#N/A,TRUE,"GENERAL";"TAB2",#N/A,TRUE,"GENERAL";"TAB3",#N/A,TRUE,"GENERAL";"TAB4",#N/A,TRUE,"GENERAL";"TAB5",#N/A,TRUE,"GENERAL"}</definedName>
    <definedName name="kkkkkki" hidden="1">{"TAB1",#N/A,TRUE,"GENERAL";"TAB2",#N/A,TRUE,"GENERAL";"TAB3",#N/A,TRUE,"GENERAL";"TAB4",#N/A,TRUE,"GENERAL";"TAB5",#N/A,TRUE,"GENERAL"}</definedName>
    <definedName name="kl" localSheetId="3">'INDICAR CÓDIGO DEL ITEM DE PAGO'!ERR</definedName>
    <definedName name="kl">[0]!ERR</definedName>
    <definedName name="klklk" localSheetId="3">#REF!</definedName>
    <definedName name="klklk" localSheetId="1">#REF!</definedName>
    <definedName name="klklk">#REF!</definedName>
    <definedName name="km" localSheetId="1">#REF!</definedName>
    <definedName name="km">#REF!</definedName>
    <definedName name="krtrk" localSheetId="3" hidden="1">{"via1",#N/A,TRUE,"general";"via2",#N/A,TRUE,"general";"via3",#N/A,TRUE,"general"}</definedName>
    <definedName name="krtrk" hidden="1">{"via1",#N/A,TRUE,"general";"via2",#N/A,TRUE,"general";"via3",#N/A,TRUE,"general"}</definedName>
    <definedName name="ks" localSheetId="1">#REF!</definedName>
    <definedName name="ks">#REF!</definedName>
    <definedName name="ksogtk" localSheetId="1">#REF!</definedName>
    <definedName name="ksogtk">#REF!</definedName>
    <definedName name="kuyhgbe" localSheetId="1">#REF!</definedName>
    <definedName name="kuyhgbe">#REF!</definedName>
    <definedName name="kyr" localSheetId="3" hidden="1">{"TAB1",#N/A,TRUE,"GENERAL";"TAB2",#N/A,TRUE,"GENERAL";"TAB3",#N/A,TRUE,"GENERAL";"TAB4",#N/A,TRUE,"GENERAL";"TAB5",#N/A,TRUE,"GENERAL"}</definedName>
    <definedName name="kyr" hidden="1">{"TAB1",#N/A,TRUE,"GENERAL";"TAB2",#N/A,TRUE,"GENERAL";"TAB3",#N/A,TRUE,"GENERAL";"TAB4",#N/A,TRUE,"GENERAL";"TAB5",#N/A,TRUE,"GENERAL"}</definedName>
    <definedName name="L" localSheetId="1">#REF!</definedName>
    <definedName name="L">#REF!</definedName>
    <definedName name="la" localSheetId="1">#REF!</definedName>
    <definedName name="la">#REF!</definedName>
    <definedName name="LAF" localSheetId="1">#REF!</definedName>
    <definedName name="LAF">#REF!</definedName>
    <definedName name="lame" localSheetId="1" hidden="1">#REF!</definedName>
    <definedName name="lame" hidden="1">#REF!</definedName>
    <definedName name="LANODO" localSheetId="1">#REF!</definedName>
    <definedName name="LANODO">#REF!</definedName>
    <definedName name="LANODOFT" localSheetId="1">#REF!</definedName>
    <definedName name="LANODOFT">#REF!</definedName>
    <definedName name="Last_Row">#N/A</definedName>
    <definedName name="lb" localSheetId="1">#REF!</definedName>
    <definedName name="lb">#REF!</definedName>
    <definedName name="ld" localSheetId="1">#REF!</definedName>
    <definedName name="ld">#REF!</definedName>
    <definedName name="Libro1_Hoja1_Lista" localSheetId="1">[85]LISTADO!#REF!</definedName>
    <definedName name="Libro1_Hoja1_Lista">[85]LISTADO!#REF!</definedName>
    <definedName name="LICITACION" localSheetId="3">#REF!</definedName>
    <definedName name="LICITACION" localSheetId="1">#REF!</definedName>
    <definedName name="LICITACION">#REF!</definedName>
    <definedName name="LINEA" localSheetId="3">[86]CONT_ADI!#REF!</definedName>
    <definedName name="LINEA" localSheetId="1">[86]CONT_ADI!#REF!</definedName>
    <definedName name="LINEA">[86]CONT_ADI!#REF!</definedName>
    <definedName name="ListaCantidad" localSheetId="1">#REF!</definedName>
    <definedName name="ListaCantidad">#REF!</definedName>
    <definedName name="Listado" localSheetId="1">#REF!</definedName>
    <definedName name="Listado">#REF!</definedName>
    <definedName name="Listado1" localSheetId="1">#REF!</definedName>
    <definedName name="Listado1">#REF!</definedName>
    <definedName name="ListaItem" localSheetId="1">#REF!</definedName>
    <definedName name="ListaItem">#REF!</definedName>
    <definedName name="ListaUni">[87]TOTALES!$D$7:$D$654</definedName>
    <definedName name="liuoo" localSheetId="3" hidden="1">{"TAB1",#N/A,TRUE,"GENERAL";"TAB2",#N/A,TRUE,"GENERAL";"TAB3",#N/A,TRUE,"GENERAL";"TAB4",#N/A,TRUE,"GENERAL";"TAB5",#N/A,TRUE,"GENERAL"}</definedName>
    <definedName name="liuoo" hidden="1">{"TAB1",#N/A,TRUE,"GENERAL";"TAB2",#N/A,TRUE,"GENERAL";"TAB3",#N/A,TRUE,"GENERAL";"TAB4",#N/A,TRUE,"GENERAL";"TAB5",#N/A,TRUE,"GENERAL"}</definedName>
    <definedName name="lkj" localSheetId="3" hidden="1">{"via1",#N/A,TRUE,"general";"via2",#N/A,TRUE,"general";"via3",#N/A,TRUE,"general"}</definedName>
    <definedName name="lkj" hidden="1">{"via1",#N/A,TRUE,"general";"via2",#N/A,TRUE,"general";"via3",#N/A,TRUE,"general"}</definedName>
    <definedName name="LKJLJK" localSheetId="3"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 localSheetId="1">#REF!</definedName>
    <definedName name="llam">#REF!</definedName>
    <definedName name="LLL">[88]tub!$C$1:$J$39</definedName>
    <definedName name="lllllh" localSheetId="3" hidden="1">{"via1",#N/A,TRUE,"general";"via2",#N/A,TRUE,"general";"via3",#N/A,TRUE,"general"}</definedName>
    <definedName name="lllllh" hidden="1">{"via1",#N/A,TRUE,"general";"via2",#N/A,TRUE,"general";"via3",#N/A,TRUE,"general"}</definedName>
    <definedName name="lllllllo" localSheetId="3" hidden="1">{"via1",#N/A,TRUE,"general";"via2",#N/A,TRUE,"general";"via3",#N/A,TRUE,"general"}</definedName>
    <definedName name="lllllllo" hidden="1">{"via1",#N/A,TRUE,"general";"via2",#N/A,TRUE,"general";"via3",#N/A,TRUE,"general"}</definedName>
    <definedName name="Loan_Amount" localSheetId="1">#REF!</definedName>
    <definedName name="Loan_Amount">#REF!</definedName>
    <definedName name="Loan_Start" localSheetId="1">#REF!</definedName>
    <definedName name="Loan_Start">#REF!</definedName>
    <definedName name="Loan_Years" localSheetId="1">#REF!</definedName>
    <definedName name="Loan_Years">#REF!</definedName>
    <definedName name="LOCA" localSheetId="1">[27]!absc</definedName>
    <definedName name="LOCA">[27]!absc</definedName>
    <definedName name="LOCA1" localSheetId="1">[39]!absc</definedName>
    <definedName name="LOCA1">[39]!absc</definedName>
    <definedName name="LOCALIZACION_Y_REPLANTEO" localSheetId="3">#REF!</definedName>
    <definedName name="LOCALIZACION_Y_REPLANTEO" localSheetId="1">#REF!</definedName>
    <definedName name="LOCALIZACION_Y_REPLANTEO">#REF!</definedName>
    <definedName name="LOGO" localSheetId="3">'INDICAR CÓDIGO DEL ITEM DE PAGO'!ERR</definedName>
    <definedName name="LOGO">[0]!ERR</definedName>
    <definedName name="lolol" localSheetId="3" hidden="1">{"TAB1",#N/A,TRUE,"GENERAL";"TAB2",#N/A,TRUE,"GENERAL";"TAB3",#N/A,TRUE,"GENERAL";"TAB4",#N/A,TRUE,"GENERAL";"TAB5",#N/A,TRUE,"GENERAL"}</definedName>
    <definedName name="lolol" hidden="1">{"TAB1",#N/A,TRUE,"GENERAL";"TAB2",#N/A,TRUE,"GENERAL";"TAB3",#N/A,TRUE,"GENERAL";"TAB4",#N/A,TRUE,"GENERAL";"TAB5",#N/A,TRUE,"GENERAL"}</definedName>
    <definedName name="Longitud" localSheetId="1">#REF!</definedName>
    <definedName name="Longitud">#REF!</definedName>
    <definedName name="lp" localSheetId="1">#REF!</definedName>
    <definedName name="lp">#REF!</definedName>
    <definedName name="lplpl" localSheetId="3" hidden="1">{"via1",#N/A,TRUE,"general";"via2",#N/A,TRUE,"general";"via3",#N/A,TRUE,"general"}</definedName>
    <definedName name="lplpl" hidden="1">{"via1",#N/A,TRUE,"general";"via2",#N/A,TRUE,"general";"via3",#N/A,TRUE,"general"}</definedName>
    <definedName name="lt" localSheetId="1">#REF!</definedName>
    <definedName name="lt">#REF!</definedName>
    <definedName name="lun" localSheetId="3">'[38]Res-Accide-10'!#REF!</definedName>
    <definedName name="lun" localSheetId="1">'[38]Res-Accide-10'!#REF!</definedName>
    <definedName name="lun">'[38]Res-Accide-10'!#REF!</definedName>
    <definedName name="lv" localSheetId="1">#REF!</definedName>
    <definedName name="lv">#REF!</definedName>
    <definedName name="m" localSheetId="1">#REF!</definedName>
    <definedName name="m">#REF!</definedName>
    <definedName name="MA" localSheetId="3">'[38]Res-Accide-10'!#REF!</definedName>
    <definedName name="MA" localSheetId="1">'[38]Res-Accide-10'!#REF!</definedName>
    <definedName name="MA">'[38]Res-Accide-10'!#REF!</definedName>
    <definedName name="MACR" localSheetId="1">#REF!</definedName>
    <definedName name="MACR">#REF!</definedName>
    <definedName name="MACRDEL" localSheetId="1">'[3]7422CW00'!#REF!</definedName>
    <definedName name="MACRDEL">'[3]7422CW00'!#REF!</definedName>
    <definedName name="Macroactividad" localSheetId="1">#REF!</definedName>
    <definedName name="Macroactividad">#REF!</definedName>
    <definedName name="mafdsf" localSheetId="3" hidden="1">{"via1",#N/A,TRUE,"general";"via2",#N/A,TRUE,"general";"via3",#N/A,TRUE,"general"}</definedName>
    <definedName name="mafdsf" hidden="1">{"via1",#N/A,TRUE,"general";"via2",#N/A,TRUE,"general";"via3",#N/A,TRUE,"general"}</definedName>
    <definedName name="MANUAL" localSheetId="1">#REF!</definedName>
    <definedName name="MANUAL">#REF!</definedName>
    <definedName name="mao" localSheetId="3" hidden="1">{"TAB1",#N/A,TRUE,"GENERAL";"TAB2",#N/A,TRUE,"GENERAL";"TAB3",#N/A,TRUE,"GENERAL";"TAB4",#N/A,TRUE,"GENERAL";"TAB5",#N/A,TRUE,"GENERAL"}</definedName>
    <definedName name="mao" hidden="1">{"TAB1",#N/A,TRUE,"GENERAL";"TAB2",#N/A,TRUE,"GENERAL";"TAB3",#N/A,TRUE,"GENERAL";"TAB4",#N/A,TRUE,"GENERAL";"TAB5",#N/A,TRUE,"GENERAL"}</definedName>
    <definedName name="maow" localSheetId="3" hidden="1">{"via1",#N/A,TRUE,"general";"via2",#N/A,TRUE,"general";"via3",#N/A,TRUE,"general"}</definedName>
    <definedName name="maow" hidden="1">{"via1",#N/A,TRUE,"general";"via2",#N/A,TRUE,"general";"via3",#N/A,TRUE,"general"}</definedName>
    <definedName name="MAQUINAR" localSheetId="3">[54]Insum!$A$68:$H$98</definedName>
    <definedName name="MAQUINAR">[55]Insum!$A$68:$H$98</definedName>
    <definedName name="mar" localSheetId="3">'[38]Res-Accide-10'!#REF!</definedName>
    <definedName name="mar" localSheetId="1">'[38]Res-Accide-10'!#REF!</definedName>
    <definedName name="mar">'[38]Res-Accide-10'!#REF!</definedName>
    <definedName name="MARCO_H" localSheetId="1">#REF!</definedName>
    <definedName name="MARCO_H">#REF!</definedName>
    <definedName name="marina" localSheetId="1">'[89]Informe Semanal 1'!#REF!</definedName>
    <definedName name="marina">'[89]Informe Semanal 1'!#REF!</definedName>
    <definedName name="masor" localSheetId="3" hidden="1">{"via1",#N/A,TRUE,"general";"via2",#N/A,TRUE,"general";"via3",#N/A,TRUE,"general"}</definedName>
    <definedName name="masor" hidden="1">{"via1",#N/A,TRUE,"general";"via2",#N/A,TRUE,"general";"via3",#N/A,TRUE,"general"}</definedName>
    <definedName name="MAT" localSheetId="3">#REF!</definedName>
    <definedName name="MAT" localSheetId="1">#REF!</definedName>
    <definedName name="MAT">#REF!</definedName>
    <definedName name="MATERIAL">'[71]TABLA MATERIALES'!$A$3:$D$654</definedName>
    <definedName name="materiales">[70]materiales!$A$7:$A$1317</definedName>
    <definedName name="materiales1" localSheetId="1">#REF!</definedName>
    <definedName name="materiales1">#REF!</definedName>
    <definedName name="MaterialTub" localSheetId="1">#REF!</definedName>
    <definedName name="MaterialTub">#REF!</definedName>
    <definedName name="MATRIZ" localSheetId="1">#REF!</definedName>
    <definedName name="MATRIZ">#REF!</definedName>
    <definedName name="MATRIZ_DE_DATOS" localSheetId="1">#REF!</definedName>
    <definedName name="MATRIZ_DE_DATOS">#REF!</definedName>
    <definedName name="MCCs" localSheetId="1">#REF!</definedName>
    <definedName name="MCCs">#REF!</definedName>
    <definedName name="mdd" localSheetId="3" hidden="1">{"via1",#N/A,TRUE,"general";"via2",#N/A,TRUE,"general";"via3",#N/A,TRUE,"general"}</definedName>
    <definedName name="mdd" hidden="1">{"via1",#N/A,TRUE,"general";"via2",#N/A,TRUE,"general";"via3",#N/A,TRUE,"general"}</definedName>
    <definedName name="mediah_reposo_comida" localSheetId="1">'[90]CCP,LEYES, Y DEC.'!#REF!</definedName>
    <definedName name="mediah_reposo_comida">'[90]CCP,LEYES, Y DEC.'!#REF!</definedName>
    <definedName name="meg" localSheetId="3" hidden="1">{"TAB1",#N/A,TRUE,"GENERAL";"TAB2",#N/A,TRUE,"GENERAL";"TAB3",#N/A,TRUE,"GENERAL";"TAB4",#N/A,TRUE,"GENERAL";"TAB5",#N/A,TRUE,"GENERAL"}</definedName>
    <definedName name="meg" hidden="1">{"TAB1",#N/A,TRUE,"GENERAL";"TAB2",#N/A,TRUE,"GENERAL";"TAB3",#N/A,TRUE,"GENERAL";"TAB4",#N/A,TRUE,"GENERAL";"TAB5",#N/A,TRUE,"GENERAL"}</definedName>
    <definedName name="MENU1" localSheetId="1">'[3]7422CW00'!#REF!</definedName>
    <definedName name="MENU1">'[3]7422CW00'!#REF!</definedName>
    <definedName name="MENU2" localSheetId="1">'[3]7422CW00'!#REF!</definedName>
    <definedName name="MENU2">'[3]7422CW00'!#REF!</definedName>
    <definedName name="MENU3" localSheetId="1">'[3]7422CW00'!#REF!</definedName>
    <definedName name="MENU3">'[3]7422CW00'!#REF!</definedName>
    <definedName name="MENU4" localSheetId="1">'[3]7422CW00'!#REF!</definedName>
    <definedName name="MENU4">'[3]7422CW00'!#REF!</definedName>
    <definedName name="MENU5" localSheetId="1">'[3]7422CW00'!#REF!</definedName>
    <definedName name="MENU5">'[3]7422CW00'!#REF!</definedName>
    <definedName name="MENU6" localSheetId="1">'[3]7422CW00'!#REF!</definedName>
    <definedName name="MENU6">'[3]7422CW00'!#REF!</definedName>
    <definedName name="MES">[26]PRESUPUESTO!$C$13</definedName>
    <definedName name="MesCotiz">'[10]LIQ-NOM'!$H$3</definedName>
    <definedName name="MesCotizacion">'[41]LIQUIDA-NOMINA'!$H$3</definedName>
    <definedName name="MESES" localSheetId="3">#REF!</definedName>
    <definedName name="MESES" localSheetId="1">#REF!</definedName>
    <definedName name="MESES">#REF!</definedName>
    <definedName name="MesesMora">'[10]LIQ-NOM'!$I$3</definedName>
    <definedName name="Meta1" localSheetId="1">#REF!</definedName>
    <definedName name="Meta1">#REF!</definedName>
    <definedName name="Meta2" localSheetId="1">#REF!</definedName>
    <definedName name="Meta2">#REF!</definedName>
    <definedName name="Meta3" localSheetId="1">#REF!</definedName>
    <definedName name="Meta3">#REF!</definedName>
    <definedName name="METORS_CUBICOS_OFICIALES" localSheetId="1">#REF!</definedName>
    <definedName name="METORS_CUBICOS_OFICIALES">#REF!</definedName>
    <definedName name="METROS_CUBICOS" localSheetId="1">#REF!</definedName>
    <definedName name="METROS_CUBICOS">#REF!</definedName>
    <definedName name="METROS_CUBICOS..." localSheetId="1">#REF!</definedName>
    <definedName name="METROS_CUBICOS...">#REF!</definedName>
    <definedName name="METROS_CUBICOS_COMERCIALES" localSheetId="1">#REF!</definedName>
    <definedName name="METROS_CUBICOS_COMERCIALES">#REF!</definedName>
    <definedName name="METROS_CUBICOS_INDUSTRIALES" localSheetId="1">#REF!</definedName>
    <definedName name="METROS_CUBICOS_INDUSTRIALES">#REF!</definedName>
    <definedName name="METROS_CUBICOS_OFICIALES" localSheetId="1">#REF!</definedName>
    <definedName name="METROS_CUBICOS_OFICIALES">#REF!</definedName>
    <definedName name="mfgjrdt" localSheetId="3" hidden="1">{"TAB1",#N/A,TRUE,"GENERAL";"TAB2",#N/A,TRUE,"GENERAL";"TAB3",#N/A,TRUE,"GENERAL";"TAB4",#N/A,TRUE,"GENERAL";"TAB5",#N/A,TRUE,"GENERAL"}</definedName>
    <definedName name="mfgjrdt" hidden="1">{"TAB1",#N/A,TRUE,"GENERAL";"TAB2",#N/A,TRUE,"GENERAL";"TAB3",#N/A,TRUE,"GENERAL";"TAB4",#N/A,TRUE,"GENERAL";"TAB5",#N/A,TRUE,"GENERAL"}</definedName>
    <definedName name="mghm" localSheetId="3" hidden="1">{"via1",#N/A,TRUE,"general";"via2",#N/A,TRUE,"general";"via3",#N/A,TRUE,"general"}</definedName>
    <definedName name="mghm" hidden="1">{"via1",#N/A,TRUE,"general";"via2",#N/A,TRUE,"general";"via3",#N/A,TRUE,"general"}</definedName>
    <definedName name="Mi_Salida" localSheetId="1">#REF!</definedName>
    <definedName name="Mi_Salida">#REF!</definedName>
    <definedName name="Mi_Salida1" localSheetId="1">#REF!</definedName>
    <definedName name="Mi_Salida1">#REF!</definedName>
    <definedName name="MICR" localSheetId="1">#REF!</definedName>
    <definedName name="MICR">#REF!</definedName>
    <definedName name="MIN_MAX_sma" localSheetId="1">#REF!</definedName>
    <definedName name="MIN_MAX_sma">#REF!</definedName>
    <definedName name="mjmj" localSheetId="3" hidden="1">{"via1",#N/A,TRUE,"general";"via2",#N/A,TRUE,"general";"via3",#N/A,TRUE,"general"}</definedName>
    <definedName name="mjmj" hidden="1">{"via1",#N/A,TRUE,"general";"via2",#N/A,TRUE,"general";"via3",#N/A,TRUE,"general"}</definedName>
    <definedName name="mjmjmn" localSheetId="3" hidden="1">{"via1",#N/A,TRUE,"general";"via2",#N/A,TRUE,"general";"via3",#N/A,TRUE,"general"}</definedName>
    <definedName name="mjmjmn" hidden="1">{"via1",#N/A,TRUE,"general";"via2",#N/A,TRUE,"general";"via3",#N/A,TRUE,"general"}</definedName>
    <definedName name="mjnhgkio" localSheetId="3" hidden="1">{"via1",#N/A,TRUE,"general";"via2",#N/A,TRUE,"general";"via3",#N/A,TRUE,"general"}</definedName>
    <definedName name="mjnhgkio" hidden="1">{"via1",#N/A,TRUE,"general";"via2",#N/A,TRUE,"general";"via3",#N/A,TRUE,"general"}</definedName>
    <definedName name="MJU" localSheetId="1">#REF!</definedName>
    <definedName name="MJU">#REF!</definedName>
    <definedName name="mmjmjh" localSheetId="3" hidden="1">{"TAB1",#N/A,TRUE,"GENERAL";"TAB2",#N/A,TRUE,"GENERAL";"TAB3",#N/A,TRUE,"GENERAL";"TAB4",#N/A,TRUE,"GENERAL";"TAB5",#N/A,TRUE,"GENERAL"}</definedName>
    <definedName name="mmjmjh" hidden="1">{"TAB1",#N/A,TRUE,"GENERAL";"TAB2",#N/A,TRUE,"GENERAL";"TAB3",#N/A,TRUE,"GENERAL";"TAB4",#N/A,TRUE,"GENERAL";"TAB5",#N/A,TRUE,"GENERAL"}</definedName>
    <definedName name="mmm" localSheetId="3" hidden="1">{"TAB1",#N/A,TRUE,"GENERAL";"TAB2",#N/A,TRUE,"GENERAL";"TAB3",#N/A,TRUE,"GENERAL";"TAB4",#N/A,TRUE,"GENERAL";"TAB5",#N/A,TRUE,"GENERAL"}</definedName>
    <definedName name="mmm" hidden="1">{"TAB1",#N/A,TRUE,"GENERAL";"TAB2",#N/A,TRUE,"GENERAL";"TAB3",#N/A,TRUE,"GENERAL";"TAB4",#N/A,TRUE,"GENERAL";"TAB5",#N/A,TRUE,"GENERAL"}</definedName>
    <definedName name="mmmh" localSheetId="3" hidden="1">{"via1",#N/A,TRUE,"general";"via2",#N/A,TRUE,"general";"via3",#N/A,TRUE,"general"}</definedName>
    <definedName name="mmmh" hidden="1">{"via1",#N/A,TRUE,"general";"via2",#N/A,TRUE,"general";"via3",#N/A,TRUE,"general"}</definedName>
    <definedName name="mmmmmjyt" localSheetId="3" hidden="1">{"TAB1",#N/A,TRUE,"GENERAL";"TAB2",#N/A,TRUE,"GENERAL";"TAB3",#N/A,TRUE,"GENERAL";"TAB4",#N/A,TRUE,"GENERAL";"TAB5",#N/A,TRUE,"GENERAL"}</definedName>
    <definedName name="mmmmmjyt" hidden="1">{"TAB1",#N/A,TRUE,"GENERAL";"TAB2",#N/A,TRUE,"GENERAL";"TAB3",#N/A,TRUE,"GENERAL";"TAB4",#N/A,TRUE,"GENERAL";"TAB5",#N/A,TRUE,"GENERAL"}</definedName>
    <definedName name="mmmmmmg" localSheetId="3" hidden="1">{"via1",#N/A,TRUE,"general";"via2",#N/A,TRUE,"general";"via3",#N/A,TRUE,"general"}</definedName>
    <definedName name="mmmmmmg" hidden="1">{"via1",#N/A,TRUE,"general";"via2",#N/A,TRUE,"general";"via3",#N/A,TRUE,"general"}</definedName>
    <definedName name="MN" localSheetId="3" hidden="1">{"via1",#N/A,TRUE,"general";"via2",#N/A,TRUE,"general";"via3",#N/A,TRUE,"general"}</definedName>
    <definedName name="MN" hidden="1">{"via1",#N/A,TRUE,"general";"via2",#N/A,TRUE,"general";"via3",#N/A,TRUE,"general"}</definedName>
    <definedName name="MOA" hidden="1">{#N/A,#N/A,FALSE,"Hoja1";#N/A,#N/A,FALSE,"Hoja2"}</definedName>
    <definedName name="MOD" localSheetId="1">#REF!</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[91]Tablas!$AO$6:$AO$7</definedName>
    <definedName name="mono" localSheetId="1">#REF!</definedName>
    <definedName name="mono">#REF!</definedName>
    <definedName name="MontoVigenciasA1" localSheetId="1">#REF!</definedName>
    <definedName name="MontoVigenciasA1">#REF!</definedName>
    <definedName name="MontoVigenciasA2" localSheetId="1">#REF!</definedName>
    <definedName name="MontoVigenciasA2">#REF!</definedName>
    <definedName name="MontoVigenciasA3" localSheetId="1">#REF!</definedName>
    <definedName name="MontoVigenciasA3">#REF!</definedName>
    <definedName name="MontoVigenciasA4" localSheetId="1">#REF!</definedName>
    <definedName name="MontoVigenciasA4">#REF!</definedName>
    <definedName name="MontoVigenciasA5" localSheetId="1">#REF!</definedName>
    <definedName name="MontoVigenciasA5">#REF!</definedName>
    <definedName name="Mora">[10]EMPRESA!$I$29</definedName>
    <definedName name="MORON" localSheetId="1">#REF!</definedName>
    <definedName name="MORON">#REF!</definedName>
    <definedName name="MRLART" localSheetId="1">[2]STRSUMM0!#REF!</definedName>
    <definedName name="MRLART">[2]STRSUMM0!#REF!</definedName>
    <definedName name="MRSUPDET" localSheetId="1">[46]steel!#REF!</definedName>
    <definedName name="MRSUPDET">[46]steel!#REF!</definedName>
    <definedName name="Mtz_Avance" localSheetId="1">#REF!</definedName>
    <definedName name="Mtz_Avance">#REF!</definedName>
    <definedName name="Mv" localSheetId="1">#REF!</definedName>
    <definedName name="Mv">#REF!</definedName>
    <definedName name="n" localSheetId="3" hidden="1">{"via1",#N/A,TRUE,"general";"via2",#N/A,TRUE,"general";"via3",#N/A,TRUE,"general"}</definedName>
    <definedName name="n" hidden="1">{"via1",#N/A,TRUE,"general";"via2",#N/A,TRUE,"general";"via3",#N/A,TRUE,"general"}</definedName>
    <definedName name="Nada" localSheetId="1">[51]!Nada</definedName>
    <definedName name="Nada">[51]!Nada</definedName>
    <definedName name="Nafta_2">'[92] ASR+Nafta'!$K$19:$AS$19</definedName>
    <definedName name="Nafta2">'[92] ASR+Nafta'!$K$19:$AS$19</definedName>
    <definedName name="Nafta3">'[92]Todos+Nafta'!$K$19:$AS$19</definedName>
    <definedName name="nbvnv" localSheetId="3" hidden="1">{"via1",#N/A,TRUE,"general";"via2",#N/A,TRUE,"general";"via3",#N/A,TRUE,"general"}</definedName>
    <definedName name="nbvnv" hidden="1">{"via1",#N/A,TRUE,"general";"via2",#N/A,TRUE,"general";"via3",#N/A,TRUE,"general"}</definedName>
    <definedName name="NDHS" localSheetId="3" hidden="1">{"TAB1",#N/A,TRUE,"GENERAL";"TAB2",#N/A,TRUE,"GENERAL";"TAB3",#N/A,TRUE,"GENERAL";"TAB4",#N/A,TRUE,"GENERAL";"TAB5",#N/A,TRUE,"GENERAL"}</definedName>
    <definedName name="NDHS" hidden="1">{"TAB1",#N/A,TRUE,"GENERAL";"TAB2",#N/A,TRUE,"GENERAL";"TAB3",#N/A,TRUE,"GENERAL";"TAB4",#N/A,TRUE,"GENERAL";"TAB5",#N/A,TRUE,"GENERAL"}</definedName>
    <definedName name="nf" localSheetId="3" hidden="1">{"TAB1",#N/A,TRUE,"GENERAL";"TAB2",#N/A,TRUE,"GENERAL";"TAB3",#N/A,TRUE,"GENERAL";"TAB4",#N/A,TRUE,"GENERAL";"TAB5",#N/A,TRUE,"GENERAL"}</definedName>
    <definedName name="nf" hidden="1">{"TAB1",#N/A,TRUE,"GENERAL";"TAB2",#N/A,TRUE,"GENERAL";"TAB3",#N/A,TRUE,"GENERAL";"TAB4",#N/A,TRUE,"GENERAL";"TAB5",#N/A,TRUE,"GENERAL"}</definedName>
    <definedName name="nfg" localSheetId="3" hidden="1">{"via1",#N/A,TRUE,"general";"via2",#N/A,TRUE,"general";"via3",#N/A,TRUE,"general"}</definedName>
    <definedName name="nfg" hidden="1">{"via1",#N/A,TRUE,"general";"via2",#N/A,TRUE,"general";"via3",#N/A,TRUE,"general"}</definedName>
    <definedName name="nfgn" localSheetId="3" hidden="1">{"via1",#N/A,TRUE,"general";"via2",#N/A,TRUE,"general";"via3",#N/A,TRUE,"general"}</definedName>
    <definedName name="nfgn" hidden="1">{"via1",#N/A,TRUE,"general";"via2",#N/A,TRUE,"general";"via3",#N/A,TRUE,"general"}</definedName>
    <definedName name="ng" localSheetId="1">#REF!</definedName>
    <definedName name="ng">#REF!</definedName>
    <definedName name="ngdn" localSheetId="3" hidden="1">{"TAB1",#N/A,TRUE,"GENERAL";"TAB2",#N/A,TRUE,"GENERAL";"TAB3",#N/A,TRUE,"GENERAL";"TAB4",#N/A,TRUE,"GENERAL";"TAB5",#N/A,TRUE,"GENERAL"}</definedName>
    <definedName name="ngdn" hidden="1">{"TAB1",#N/A,TRUE,"GENERAL";"TAB2",#N/A,TRUE,"GENERAL";"TAB3",#N/A,TRUE,"GENERAL";"TAB4",#N/A,TRUE,"GENERAL";"TAB5",#N/A,TRUE,"GENERAL"}</definedName>
    <definedName name="ngfh" localSheetId="3" hidden="1">{"via1",#N/A,TRUE,"general";"via2",#N/A,TRUE,"general";"via3",#N/A,TRUE,"general"}</definedName>
    <definedName name="ngfh" hidden="1">{"via1",#N/A,TRUE,"general";"via2",#N/A,TRUE,"general";"via3",#N/A,TRUE,"general"}</definedName>
    <definedName name="NH" localSheetId="1">#REF!</definedName>
    <definedName name="NH">#REF!</definedName>
    <definedName name="nhn" localSheetId="3" hidden="1">{"via1",#N/A,TRUE,"general";"via2",#N/A,TRUE,"general";"via3",#N/A,TRUE,"general"}</definedName>
    <definedName name="nhn" hidden="1">{"via1",#N/A,TRUE,"general";"via2",#N/A,TRUE,"general";"via3",#N/A,TRUE,"general"}</definedName>
    <definedName name="nhncfgn" localSheetId="3" hidden="1">{"TAB1",#N/A,TRUE,"GENERAL";"TAB2",#N/A,TRUE,"GENERAL";"TAB3",#N/A,TRUE,"GENERAL";"TAB4",#N/A,TRUE,"GENERAL";"TAB5",#N/A,TRUE,"GENERAL"}</definedName>
    <definedName name="nhncfgn" hidden="1">{"TAB1",#N/A,TRUE,"GENERAL";"TAB2",#N/A,TRUE,"GENERAL";"TAB3",#N/A,TRUE,"GENERAL";"TAB4",#N/A,TRUE,"GENERAL";"TAB5",#N/A,TRUE,"GENERAL"}</definedName>
    <definedName name="nhndr" localSheetId="3" hidden="1">{"via1",#N/A,TRUE,"general";"via2",#N/A,TRUE,"general";"via3",#N/A,TRUE,"general"}</definedName>
    <definedName name="nhndr" hidden="1">{"via1",#N/A,TRUE,"general";"via2",#N/A,TRUE,"general";"via3",#N/A,TRUE,"general"}</definedName>
    <definedName name="Nit">[41]EMPRESA!$F$8</definedName>
    <definedName name="Nmax" localSheetId="1">#REF!</definedName>
    <definedName name="Nmax">#REF!</definedName>
    <definedName name="nmdlf" localSheetId="1">#REF!</definedName>
    <definedName name="nmdlf">#REF!</definedName>
    <definedName name="nmmmm" localSheetId="3" hidden="1">{"via1",#N/A,TRUE,"general";"via2",#N/A,TRUE,"general";"via3",#N/A,TRUE,"general"}</definedName>
    <definedName name="nmmmm" hidden="1">{"via1",#N/A,TRUE,"general";"via2",#N/A,TRUE,"general";"via3",#N/A,TRUE,"general"}</definedName>
    <definedName name="NN" localSheetId="3" hidden="1">{"TAB1",#N/A,TRUE,"GENERAL";"TAB2",#N/A,TRUE,"GENERAL";"TAB3",#N/A,TRUE,"GENERAL";"TAB4",#N/A,TRUE,"GENERAL";"TAB5",#N/A,TRUE,"GENERAL"}</definedName>
    <definedName name="NN" hidden="1">{"TAB1",#N/A,TRUE,"GENERAL";"TAB2",#N/A,TRUE,"GENERAL";"TAB3",#N/A,TRUE,"GENERAL";"TAB4",#N/A,TRUE,"GENERAL";"TAB5",#N/A,TRUE,"GENERAL"}</definedName>
    <definedName name="nndng" localSheetId="3" hidden="1">{"TAB1",#N/A,TRUE,"GENERAL";"TAB2",#N/A,TRUE,"GENERAL";"TAB3",#N/A,TRUE,"GENERAL";"TAB4",#N/A,TRUE,"GENERAL";"TAB5",#N/A,TRUE,"GENERAL"}</definedName>
    <definedName name="nndng" hidden="1">{"TAB1",#N/A,TRUE,"GENERAL";"TAB2",#N/A,TRUE,"GENERAL";"TAB3",#N/A,TRUE,"GENERAL";"TAB4",#N/A,TRUE,"GENERAL";"TAB5",#N/A,TRUE,"GENERAL"}</definedName>
    <definedName name="nnn" localSheetId="3" hidden="1">{"TAB1",#N/A,TRUE,"GENERAL";"TAB2",#N/A,TRUE,"GENERAL";"TAB3",#N/A,TRUE,"GENERAL";"TAB4",#N/A,TRUE,"GENERAL";"TAB5",#N/A,TRUE,"GENERAL"}</definedName>
    <definedName name="nnn" hidden="1">{"TAB1",#N/A,TRUE,"GENERAL";"TAB2",#N/A,TRUE,"GENERAL";"TAB3",#N/A,TRUE,"GENERAL";"TAB4",#N/A,TRUE,"GENERAL";"TAB5",#N/A,TRUE,"GENERAL"}</definedName>
    <definedName name="nnnhd" localSheetId="3" hidden="1">{"via1",#N/A,TRUE,"general";"via2",#N/A,TRUE,"general";"via3",#N/A,TRUE,"general"}</definedName>
    <definedName name="nnnhd" hidden="1">{"via1",#N/A,TRUE,"general";"via2",#N/A,TRUE,"general";"via3",#N/A,TRUE,"general"}</definedName>
    <definedName name="nnnnn" localSheetId="3" hidden="1">{"via1",#N/A,TRUE,"general";"via2",#N/A,TRUE,"general";"via3",#N/A,TRUE,"general"}</definedName>
    <definedName name="nnnnn" hidden="1">{"via1",#N/A,TRUE,"general";"via2",#N/A,TRUE,"general";"via3",#N/A,TRUE,"general"}</definedName>
    <definedName name="nnnnnd" localSheetId="3" hidden="1">{"TAB1",#N/A,TRUE,"GENERAL";"TAB2",#N/A,TRUE,"GENERAL";"TAB3",#N/A,TRUE,"GENERAL";"TAB4",#N/A,TRUE,"GENERAL";"TAB5",#N/A,TRUE,"GENERAL"}</definedName>
    <definedName name="nnnnnd" hidden="1">{"TAB1",#N/A,TRUE,"GENERAL";"TAB2",#N/A,TRUE,"GENERAL";"TAB3",#N/A,TRUE,"GENERAL";"TAB4",#N/A,TRUE,"GENERAL";"TAB5",#N/A,TRUE,"GENERAL"}</definedName>
    <definedName name="nnnnnf" localSheetId="3" hidden="1">{"TAB1",#N/A,TRUE,"GENERAL";"TAB2",#N/A,TRUE,"GENERAL";"TAB3",#N/A,TRUE,"GENERAL";"TAB4",#N/A,TRUE,"GENERAL";"TAB5",#N/A,TRUE,"GENERAL"}</definedName>
    <definedName name="nnnnnf" hidden="1">{"TAB1",#N/A,TRUE,"GENERAL";"TAB2",#N/A,TRUE,"GENERAL";"TAB3",#N/A,TRUE,"GENERAL";"TAB4",#N/A,TRUE,"GENERAL";"TAB5",#N/A,TRUE,"GENERAL"}</definedName>
    <definedName name="nnnnnh" localSheetId="3" hidden="1">{"via1",#N/A,TRUE,"general";"via2",#N/A,TRUE,"general";"via3",#N/A,TRUE,"general"}</definedName>
    <definedName name="nnnnnh" hidden="1">{"via1",#N/A,TRUE,"general";"via2",#N/A,TRUE,"general";"via3",#N/A,TRUE,"general"}</definedName>
    <definedName name="NO" localSheetId="3">'INDICAR CÓDIGO DEL ITEM DE PAGO'!ERR</definedName>
    <definedName name="NO">[0]!ERR</definedName>
    <definedName name="No_desarrolladas">'[28]Reservas de Petróleo'!$A$2,'[28]Reservas de Petróleo'!$A$1,'[28]Reservas de Petróleo'!$D$4,'[28]Reservas de Petróleo'!$G$1:$G$65536</definedName>
    <definedName name="NOMBRE" localSheetId="3">#REF!</definedName>
    <definedName name="NOMBRE" localSheetId="1">#REF!</definedName>
    <definedName name="NOMBRE">#REF!</definedName>
    <definedName name="NombreCoordinador" localSheetId="1">#REF!</definedName>
    <definedName name="NombreCoordinador">#REF!</definedName>
    <definedName name="NombreDependencia" localSheetId="1">#REF!</definedName>
    <definedName name="NombreDependencia">#REF!</definedName>
    <definedName name="NombreProyecto" localSheetId="1">#REF!</definedName>
    <definedName name="NombreProyecto">#REF!</definedName>
    <definedName name="NombreVicepresidencia" localSheetId="1">#REF!</definedName>
    <definedName name="NombreVicepresidencia">#REF!</definedName>
    <definedName name="Norte" localSheetId="1">#REF!</definedName>
    <definedName name="Norte">#REF!</definedName>
    <definedName name="NPAGE" localSheetId="1">[2]STRSUMM0!#REF!</definedName>
    <definedName name="NPAGE">[2]STRSUMM0!#REF!</definedName>
    <definedName name="NUEVO" localSheetId="3">#REF!</definedName>
    <definedName name="NUEVO" localSheetId="1">#REF!</definedName>
    <definedName name="NUEVO">#REF!</definedName>
    <definedName name="Num_Pmt_Per_Year" localSheetId="1">#REF!</definedName>
    <definedName name="Num_Pmt_Per_Year">#REF!</definedName>
    <definedName name="Number_of_Payments" localSheetId="1">MATCH(0.01,'PROPUESTA ECONÓMICA'!End_Bal,-1)+1</definedName>
    <definedName name="Number_of_Payments">MATCH(0.01,End_Bal,-1)+1</definedName>
    <definedName name="nxn" localSheetId="3" hidden="1">{"via1",#N/A,TRUE,"general";"via2",#N/A,TRUE,"general";"via3",#N/A,TRUE,"general"}</definedName>
    <definedName name="nxn" hidden="1">{"via1",#N/A,TRUE,"general";"via2",#N/A,TRUE,"general";"via3",#N/A,TRUE,"general"}</definedName>
    <definedName name="ñpñpñ" localSheetId="3" hidden="1">{"via1",#N/A,TRUE,"general";"via2",#N/A,TRUE,"general";"via3",#N/A,TRUE,"general"}</definedName>
    <definedName name="ñpñpñ" hidden="1">{"via1",#N/A,TRUE,"general";"via2",#N/A,TRUE,"general";"via3",#N/A,TRUE,"general"}</definedName>
    <definedName name="º1" localSheetId="3">#REF!</definedName>
    <definedName name="º1" localSheetId="1">#REF!</definedName>
    <definedName name="º1">#REF!</definedName>
    <definedName name="o9o9" localSheetId="3" hidden="1">{"via1",#N/A,TRUE,"general";"via2",#N/A,TRUE,"general";"via3",#N/A,TRUE,"general"}</definedName>
    <definedName name="o9o9" hidden="1">{"via1",#N/A,TRUE,"general";"via2",#N/A,TRUE,"general";"via3",#N/A,TRUE,"general"}</definedName>
    <definedName name="OBJ">[26]PRESUPUESTO!$C$10</definedName>
    <definedName name="ObjetivoProyecto" localSheetId="1">#REF!</definedName>
    <definedName name="ObjetivoProyecto">#REF!</definedName>
    <definedName name="Obra" localSheetId="3">#REF!</definedName>
    <definedName name="Obra" localSheetId="1">#REF!</definedName>
    <definedName name="Obra">#REF!</definedName>
    <definedName name="obras" localSheetId="1" hidden="1">#REF!</definedName>
    <definedName name="obras" hidden="1">#REF!</definedName>
    <definedName name="obras1" localSheetId="1">DATE(YEAR([93]!Loan_Start),MONTH([93]!Loan_Start)+Payment_Number,DAY([93]!Loan_Start))</definedName>
    <definedName name="obras1">DATE(YEAR([93]!Loan_Start),MONTH([93]!Loan_Start)+Payment_Number,DAY([93]!Loan_Start))</definedName>
    <definedName name="obras11" localSheetId="1" hidden="1">#REF!</definedName>
    <definedName name="obras11" hidden="1">#REF!</definedName>
    <definedName name="obras111" localSheetId="1">DATE(YEAR([94]!Loan_Start),MONTH([94]!Loan_Start)+Payment_Number,DAY([94]!Loan_Start))</definedName>
    <definedName name="obras111">DATE(YEAR([94]!Loan_Start),MONTH([94]!Loan_Start)+Payment_Number,DAY([94]!Loan_Start))</definedName>
    <definedName name="OCD" localSheetId="1">[12]Tablas!#REF!</definedName>
    <definedName name="OCD">[12]Tablas!#REF!</definedName>
    <definedName name="OCD1_1" localSheetId="1">[12]Tablas!#REF!</definedName>
    <definedName name="OCD1_1">[12]Tablas!#REF!</definedName>
    <definedName name="OCD1_1_1" localSheetId="1">[12]Tablas!#REF!</definedName>
    <definedName name="OCD1_1_1">[12]Tablas!#REF!</definedName>
    <definedName name="OCI" localSheetId="1">[12]Tablas!#REF!</definedName>
    <definedName name="OCI">[12]Tablas!#REF!</definedName>
    <definedName name="OCI1_1" localSheetId="1">[12]Tablas!#REF!</definedName>
    <definedName name="OCI1_1">[12]Tablas!#REF!</definedName>
    <definedName name="OCI1_1_1" localSheetId="1">[12]Tablas!#REF!</definedName>
    <definedName name="OCI1_1_1">[12]Tablas!#REF!</definedName>
    <definedName name="OCTUBRE" hidden="1">{#N/A,#N/A,FALSE,"orthoflow";#N/A,#N/A,FALSE,"Miscelaneos";#N/A,#N/A,FALSE,"Instrumentacio";#N/A,#N/A,FALSE,"Electrico";#N/A,#N/A,FALSE,"Valv. Seguridad"}</definedName>
    <definedName name="OD" localSheetId="1">#REF!</definedName>
    <definedName name="OD">#REF!</definedName>
    <definedName name="oiret" localSheetId="3" hidden="1">{"TAB1",#N/A,TRUE,"GENERAL";"TAB2",#N/A,TRUE,"GENERAL";"TAB3",#N/A,TRUE,"GENERAL";"TAB4",#N/A,TRUE,"GENERAL";"TAB5",#N/A,TRUE,"GENERAL"}</definedName>
    <definedName name="oiret" hidden="1">{"TAB1",#N/A,TRUE,"GENERAL";"TAB2",#N/A,TRUE,"GENERAL";"TAB3",#N/A,TRUE,"GENERAL";"TAB4",#N/A,TRUE,"GENERAL";"TAB5",#N/A,TRUE,"GENERAL"}</definedName>
    <definedName name="oirgrth" localSheetId="3" hidden="1">{"TAB1",#N/A,TRUE,"GENERAL";"TAB2",#N/A,TRUE,"GENERAL";"TAB3",#N/A,TRUE,"GENERAL";"TAB4",#N/A,TRUE,"GENERAL";"TAB5",#N/A,TRUE,"GENERAL"}</definedName>
    <definedName name="oirgrth" hidden="1">{"TAB1",#N/A,TRUE,"GENERAL";"TAB2",#N/A,TRUE,"GENERAL";"TAB3",#N/A,TRUE,"GENERAL";"TAB4",#N/A,TRUE,"GENERAL";"TAB5",#N/A,TRUE,"GENERAL"}</definedName>
    <definedName name="OIUOIU" localSheetId="3" hidden="1">{"via1",#N/A,TRUE,"general";"via2",#N/A,TRUE,"general";"via3",#N/A,TRUE,"general"}</definedName>
    <definedName name="OIUOIU" hidden="1">{"via1",#N/A,TRUE,"general";"via2",#N/A,TRUE,"general";"via3",#N/A,TRUE,"general"}</definedName>
    <definedName name="OnceThru">0</definedName>
    <definedName name="OÑ" localSheetId="1">#REF!</definedName>
    <definedName name="OÑ">#REF!</definedName>
    <definedName name="ooo" localSheetId="3" hidden="1">{"via1",#N/A,TRUE,"general";"via2",#N/A,TRUE,"general";"via3",#N/A,TRUE,"general"}</definedName>
    <definedName name="ooo" hidden="1">{"via1",#N/A,TRUE,"general";"via2",#N/A,TRUE,"general";"via3",#N/A,TRUE,"general"}</definedName>
    <definedName name="ooooiii" localSheetId="3" hidden="1">{"TAB1",#N/A,TRUE,"GENERAL";"TAB2",#N/A,TRUE,"GENERAL";"TAB3",#N/A,TRUE,"GENERAL";"TAB4",#N/A,TRUE,"GENERAL";"TAB5",#N/A,TRUE,"GENERAL"}</definedName>
    <definedName name="ooooiii" hidden="1">{"TAB1",#N/A,TRUE,"GENERAL";"TAB2",#N/A,TRUE,"GENERAL";"TAB3",#N/A,TRUE,"GENERAL";"TAB4",#N/A,TRUE,"GENERAL";"TAB5",#N/A,TRUE,"GENERAL"}</definedName>
    <definedName name="oooos" localSheetId="3" hidden="1">{"via1",#N/A,TRUE,"general";"via2",#N/A,TRUE,"general";"via3",#N/A,TRUE,"general"}</definedName>
    <definedName name="oooos" hidden="1">{"via1",#N/A,TRUE,"general";"via2",#N/A,TRUE,"general";"via3",#N/A,TRUE,"general"}</definedName>
    <definedName name="opcion" localSheetId="1">#REF!</definedName>
    <definedName name="opcion">#REF!</definedName>
    <definedName name="Operario" localSheetId="1">#REF!</definedName>
    <definedName name="Operario">#REF!</definedName>
    <definedName name="OR" localSheetId="1">#REF!</definedName>
    <definedName name="OR">#REF!</definedName>
    <definedName name="ORIGEN" localSheetId="1">#REF!</definedName>
    <definedName name="ORIGEN">#REF!</definedName>
    <definedName name="ORIGINAL" hidden="1">{#N/A,#N/A,FALSE,"orthoflow";#N/A,#N/A,FALSE,"Miscelaneos";#N/A,#N/A,FALSE,"Instrumentacio";#N/A,#N/A,FALSE,"Electrico";#N/A,#N/A,FALSE,"Valv. Seguridad"}</definedName>
    <definedName name="OROZCO" localSheetId="1" hidden="1">[7]INST!#REF!</definedName>
    <definedName name="OROZCO" hidden="1">[7]INST!#REF!</definedName>
    <definedName name="otros">[70]otros!$A$6:$A$1235</definedName>
    <definedName name="OTROS1" localSheetId="1">#REF!</definedName>
    <definedName name="OTROS1">#REF!</definedName>
    <definedName name="OUT" localSheetId="1">#REF!</definedName>
    <definedName name="OUT">#REF!</definedName>
    <definedName name="P" localSheetId="1">#REF!</definedName>
    <definedName name="P">#REF!</definedName>
    <definedName name="P_Yacimiento" localSheetId="1">#REF!</definedName>
    <definedName name="P_Yacimiento">#REF!</definedName>
    <definedName name="p0p0" localSheetId="3" hidden="1">{"via1",#N/A,TRUE,"general";"via2",#N/A,TRUE,"general";"via3",#N/A,TRUE,"general"}</definedName>
    <definedName name="p0p0" hidden="1">{"via1",#N/A,TRUE,"general";"via2",#N/A,TRUE,"general";"via3",#N/A,TRUE,"general"}</definedName>
    <definedName name="Page____1____of____2" localSheetId="1">#REF!</definedName>
    <definedName name="Page____1____of____2">#REF!</definedName>
    <definedName name="Parametro_Peso">[58]Tablas!$A$1:$A$65536</definedName>
    <definedName name="PART_PROD_USUARIO" localSheetId="1">#REF!</definedName>
    <definedName name="PART_PROD_USUARIO">#REF!</definedName>
    <definedName name="Pay_Date" localSheetId="1">#REF!</definedName>
    <definedName name="Pay_Date">#REF!</definedName>
    <definedName name="Pay_Num" localSheetId="1">#REF!</definedName>
    <definedName name="Pay_Num">#REF!</definedName>
    <definedName name="Payment_Date" localSheetId="1">DATE(YEAR('PROPUESTA ECONÓMICA'!Loan_Start),MONTH('PROPUESTA ECONÓMICA'!Loan_Start)+Payment_Number,DAY('PROPUESTA ECONÓMICA'!Loan_Start))</definedName>
    <definedName name="Payment_Date">DATE(YEAR(Loan_Start),MONTH(Loan_Start)+Payment_Number,DAY(Loan_Start))</definedName>
    <definedName name="Payment_Date1" localSheetId="1">DATE(YEAR([94]!Loan_Start),MONTH([94]!Loan_Start)+Payment_Number,DAY([94]!Loan_Start))</definedName>
    <definedName name="Payment_Date1">DATE(YEAR([94]!Loan_Start),MONTH([94]!Loan_Start)+Payment_Number,DAY([94]!Loan_Start))</definedName>
    <definedName name="Payment_Needed">"Pago necesario"</definedName>
    <definedName name="Pb" localSheetId="1">#REF!</definedName>
    <definedName name="Pb">#REF!</definedName>
    <definedName name="Pd" localSheetId="1">#REF!</definedName>
    <definedName name="Pd">#REF!</definedName>
    <definedName name="PEPE" localSheetId="3">'INDICAR CÓDIGO DEL ITEM DE PAGO'!ERR</definedName>
    <definedName name="PEPE">[0]!ERR</definedName>
    <definedName name="Periodo">[43]Hoja1!$C$1</definedName>
    <definedName name="PeriodoPago">'[41]LIQUIDA-NOMINA'!$C$4</definedName>
    <definedName name="PeriodoRepago" localSheetId="1">#REF!</definedName>
    <definedName name="PeriodoRepago">#REF!</definedName>
    <definedName name="PeriodoRepagoCCP" localSheetId="1">#REF!</definedName>
    <definedName name="PeriodoRepagoCCP">#REF!</definedName>
    <definedName name="phed">[56]Hoja1!$C$4</definedName>
    <definedName name="phen">[56]Hoja1!$C$5</definedName>
    <definedName name="Pindis" localSheetId="1">#REF!</definedName>
    <definedName name="Pindis">#REF!</definedName>
    <definedName name="pint" localSheetId="1">'[77]7422CW00'!#REF!</definedName>
    <definedName name="pint">'[77]7422CW00'!#REF!</definedName>
    <definedName name="pintura" localSheetId="1">'[77]7422CW00'!#REF!</definedName>
    <definedName name="pintura">'[77]7422CW00'!#REF!</definedName>
    <definedName name="pintyura" localSheetId="1">[95]STRSUMM0!#REF!</definedName>
    <definedName name="pintyura">[95]STRSUMM0!#REF!</definedName>
    <definedName name="PIP" localSheetId="1">#REF!</definedName>
    <definedName name="PIP">#REF!</definedName>
    <definedName name="Piscinas" localSheetId="1">#REF!</definedName>
    <definedName name="Piscinas">#REF!</definedName>
    <definedName name="PKHK" localSheetId="3" hidden="1">{"TAB1",#N/A,TRUE,"GENERAL";"TAB2",#N/A,TRUE,"GENERAL";"TAB3",#N/A,TRUE,"GENERAL";"TAB4",#N/A,TRUE,"GENERAL";"TAB5",#N/A,TRUE,"GENERAL"}</definedName>
    <definedName name="PKHK" hidden="1">{"TAB1",#N/A,TRUE,"GENERAL";"TAB2",#N/A,TRUE,"GENERAL";"TAB3",#N/A,TRUE,"GENERAL";"TAB4",#N/A,TRUE,"GENERAL";"TAB5",#N/A,TRUE,"GENERAL"}</definedName>
    <definedName name="pkj" localSheetId="3" hidden="1">{"TAB1",#N/A,TRUE,"GENERAL";"TAB2",#N/A,TRUE,"GENERAL";"TAB3",#N/A,TRUE,"GENERAL";"TAB4",#N/A,TRUE,"GENERAL";"TAB5",#N/A,TRUE,"GENERAL"}</definedName>
    <definedName name="pkj" hidden="1">{"TAB1",#N/A,TRUE,"GENERAL";"TAB2",#N/A,TRUE,"GENERAL";"TAB3",#N/A,TRUE,"GENERAL";"TAB4",#N/A,TRUE,"GENERAL";"TAB5",#N/A,TRUE,"GENERAL"}</definedName>
    <definedName name="pkwsem" localSheetId="1">#REF!</definedName>
    <definedName name="pkwsem">#REF!</definedName>
    <definedName name="PLAD" localSheetId="3" hidden="1">{"TAB1",#N/A,TRUE,"GENERAL";"TAB2",#N/A,TRUE,"GENERAL";"TAB3",#N/A,TRUE,"GENERAL";"TAB4",#N/A,TRUE,"GENERAL";"TAB5",#N/A,TRUE,"GENERAL"}</definedName>
    <definedName name="PLAD" hidden="1">{"TAB1",#N/A,TRUE,"GENERAL";"TAB2",#N/A,TRUE,"GENERAL";"TAB3",#N/A,TRUE,"GENERAL";"TAB4",#N/A,TRUE,"GENERAL";"TAB5",#N/A,TRUE,"GENERAL"}</definedName>
    <definedName name="PLAN_DE_INVERSION" localSheetId="1">#REF!</definedName>
    <definedName name="PLAN_DE_INVERSION">#REF!</definedName>
    <definedName name="PLAN_DE_INVERSIONES" localSheetId="1">#REF!</definedName>
    <definedName name="PLAN_DE_INVERSIONES">#REF!</definedName>
    <definedName name="Platinas" localSheetId="1">#REF!</definedName>
    <definedName name="Platinas">#REF!</definedName>
    <definedName name="Plazo">[36]BASES!$E$27</definedName>
    <definedName name="PlazoAIU" localSheetId="3">#REF!</definedName>
    <definedName name="PlazoAIU" localSheetId="1">#REF!</definedName>
    <definedName name="PlazoAIU">#REF!</definedName>
    <definedName name="PLPLUNN" localSheetId="3" hidden="1">{"TAB1",#N/A,TRUE,"GENERAL";"TAB2",#N/A,TRUE,"GENERAL";"TAB3",#N/A,TRUE,"GENERAL";"TAB4",#N/A,TRUE,"GENERAL";"TAB5",#N/A,TRUE,"GENERAL"}</definedName>
    <definedName name="PLPLUNN" hidden="1">{"TAB1",#N/A,TRUE,"GENERAL";"TAB2",#N/A,TRUE,"GENERAL";"TAB3",#N/A,TRUE,"GENERAL";"TAB4",#N/A,TRUE,"GENERAL";"TAB5",#N/A,TRUE,"GENERAL"}</definedName>
    <definedName name="PMP" localSheetId="1">#REF!</definedName>
    <definedName name="PMP">#REF!</definedName>
    <definedName name="POCETAS" localSheetId="3">#REF!</definedName>
    <definedName name="POCETAS" localSheetId="1">#REF!</definedName>
    <definedName name="POCETAS">#REF!</definedName>
    <definedName name="POIUP" localSheetId="3" hidden="1">{"via1",#N/A,TRUE,"general";"via2",#N/A,TRUE,"general";"via3",#N/A,TRUE,"general"}</definedName>
    <definedName name="POIUP" hidden="1">{"via1",#N/A,TRUE,"general";"via2",#N/A,TRUE,"general";"via3",#N/A,TRUE,"general"}</definedName>
    <definedName name="popop" localSheetId="3" hidden="1">{"via1",#N/A,TRUE,"general";"via2",#N/A,TRUE,"general";"via3",#N/A,TRUE,"general"}</definedName>
    <definedName name="popop" hidden="1">{"via1",#N/A,TRUE,"general";"via2",#N/A,TRUE,"general";"via3",#N/A,TRUE,"general"}</definedName>
    <definedName name="popp" localSheetId="3" hidden="1">{"via1",#N/A,TRUE,"general";"via2",#N/A,TRUE,"general";"via3",#N/A,TRUE,"general"}</definedName>
    <definedName name="popp" hidden="1">{"via1",#N/A,TRUE,"general";"via2",#N/A,TRUE,"general";"via3",#N/A,TRUE,"general"}</definedName>
    <definedName name="popu" localSheetId="3">#REF!</definedName>
    <definedName name="popu" localSheetId="1">#REF!</definedName>
    <definedName name="popu">#REF!</definedName>
    <definedName name="popvds" localSheetId="3" hidden="1">{"TAB1",#N/A,TRUE,"GENERAL";"TAB2",#N/A,TRUE,"GENERAL";"TAB3",#N/A,TRUE,"GENERAL";"TAB4",#N/A,TRUE,"GENERAL";"TAB5",#N/A,TRUE,"GENERAL"}</definedName>
    <definedName name="popvds" hidden="1">{"TAB1",#N/A,TRUE,"GENERAL";"TAB2",#N/A,TRUE,"GENERAL";"TAB3",#N/A,TRUE,"GENERAL";"TAB4",#N/A,TRUE,"GENERAL";"TAB5",#N/A,TRUE,"GENERAL"}</definedName>
    <definedName name="porc" localSheetId="3">#REF!</definedName>
    <definedName name="porc" localSheetId="1">#REF!</definedName>
    <definedName name="porc">#REF!</definedName>
    <definedName name="PORCE">[37]BASES!$E$26</definedName>
    <definedName name="Porcentaje" localSheetId="1">#REF!</definedName>
    <definedName name="Porcentaje">#REF!</definedName>
    <definedName name="PORCENTAJE1" localSheetId="1">#REF!</definedName>
    <definedName name="PORCENTAJE1">#REF!</definedName>
    <definedName name="PORTADA2" localSheetId="1">'[96]Hoja 1 '!#REF!</definedName>
    <definedName name="PORTADA2">'[96]Hoja 1 '!#REF!</definedName>
    <definedName name="POSICION_PRESUP" localSheetId="1">[11]Tablas!#REF!</definedName>
    <definedName name="POSICION_PRESUP">[11]Tablas!#REF!</definedName>
    <definedName name="POSICIONES" localSheetId="1">#REF!</definedName>
    <definedName name="POSICIONES">#REF!</definedName>
    <definedName name="pouig" localSheetId="3" hidden="1">{"via1",#N/A,TRUE,"general";"via2",#N/A,TRUE,"general";"via3",#N/A,TRUE,"general"}</definedName>
    <definedName name="pouig" hidden="1">{"via1",#N/A,TRUE,"general";"via2",#N/A,TRUE,"general";"via3",#N/A,TRUE,"general"}</definedName>
    <definedName name="POZO">[58]Tablas!$C$1:$C$65536</definedName>
    <definedName name="PPPP" hidden="1">{#N/A,#N/A,FALSE,"orthoflow";#N/A,#N/A,FALSE,"Miscelaneos";#N/A,#N/A,FALSE,"Instrumentacio";#N/A,#N/A,FALSE,"Electrico";#N/A,#N/A,FALSE,"Valv. Seguridad"}</definedName>
    <definedName name="ppppp9" localSheetId="3" hidden="1">{"via1",#N/A,TRUE,"general";"via2",#N/A,TRUE,"general";"via3",#N/A,TRUE,"general"}</definedName>
    <definedName name="ppppp9" hidden="1">{"via1",#N/A,TRUE,"general";"via2",#N/A,TRUE,"general";"via3",#N/A,TRUE,"general"}</definedName>
    <definedName name="pppppd" localSheetId="3" hidden="1">{"TAB1",#N/A,TRUE,"GENERAL";"TAB2",#N/A,TRUE,"GENERAL";"TAB3",#N/A,TRUE,"GENERAL";"TAB4",#N/A,TRUE,"GENERAL";"TAB5",#N/A,TRUE,"GENERAL"}</definedName>
    <definedName name="pppppd" hidden="1">{"TAB1",#N/A,TRUE,"GENERAL";"TAB2",#N/A,TRUE,"GENERAL";"TAB3",#N/A,TRUE,"GENERAL";"TAB4",#N/A,TRUE,"GENERAL";"TAB5",#N/A,TRUE,"GENERAL"}</definedName>
    <definedName name="PPtoNorte" localSheetId="1">#REF!</definedName>
    <definedName name="PPtoNorte">#REF!</definedName>
    <definedName name="pqroj" localSheetId="3" hidden="1">{"via1",#N/A,TRUE,"general";"via2",#N/A,TRUE,"general";"via3",#N/A,TRUE,"general"}</definedName>
    <definedName name="pqroj" hidden="1">{"via1",#N/A,TRUE,"general";"via2",#N/A,TRUE,"general";"via3",#N/A,TRUE,"general"}</definedName>
    <definedName name="Pr">[47]medelo!$D$46</definedName>
    <definedName name="PRE" localSheetId="3">#REF!</definedName>
    <definedName name="PRE" localSheetId="1">#REF!</definedName>
    <definedName name="PRE">#REF!</definedName>
    <definedName name="Precio" localSheetId="1">#REF!</definedName>
    <definedName name="Precio">#REF!</definedName>
    <definedName name="precio2" localSheetId="1">#REF!</definedName>
    <definedName name="precio2">#REF!</definedName>
    <definedName name="PrecioS" localSheetId="1">#REF!</definedName>
    <definedName name="PrecioS">#REF!</definedName>
    <definedName name="PREST" localSheetId="3">#REF!</definedName>
    <definedName name="PREST" localSheetId="1">#REF!</definedName>
    <definedName name="PREST">#REF!</definedName>
    <definedName name="PRIMER" localSheetId="3" hidden="1">{"via1",#N/A,TRUE,"general";"via2",#N/A,TRUE,"general";"via3",#N/A,TRUE,"general"}</definedName>
    <definedName name="PRIMER" hidden="1">{"via1",#N/A,TRUE,"general";"via2",#N/A,TRUE,"general";"via3",#N/A,TRUE,"general"}</definedName>
    <definedName name="PRIMERO">'[89]Informe Semanal 1'!$V$43:$W$43</definedName>
    <definedName name="PRIMET" localSheetId="3" hidden="1">{"TAB1",#N/A,TRUE,"GENERAL";"TAB2",#N/A,TRUE,"GENERAL";"TAB3",#N/A,TRUE,"GENERAL";"TAB4",#N/A,TRUE,"GENERAL";"TAB5",#N/A,TRUE,"GENERAL"}</definedName>
    <definedName name="PRIMET" hidden="1">{"TAB1",#N/A,TRUE,"GENERAL";"TAB2",#N/A,TRUE,"GENERAL";"TAB3",#N/A,TRUE,"GENERAL";"TAB4",#N/A,TRUE,"GENERAL";"TAB5",#N/A,TRUE,"GENERAL"}</definedName>
    <definedName name="Princ" localSheetId="1">#REF!</definedName>
    <definedName name="Princ">#REF!</definedName>
    <definedName name="PRINT_AREA">#N/A</definedName>
    <definedName name="Print_Area_MI" localSheetId="3">#REF!</definedName>
    <definedName name="Print_Area_MI" localSheetId="1">#REF!</definedName>
    <definedName name="Print_Area_MI">#REF!</definedName>
    <definedName name="Print_Area_Reset" localSheetId="1">OFFSET('PROPUESTA ECONÓMICA'!Full_Print,0,0,[0]!Last_Row)</definedName>
    <definedName name="Print_Area_Reset">OFFSET(Full_Print,0,0,Last_Row)</definedName>
    <definedName name="PRINT_TITLES">#N/A</definedName>
    <definedName name="PRINT_TITLES_MI">#N/A</definedName>
    <definedName name="PRINT1" localSheetId="1">'[3]7422CW00'!#REF!</definedName>
    <definedName name="PRINT1">'[3]7422CW00'!#REF!</definedName>
    <definedName name="PRINT2" localSheetId="1">'[3]7422CW00'!#REF!</definedName>
    <definedName name="PRINT2">'[3]7422CW00'!#REF!</definedName>
    <definedName name="PRIVADO" localSheetId="1">#REF!</definedName>
    <definedName name="PRIVADO">#REF!</definedName>
    <definedName name="prn">[56]Hoja1!$C$3</definedName>
    <definedName name="prnf">[56]Hoja1!$C$6</definedName>
    <definedName name="ProbRange">0</definedName>
    <definedName name="ProbRangeMit">0</definedName>
    <definedName name="PROC" localSheetId="1">#REF!</definedName>
    <definedName name="PROC">#REF!</definedName>
    <definedName name="PROCEDIM_SELECC" localSheetId="1">#REF!</definedName>
    <definedName name="PROCEDIM_SELECC">#REF!</definedName>
    <definedName name="PROCESO" localSheetId="1">#REF!</definedName>
    <definedName name="PROCESO">#REF!</definedName>
    <definedName name="PRODUCTO" localSheetId="1">#REF!</definedName>
    <definedName name="PRODUCTO">#REF!</definedName>
    <definedName name="PrOfic">[36]BASES!$B$31</definedName>
    <definedName name="PROGDES" localSheetId="1">#REF!</definedName>
    <definedName name="PROGDES">#REF!</definedName>
    <definedName name="Programa" localSheetId="1">#REF!</definedName>
    <definedName name="Programa">#REF!</definedName>
    <definedName name="programainv" localSheetId="3">'INDICAR CÓDIGO DEL ITEM DE PAGO'!ERR</definedName>
    <definedName name="programainv">[0]!ERR</definedName>
    <definedName name="Proponente" localSheetId="3">#REF!</definedName>
    <definedName name="Proponente" localSheetId="1">#REF!</definedName>
    <definedName name="Proponente">#REF!</definedName>
    <definedName name="PRUEBA" localSheetId="1">[97]!absc</definedName>
    <definedName name="PRUEBA">[97]!absc</definedName>
    <definedName name="prueba1" localSheetId="1">[97]!absc</definedName>
    <definedName name="prueba1">[97]!absc</definedName>
    <definedName name="PRUEBA2" localSheetId="3">#REF!</definedName>
    <definedName name="PRUEBA2" localSheetId="1">#REF!</definedName>
    <definedName name="PRUEBA2">#REF!</definedName>
    <definedName name="ps" localSheetId="1">#REF!</definedName>
    <definedName name="ps">#REF!</definedName>
    <definedName name="PSTRESS_RELIEVI" localSheetId="1">#REF!</definedName>
    <definedName name="PSTRESS_RELIEVI">#REF!</definedName>
    <definedName name="PTAR" hidden="1">{#N/A,#N/A,FALSE,"Estatico";#N/A,#N/A,FALSE,"Tuberia";#N/A,#N/A,FALSE,"Instrumentación";#N/A,#N/A,FALSE,"Mecanica";#N/A,#N/A,FALSE,"Electrico";#N/A,#N/A,FALSE,"Ofic.Civiles"}</definedName>
    <definedName name="ptope" localSheetId="3" hidden="1">{"TAB1",#N/A,TRUE,"GENERAL";"TAB2",#N/A,TRUE,"GENERAL";"TAB3",#N/A,TRUE,"GENERAL";"TAB4",#N/A,TRUE,"GENERAL";"TAB5",#N/A,TRUE,"GENERAL"}</definedName>
    <definedName name="ptope" hidden="1">{"TAB1",#N/A,TRUE,"GENERAL";"TAB2",#N/A,TRUE,"GENERAL";"TAB3",#N/A,TRUE,"GENERAL";"TAB4",#N/A,TRUE,"GENERAL";"TAB5",#N/A,TRUE,"GENERAL"}</definedName>
    <definedName name="ptopes" localSheetId="3" hidden="1">{"via1",#N/A,TRUE,"general";"via2",#N/A,TRUE,"general";"via3",#N/A,TRUE,"general"}</definedName>
    <definedName name="ptopes" hidden="1">{"via1",#N/A,TRUE,"general";"via2",#N/A,TRUE,"general";"via3",#N/A,TRUE,"general"}</definedName>
    <definedName name="PW" localSheetId="1">#REF!</definedName>
    <definedName name="PW">#REF!</definedName>
    <definedName name="Pwf">'[98]ORITO 02 '!$A$12</definedName>
    <definedName name="Pwf_actual">'[98]ORITO 02 '!$E$6</definedName>
    <definedName name="Pwf_i">[47]medelo!$A$66:$A$83</definedName>
    <definedName name="Pwf_min">'[98]ORITO 02 '!$E$8</definedName>
    <definedName name="Pwfd" localSheetId="1">#REF!</definedName>
    <definedName name="Pwfd">#REF!</definedName>
    <definedName name="Q" localSheetId="3">#REF!</definedName>
    <definedName name="Q" localSheetId="1">#REF!</definedName>
    <definedName name="Q">#REF!</definedName>
    <definedName name="Q_actual">'[98]ORITO 02 '!$E$7</definedName>
    <definedName name="Q_BRUTO" localSheetId="1">#REF!</definedName>
    <definedName name="Q_BRUTO">#REF!</definedName>
    <definedName name="q1q1q" localSheetId="3" hidden="1">{"via1",#N/A,TRUE,"general";"via2",#N/A,TRUE,"general";"via3",#N/A,TRUE,"general"}</definedName>
    <definedName name="q1q1q" hidden="1">{"via1",#N/A,TRUE,"general";"via2",#N/A,TRUE,"general";"via3",#N/A,TRUE,"general"}</definedName>
    <definedName name="qaedtguj" localSheetId="3" hidden="1">{"via1",#N/A,TRUE,"general";"via2",#N/A,TRUE,"general";"via3",#N/A,TRUE,"general"}</definedName>
    <definedName name="qaedtguj" hidden="1">{"via1",#N/A,TRUE,"general";"via2",#N/A,TRUE,"general";"via3",#N/A,TRUE,"general"}</definedName>
    <definedName name="QAQSWS" localSheetId="3" hidden="1">{"via1",#N/A,TRUE,"general";"via2",#N/A,TRUE,"general";"via3",#N/A,TRUE,"general"}</definedName>
    <definedName name="QAQSWS" hidden="1">{"via1",#N/A,TRUE,"general";"via2",#N/A,TRUE,"general";"via3",#N/A,TRUE,"general"}</definedName>
    <definedName name="qaqwwxcr" localSheetId="3" hidden="1">{"via1",#N/A,TRUE,"general";"via2",#N/A,TRUE,"general";"via3",#N/A,TRUE,"general"}</definedName>
    <definedName name="qaqwwxcr" hidden="1">{"via1",#N/A,TRUE,"general";"via2",#N/A,TRUE,"general";"via3",#N/A,TRUE,"general"}</definedName>
    <definedName name="qaz" localSheetId="3">#REF!</definedName>
    <definedName name="qaz" localSheetId="1">#REF!</definedName>
    <definedName name="qaz">#REF!</definedName>
    <definedName name="qedcd" localSheetId="3" hidden="1">{"via1",#N/A,TRUE,"general";"via2",#N/A,TRUE,"general";"via3",#N/A,TRUE,"general"}</definedName>
    <definedName name="qedcd" hidden="1">{"via1",#N/A,TRUE,"general";"via2",#N/A,TRUE,"general";"via3",#N/A,TRUE,"general"}</definedName>
    <definedName name="qeqewe" localSheetId="3" hidden="1">{"TAB1",#N/A,TRUE,"GENERAL";"TAB2",#N/A,TRUE,"GENERAL";"TAB3",#N/A,TRUE,"GENERAL";"TAB4",#N/A,TRUE,"GENERAL";"TAB5",#N/A,TRUE,"GENERAL"}</definedName>
    <definedName name="qeqewe" hidden="1">{"TAB1",#N/A,TRUE,"GENERAL";"TAB2",#N/A,TRUE,"GENERAL";"TAB3",#N/A,TRUE,"GENERAL";"TAB4",#N/A,TRUE,"GENERAL";"TAB5",#N/A,TRUE,"GENERAL"}</definedName>
    <definedName name="qewj" localSheetId="3" hidden="1">{"via1",#N/A,TRUE,"general";"via2",#N/A,TRUE,"general";"via3",#N/A,TRUE,"general"}</definedName>
    <definedName name="qewj" hidden="1">{"via1",#N/A,TRUE,"general";"via2",#N/A,TRUE,"general";"via3",#N/A,TRUE,"general"}</definedName>
    <definedName name="Qmax">[47]medelo!$B$63</definedName>
    <definedName name="qqqqqw" localSheetId="3" hidden="1">{"via1",#N/A,TRUE,"general";"via2",#N/A,TRUE,"general";"via3",#N/A,TRUE,"general"}</definedName>
    <definedName name="qqqqqw" hidden="1">{"via1",#N/A,TRUE,"general";"via2",#N/A,TRUE,"general";"via3",#N/A,TRUE,"general"}</definedName>
    <definedName name="QS" localSheetId="1">#REF!</definedName>
    <definedName name="QS">#REF!</definedName>
    <definedName name="Qt">'[98]ORITO 02 '!$E$9</definedName>
    <definedName name="QTIES" localSheetId="1">#REF!</definedName>
    <definedName name="QTIES">#REF!</definedName>
    <definedName name="QTY" localSheetId="1">#REF!</definedName>
    <definedName name="QTY">#REF!</definedName>
    <definedName name="qw" localSheetId="3" hidden="1">{"via1",#N/A,TRUE,"general";"via2",#N/A,TRUE,"general";"via3",#N/A,TRUE,"general"}</definedName>
    <definedName name="qw" hidden="1">{"via1",#N/A,TRUE,"general";"via2",#N/A,TRUE,"general";"via3",#N/A,TRUE,"general"}</definedName>
    <definedName name="qwdas2" localSheetId="3" hidden="1">{"via1",#N/A,TRUE,"general";"via2",#N/A,TRUE,"general";"via3",#N/A,TRUE,"general"}</definedName>
    <definedName name="qwdas2" hidden="1">{"via1",#N/A,TRUE,"general";"via2",#N/A,TRUE,"general";"via3",#N/A,TRUE,"general"}</definedName>
    <definedName name="QWE" localSheetId="1">#REF!</definedName>
    <definedName name="QWE">#REF!</definedName>
    <definedName name="qweqe" localSheetId="3" hidden="1">{"TAB1",#N/A,TRUE,"GENERAL";"TAB2",#N/A,TRUE,"GENERAL";"TAB3",#N/A,TRUE,"GENERAL";"TAB4",#N/A,TRUE,"GENERAL";"TAB5",#N/A,TRUE,"GENERAL"}</definedName>
    <definedName name="qweqe" hidden="1">{"TAB1",#N/A,TRUE,"GENERAL";"TAB2",#N/A,TRUE,"GENERAL";"TAB3",#N/A,TRUE,"GENERAL";"TAB4",#N/A,TRUE,"GENERAL";"TAB5",#N/A,TRUE,"GENERAL"}</definedName>
    <definedName name="QWERTY" localSheetId="3">'INDICAR CÓDIGO DEL ITEM DE PAGO'!ERR</definedName>
    <definedName name="QWERTY">[0]!ERR</definedName>
    <definedName name="qwewertet" hidden="1">{#N/A,#N/A,TRUE,"1842CWN0"}</definedName>
    <definedName name="qwqwqwj" localSheetId="3" hidden="1">{"TAB1",#N/A,TRUE,"GENERAL";"TAB2",#N/A,TRUE,"GENERAL";"TAB3",#N/A,TRUE,"GENERAL";"TAB4",#N/A,TRUE,"GENERAL";"TAB5",#N/A,TRUE,"GENERAL"}</definedName>
    <definedName name="qwqwqwj" hidden="1">{"TAB1",#N/A,TRUE,"GENERAL";"TAB2",#N/A,TRUE,"GENERAL";"TAB3",#N/A,TRUE,"GENERAL";"TAB4",#N/A,TRUE,"GENERAL";"TAB5",#N/A,TRUE,"GENERAL"}</definedName>
    <definedName name="R._SECO" localSheetId="1">#REF!</definedName>
    <definedName name="R._SECO">#REF!</definedName>
    <definedName name="R_2" localSheetId="1">#REF!</definedName>
    <definedName name="R_2">#REF!</definedName>
    <definedName name="R_c" localSheetId="1">#REF!</definedName>
    <definedName name="R_c">#REF!</definedName>
    <definedName name="RANGO_FECHA" localSheetId="1">#REF!</definedName>
    <definedName name="RANGO_FECHA">#REF!</definedName>
    <definedName name="Rates" localSheetId="1">#REF!</definedName>
    <definedName name="Rates">#REF!</definedName>
    <definedName name="RD" localSheetId="1">#REF!</definedName>
    <definedName name="RD">#REF!</definedName>
    <definedName name="rdq" localSheetId="1">#REF!</definedName>
    <definedName name="rdq">#REF!</definedName>
    <definedName name="Reactores" localSheetId="1">#REF!</definedName>
    <definedName name="Reactores">#REF!</definedName>
    <definedName name="Recall_2">'[92] ASR+Nafta'!$E$9:$E$21</definedName>
    <definedName name="Recall_3">'[92]Todos+Nafta'!$E$9:$E$21</definedName>
    <definedName name="Recorder" localSheetId="1">#REF!</definedName>
    <definedName name="Recorder">#REF!</definedName>
    <definedName name="recursos">[99]RECURSOS!$A$8:$A$204</definedName>
    <definedName name="rege" localSheetId="3" hidden="1">{"TAB1",#N/A,TRUE,"GENERAL";"TAB2",#N/A,TRUE,"GENERAL";"TAB3",#N/A,TRUE,"GENERAL";"TAB4",#N/A,TRUE,"GENERAL";"TAB5",#N/A,TRUE,"GENERAL"}</definedName>
    <definedName name="rege" hidden="1">{"TAB1",#N/A,TRUE,"GENERAL";"TAB2",#N/A,TRUE,"GENERAL";"TAB3",#N/A,TRUE,"GENERAL";"TAB4",#N/A,TRUE,"GENERAL";"TAB5",#N/A,TRUE,"GENERAL"}</definedName>
    <definedName name="REGIMEN_CONTRAT">[91]Tablas!$M$6:$M$8</definedName>
    <definedName name="REGIONAL">[91]Tablas!$I$6:$I$10</definedName>
    <definedName name="RegistroCoordinador" localSheetId="1">#REF!</definedName>
    <definedName name="RegistroCoordinador">#REF!</definedName>
    <definedName name="regresd" localSheetId="3" hidden="1">{"TAB1",#N/A,TRUE,"GENERAL";"TAB2",#N/A,TRUE,"GENERAL";"TAB3",#N/A,TRUE,"GENERAL";"TAB4",#N/A,TRUE,"GENERAL";"TAB5",#N/A,TRUE,"GENERAL"}</definedName>
    <definedName name="regresd" hidden="1">{"TAB1",#N/A,TRUE,"GENERAL";"TAB2",#N/A,TRUE,"GENERAL";"TAB3",#N/A,TRUE,"GENERAL";"TAB4",#N/A,TRUE,"GENERAL";"TAB5",#N/A,TRUE,"GENERAL"}</definedName>
    <definedName name="regthio" localSheetId="3" hidden="1">{"TAB1",#N/A,TRUE,"GENERAL";"TAB2",#N/A,TRUE,"GENERAL";"TAB3",#N/A,TRUE,"GENERAL";"TAB4",#N/A,TRUE,"GENERAL";"TAB5",#N/A,TRUE,"GENERAL"}</definedName>
    <definedName name="regthio" hidden="1">{"TAB1",#N/A,TRUE,"GENERAL";"TAB2",#N/A,TRUE,"GENERAL";"TAB3",#N/A,TRUE,"GENERAL";"TAB4",#N/A,TRUE,"GENERAL";"TAB5",#N/A,TRUE,"GENERAL"}</definedName>
    <definedName name="REICIO" localSheetId="3">'INDICAR CÓDIGO DEL ITEM DE PAGO'!ERR</definedName>
    <definedName name="REICIO">[0]!ERR</definedName>
    <definedName name="Reimbursement">"Reembolso"</definedName>
    <definedName name="reinicio" localSheetId="3">'INDICAR CÓDIGO DEL ITEM DE PAGO'!ERR</definedName>
    <definedName name="reinicio">[0]!ERR</definedName>
    <definedName name="REJHE" localSheetId="3" hidden="1">{"via1",#N/A,TRUE,"general";"via2",#N/A,TRUE,"general";"via3",#N/A,TRUE,"general"}</definedName>
    <definedName name="REJHE" hidden="1">{"via1",#N/A,TRUE,"general";"via2",#N/A,TRUE,"general";"via3",#N/A,TRUE,"general"}</definedName>
    <definedName name="rell" localSheetId="3">#REF!</definedName>
    <definedName name="rell" localSheetId="1">#REF!</definedName>
    <definedName name="rell">#REF!</definedName>
    <definedName name="remanentes">'[28]Reservas de Petróleo'!$A$2,'[28]Reservas de Petróleo'!$A$1,'[28]Reservas de Petróleo'!$D$4,'[28]Reservas de Petróleo'!$H$1:$H$65536</definedName>
    <definedName name="rendimiento" localSheetId="1">#REF!</definedName>
    <definedName name="rendimiento">#REF!</definedName>
    <definedName name="RENDIMIENTO____CARGA" localSheetId="1">#REF!</definedName>
    <definedName name="RENDIMIENTO____CARGA">#REF!</definedName>
    <definedName name="REPXXX" localSheetId="1">#REF!</definedName>
    <definedName name="REPXXX">#REF!</definedName>
    <definedName name="Requerimiento" localSheetId="1">#REF!</definedName>
    <definedName name="Requerimiento">#REF!</definedName>
    <definedName name="Requerimientos" localSheetId="1">#REF!</definedName>
    <definedName name="Requerimientos">#REF!</definedName>
    <definedName name="rer" localSheetId="3" hidden="1">{"via1",#N/A,TRUE,"general";"via2",#N/A,TRUE,"general";"via3",#N/A,TRUE,"general"}</definedName>
    <definedName name="rer" hidden="1">{"via1",#N/A,TRUE,"general";"via2",#N/A,TRUE,"general";"via3",#N/A,TRUE,"general"}</definedName>
    <definedName name="rererw" localSheetId="3" hidden="1">{"TAB1",#N/A,TRUE,"GENERAL";"TAB2",#N/A,TRUE,"GENERAL";"TAB3",#N/A,TRUE,"GENERAL";"TAB4",#N/A,TRUE,"GENERAL";"TAB5",#N/A,TRUE,"GENERAL"}</definedName>
    <definedName name="rererw" hidden="1">{"TAB1",#N/A,TRUE,"GENERAL";"TAB2",#N/A,TRUE,"GENERAL";"TAB3",#N/A,TRUE,"GENERAL";"TAB4",#N/A,TRUE,"GENERAL";"TAB5",#N/A,TRUE,"GENERAL"}</definedName>
    <definedName name="rerg" localSheetId="3" hidden="1">{"TAB1",#N/A,TRUE,"GENERAL";"TAB2",#N/A,TRUE,"GENERAL";"TAB3",#N/A,TRUE,"GENERAL";"TAB4",#N/A,TRUE,"GENERAL";"TAB5",#N/A,TRUE,"GENERAL"}</definedName>
    <definedName name="rerg" hidden="1">{"TAB1",#N/A,TRUE,"GENERAL";"TAB2",#N/A,TRUE,"GENERAL";"TAB3",#N/A,TRUE,"GENERAL";"TAB4",#N/A,TRUE,"GENERAL";"TAB5",#N/A,TRUE,"GENERAL"}</definedName>
    <definedName name="rerrrrw" localSheetId="3" hidden="1">{"TAB1",#N/A,TRUE,"GENERAL";"TAB2",#N/A,TRUE,"GENERAL";"TAB3",#N/A,TRUE,"GENERAL";"TAB4",#N/A,TRUE,"GENERAL";"TAB5",#N/A,TRUE,"GENERAL"}</definedName>
    <definedName name="rerrrrw" hidden="1">{"TAB1",#N/A,TRUE,"GENERAL";"TAB2",#N/A,TRUE,"GENERAL";"TAB3",#N/A,TRUE,"GENERAL";"TAB4",#N/A,TRUE,"GENERAL";"TAB5",#N/A,TRUE,"GENERAL"}</definedName>
    <definedName name="RES" localSheetId="1">#REF!</definedName>
    <definedName name="RES">#REF!</definedName>
    <definedName name="Resistividad" localSheetId="1">#REF!</definedName>
    <definedName name="Resistividad">#REF!</definedName>
    <definedName name="resu" localSheetId="3">[100]original_sist!$B$1:$L$167</definedName>
    <definedName name="RESU" localSheetId="1">#REF!</definedName>
    <definedName name="RESU">#REF!</definedName>
    <definedName name="resu8" localSheetId="1">[9]!resu8</definedName>
    <definedName name="resu8">[9]!resu8</definedName>
    <definedName name="resufi" localSheetId="1">#REF!</definedName>
    <definedName name="resufi">#REF!</definedName>
    <definedName name="resufi1" localSheetId="1">#REF!</definedName>
    <definedName name="resufi1">#REF!</definedName>
    <definedName name="resumen" localSheetId="1">#REF!</definedName>
    <definedName name="resumen">#REF!</definedName>
    <definedName name="resumen_final" localSheetId="1">#REF!</definedName>
    <definedName name="resumen_final">#REF!</definedName>
    <definedName name="resumen_final1" localSheetId="1">#REF!</definedName>
    <definedName name="resumen_final1">#REF!</definedName>
    <definedName name="Retenc">[36]BASES!$E$31</definedName>
    <definedName name="RETTRE" localSheetId="3" hidden="1">{"via1",#N/A,TRUE,"general";"via2",#N/A,TRUE,"general";"via3",#N/A,TRUE,"general"}</definedName>
    <definedName name="RETTRE" hidden="1">{"via1",#N/A,TRUE,"general";"via2",#N/A,TRUE,"general";"via3",#N/A,TRUE,"general"}</definedName>
    <definedName name="rety" localSheetId="3" hidden="1">{"TAB1",#N/A,TRUE,"GENERAL";"TAB2",#N/A,TRUE,"GENERAL";"TAB3",#N/A,TRUE,"GENERAL";"TAB4",#N/A,TRUE,"GENERAL";"TAB5",#N/A,TRUE,"GENERAL"}</definedName>
    <definedName name="rety" hidden="1">{"TAB1",#N/A,TRUE,"GENERAL";"TAB2",#N/A,TRUE,"GENERAL";"TAB3",#N/A,TRUE,"GENERAL";"TAB4",#N/A,TRUE,"GENERAL";"TAB5",#N/A,TRUE,"GENERAL"}</definedName>
    <definedName name="rewfreg" localSheetId="3" hidden="1">{"via1",#N/A,TRUE,"general";"via2",#N/A,TRUE,"general";"via3",#N/A,TRUE,"general"}</definedName>
    <definedName name="rewfreg" hidden="1">{"via1",#N/A,TRUE,"general";"via2",#N/A,TRUE,"general";"via3",#N/A,TRUE,"general"}</definedName>
    <definedName name="rewr" localSheetId="3" hidden="1">{"via1",#N/A,TRUE,"general";"via2",#N/A,TRUE,"general";"via3",#N/A,TRUE,"general"}</definedName>
    <definedName name="rewr" hidden="1">{"via1",#N/A,TRUE,"general";"via2",#N/A,TRUE,"general";"via3",#N/A,TRUE,"general"}</definedName>
    <definedName name="REWWER" localSheetId="3" hidden="1">{"TAB1",#N/A,TRUE,"GENERAL";"TAB2",#N/A,TRUE,"GENERAL";"TAB3",#N/A,TRUE,"GENERAL";"TAB4",#N/A,TRUE,"GENERAL";"TAB5",#N/A,TRUE,"GENERAL"}</definedName>
    <definedName name="REWWER" hidden="1">{"TAB1",#N/A,TRUE,"GENERAL";"TAB2",#N/A,TRUE,"GENERAL";"TAB3",#N/A,TRUE,"GENERAL";"TAB4",#N/A,TRUE,"GENERAL";"TAB5",#N/A,TRUE,"GENERAL"}</definedName>
    <definedName name="reyepoi" localSheetId="3" hidden="1">{"TAB1",#N/A,TRUE,"GENERAL";"TAB2",#N/A,TRUE,"GENERAL";"TAB3",#N/A,TRUE,"GENERAL";"TAB4",#N/A,TRUE,"GENERAL";"TAB5",#N/A,TRUE,"GENERAL"}</definedName>
    <definedName name="reyepoi" hidden="1">{"TAB1",#N/A,TRUE,"GENERAL";"TAB2",#N/A,TRUE,"GENERAL";"TAB3",#N/A,TRUE,"GENERAL";"TAB4",#N/A,TRUE,"GENERAL";"TAB5",#N/A,TRUE,"GENERAL"}</definedName>
    <definedName name="reyety" localSheetId="3" hidden="1">{"via1",#N/A,TRUE,"general";"via2",#N/A,TRUE,"general";"via3",#N/A,TRUE,"general"}</definedName>
    <definedName name="reyety" hidden="1">{"via1",#N/A,TRUE,"general";"via2",#N/A,TRUE,"general";"via3",#N/A,TRUE,"general"}</definedName>
    <definedName name="reyty" localSheetId="3" hidden="1">{"via1",#N/A,TRUE,"general";"via2",#N/A,TRUE,"general";"via3",#N/A,TRUE,"general"}</definedName>
    <definedName name="reyty" hidden="1">{"via1",#N/A,TRUE,"general";"via2",#N/A,TRUE,"general";"via3",#N/A,TRUE,"general"}</definedName>
    <definedName name="reyyt" localSheetId="3" hidden="1">{"via1",#N/A,TRUE,"general";"via2",#N/A,TRUE,"general";"via3",#N/A,TRUE,"general"}</definedName>
    <definedName name="reyyt" hidden="1">{"via1",#N/A,TRUE,"general";"via2",#N/A,TRUE,"general";"via3",#N/A,TRUE,"general"}</definedName>
    <definedName name="rfhnhjyu" localSheetId="3" hidden="1">{"TAB1",#N/A,TRUE,"GENERAL";"TAB2",#N/A,TRUE,"GENERAL";"TAB3",#N/A,TRUE,"GENERAL";"TAB4",#N/A,TRUE,"GENERAL";"TAB5",#N/A,TRUE,"GENERAL"}</definedName>
    <definedName name="rfhnhjyu" hidden="1">{"TAB1",#N/A,TRUE,"GENERAL";"TAB2",#N/A,TRUE,"GENERAL";"TAB3",#N/A,TRUE,"GENERAL";"TAB4",#N/A,TRUE,"GENERAL";"TAB5",#N/A,TRUE,"GENERAL"}</definedName>
    <definedName name="rfrf" localSheetId="3" hidden="1">{"via1",#N/A,TRUE,"general";"via2",#N/A,TRUE,"general";"via3",#N/A,TRUE,"general"}</definedName>
    <definedName name="rfrf" hidden="1">{"via1",#N/A,TRUE,"general";"via2",#N/A,TRUE,"general";"via3",#N/A,TRUE,"general"}</definedName>
    <definedName name="RFV" localSheetId="1">#REF!</definedName>
    <definedName name="RFV">#REF!</definedName>
    <definedName name="RG" localSheetId="1">#REF!</definedName>
    <definedName name="RG">#REF!</definedName>
    <definedName name="rge" localSheetId="3" hidden="1">{"via1",#N/A,TRUE,"general";"via2",#N/A,TRUE,"general";"via3",#N/A,TRUE,"general"}</definedName>
    <definedName name="rge" hidden="1">{"via1",#N/A,TRUE,"general";"via2",#N/A,TRUE,"general";"via3",#N/A,TRUE,"general"}</definedName>
    <definedName name="rgegg" localSheetId="3" hidden="1">{"via1",#N/A,TRUE,"general";"via2",#N/A,TRUE,"general";"via3",#N/A,TRUE,"general"}</definedName>
    <definedName name="rgegg" hidden="1">{"via1",#N/A,TRUE,"general";"via2",#N/A,TRUE,"general";"via3",#N/A,TRUE,"general"}</definedName>
    <definedName name="rhh" localSheetId="3" hidden="1">{"TAB1",#N/A,TRUE,"GENERAL";"TAB2",#N/A,TRUE,"GENERAL";"TAB3",#N/A,TRUE,"GENERAL";"TAB4",#N/A,TRUE,"GENERAL";"TAB5",#N/A,TRUE,"GENERAL"}</definedName>
    <definedName name="rhh" hidden="1">{"TAB1",#N/A,TRUE,"GENERAL";"TAB2",#N/A,TRUE,"GENERAL";"TAB3",#N/A,TRUE,"GENERAL";"TAB4",#N/A,TRUE,"GENERAL";"TAB5",#N/A,TRUE,"GENERAL"}</definedName>
    <definedName name="rhrtd" localSheetId="3" hidden="1">{"TAB1",#N/A,TRUE,"GENERAL";"TAB2",#N/A,TRUE,"GENERAL";"TAB3",#N/A,TRUE,"GENERAL";"TAB4",#N/A,TRUE,"GENERAL";"TAB5",#N/A,TRUE,"GENERAL"}</definedName>
    <definedName name="rhrtd" hidden="1">{"TAB1",#N/A,TRUE,"GENERAL";"TAB2",#N/A,TRUE,"GENERAL";"TAB3",#N/A,TRUE,"GENERAL";"TAB4",#N/A,TRUE,"GENERAL";"TAB5",#N/A,TRUE,"GENERAL"}</definedName>
    <definedName name="rhtry" localSheetId="3" hidden="1">{"TAB1",#N/A,TRUE,"GENERAL";"TAB2",#N/A,TRUE,"GENERAL";"TAB3",#N/A,TRUE,"GENERAL";"TAB4",#N/A,TRUE,"GENERAL";"TAB5",#N/A,TRUE,"GENERAL"}</definedName>
    <definedName name="rhtry" hidden="1">{"TAB1",#N/A,TRUE,"GENERAL";"TAB2",#N/A,TRUE,"GENERAL";"TAB3",#N/A,TRUE,"GENERAL";"TAB4",#N/A,TRUE,"GENERAL";"TAB5",#N/A,TRUE,"GENERAL"}</definedName>
    <definedName name="RID" localSheetId="1">[101]Ingenieria!#REF!</definedName>
    <definedName name="RID">[101]Ingenieria!#REF!</definedName>
    <definedName name="RISP" localSheetId="1">'[3]7422CW00'!#REF!</definedName>
    <definedName name="RISP">'[3]7422CW00'!#REF!</definedName>
    <definedName name="rj" localSheetId="3" hidden="1">{"TAB1",#N/A,TRUE,"GENERAL";"TAB2",#N/A,TRUE,"GENERAL";"TAB3",#N/A,TRUE,"GENERAL";"TAB4",#N/A,TRUE,"GENERAL";"TAB5",#N/A,TRUE,"GENERAL"}</definedName>
    <definedName name="rj" hidden="1">{"TAB1",#N/A,TRUE,"GENERAL";"TAB2",#N/A,TRUE,"GENERAL";"TAB3",#N/A,TRUE,"GENERAL";"TAB4",#N/A,TRUE,"GENERAL";"TAB5",#N/A,TRUE,"GENERAL"}</definedName>
    <definedName name="rjjth" localSheetId="3" hidden="1">{"TAB1",#N/A,TRUE,"GENERAL";"TAB2",#N/A,TRUE,"GENERAL";"TAB3",#N/A,TRUE,"GENERAL";"TAB4",#N/A,TRUE,"GENERAL";"TAB5",#N/A,TRUE,"GENERAL"}</definedName>
    <definedName name="rjjth" hidden="1">{"TAB1",#N/A,TRUE,"GENERAL";"TAB2",#N/A,TRUE,"GENERAL";"TAB3",#N/A,TRUE,"GENERAL";"TAB4",#N/A,TRUE,"GENERAL";"TAB5",#N/A,TRUE,"GENERAL"}</definedName>
    <definedName name="rjy" localSheetId="3" hidden="1">{"via1",#N/A,TRUE,"general";"via2",#N/A,TRUE,"general";"via3",#N/A,TRUE,"general"}</definedName>
    <definedName name="rjy" hidden="1">{"via1",#N/A,TRUE,"general";"via2",#N/A,TRUE,"general";"via3",#N/A,TRUE,"general"}</definedName>
    <definedName name="rkjyk" localSheetId="3" hidden="1">{"TAB1",#N/A,TRUE,"GENERAL";"TAB2",#N/A,TRUE,"GENERAL";"TAB3",#N/A,TRUE,"GENERAL";"TAB4",#N/A,TRUE,"GENERAL";"TAB5",#N/A,TRUE,"GENERAL"}</definedName>
    <definedName name="rkjyk" hidden="1">{"TAB1",#N/A,TRUE,"GENERAL";"TAB2",#N/A,TRUE,"GENERAL";"TAB3",#N/A,TRUE,"GENERAL";"TAB4",#N/A,TRUE,"GENERAL";"TAB5",#N/A,TRUE,"GENERAL"}</definedName>
    <definedName name="rkru" localSheetId="3" hidden="1">{"via1",#N/A,TRUE,"general";"via2",#N/A,TRUE,"general";"via3",#N/A,TRUE,"general"}</definedName>
    <definedName name="rkru" hidden="1">{"via1",#N/A,TRUE,"general";"via2",#N/A,TRUE,"general";"via3",#N/A,TRUE,"general"}</definedName>
    <definedName name="rky" localSheetId="3" hidden="1">{"TAB1",#N/A,TRUE,"GENERAL";"TAB2",#N/A,TRUE,"GENERAL";"TAB3",#N/A,TRUE,"GENERAL";"TAB4",#N/A,TRUE,"GENERAL";"TAB5",#N/A,TRUE,"GENERAL"}</definedName>
    <definedName name="rky" hidden="1">{"TAB1",#N/A,TRUE,"GENERAL";"TAB2",#N/A,TRUE,"GENERAL";"TAB3",#N/A,TRUE,"GENERAL";"TAB4",#N/A,TRUE,"GENERAL";"TAB5",#N/A,TRUE,"GENERAL"}</definedName>
    <definedName name="rnf">[56]Datos!$D$12</definedName>
    <definedName name="Ro" localSheetId="1">#REF!,#REF!,#REF!</definedName>
    <definedName name="Ro">#REF!,#REF!,#REF!</definedName>
    <definedName name="rr" localSheetId="3">'INDICAR CÓDIGO DEL ITEM DE PAGO'!ERR</definedName>
    <definedName name="rr">[0]!ERR</definedName>
    <definedName name="rrr" localSheetId="3" hidden="1">{"via1",#N/A,TRUE,"general";"via2",#N/A,TRUE,"general";"via3",#N/A,TRUE,"general"}</definedName>
    <definedName name="rrr" hidden="1">{"via1",#N/A,TRUE,"general";"via2",#N/A,TRUE,"general";"via3",#N/A,TRUE,"general"}</definedName>
    <definedName name="rrrr" localSheetId="1">'[102]Form5 _Pág_ 1'!#REF!</definedName>
    <definedName name="rrrr">'[102]Form5 _Pág_ 1'!#REF!</definedName>
    <definedName name="rrrrrb" localSheetId="3" hidden="1">{"via1",#N/A,TRUE,"general";"via2",#N/A,TRUE,"general";"via3",#N/A,TRUE,"general"}</definedName>
    <definedName name="rrrrrb" hidden="1">{"via1",#N/A,TRUE,"general";"via2",#N/A,TRUE,"general";"via3",#N/A,TRUE,"general"}</definedName>
    <definedName name="rrrrrrre" localSheetId="3" hidden="1">{"TAB1",#N/A,TRUE,"GENERAL";"TAB2",#N/A,TRUE,"GENERAL";"TAB3",#N/A,TRUE,"GENERAL";"TAB4",#N/A,TRUE,"GENERAL";"TAB5",#N/A,TRUE,"GENERAL"}</definedName>
    <definedName name="rrrrrrre" hidden="1">{"TAB1",#N/A,TRUE,"GENERAL";"TAB2",#N/A,TRUE,"GENERAL";"TAB3",#N/A,TRUE,"GENERAL";"TAB4",#N/A,TRUE,"GENERAL";"TAB5",#N/A,TRUE,"GENERAL"}</definedName>
    <definedName name="rrrrt" localSheetId="3" hidden="1">{"via1",#N/A,TRUE,"general";"via2",#N/A,TRUE,"general";"via3",#N/A,TRUE,"general"}</definedName>
    <definedName name="rrrrt" hidden="1">{"via1",#N/A,TRUE,"general";"via2",#N/A,TRUE,"general";"via3",#N/A,TRUE,"general"}</definedName>
    <definedName name="Rs" localSheetId="1">#REF!</definedName>
    <definedName name="Rs">#REF!</definedName>
    <definedName name="rsdgsd5" localSheetId="3" hidden="1">{"TAB1",#N/A,TRUE,"GENERAL";"TAB2",#N/A,TRUE,"GENERAL";"TAB3",#N/A,TRUE,"GENERAL";"TAB4",#N/A,TRUE,"GENERAL";"TAB5",#N/A,TRUE,"GENERAL"}</definedName>
    <definedName name="rsdgsd5" hidden="1">{"TAB1",#N/A,TRUE,"GENERAL";"TAB2",#N/A,TRUE,"GENERAL";"TAB3",#N/A,TRUE,"GENERAL";"TAB4",#N/A,TRUE,"GENERAL";"TAB5",#N/A,TRUE,"GENERAL"}</definedName>
    <definedName name="RSS" localSheetId="1">#REF!</definedName>
    <definedName name="RSS">#REF!</definedName>
    <definedName name="rt" localSheetId="3" hidden="1">{"TAB1",#N/A,TRUE,"GENERAL";"TAB2",#N/A,TRUE,"GENERAL";"TAB3",#N/A,TRUE,"GENERAL";"TAB4",#N/A,TRUE,"GENERAL";"TAB5",#N/A,TRUE,"GENERAL"}</definedName>
    <definedName name="rt" hidden="1">{"TAB1",#N/A,TRUE,"GENERAL";"TAB2",#N/A,TRUE,"GENERAL";"TAB3",#N/A,TRUE,"GENERAL";"TAB4",#N/A,TRUE,"GENERAL";"TAB5",#N/A,TRUE,"GENERAL"}</definedName>
    <definedName name="rte" localSheetId="3" hidden="1">{"TAB1",#N/A,TRUE,"GENERAL";"TAB2",#N/A,TRUE,"GENERAL";"TAB3",#N/A,TRUE,"GENERAL";"TAB4",#N/A,TRUE,"GENERAL";"TAB5",#N/A,TRUE,"GENERAL"}</definedName>
    <definedName name="rte" hidden="1">{"TAB1",#N/A,TRUE,"GENERAL";"TAB2",#N/A,TRUE,"GENERAL";"TAB3",#N/A,TRUE,"GENERAL";"TAB4",#N/A,TRUE,"GENERAL";"TAB5",#N/A,TRUE,"GENERAL"}</definedName>
    <definedName name="rteg" localSheetId="3" hidden="1">{"via1",#N/A,TRUE,"general";"via2",#N/A,TRUE,"general";"via3",#N/A,TRUE,"general"}</definedName>
    <definedName name="rteg" hidden="1">{"via1",#N/A,TRUE,"general";"via2",#N/A,TRUE,"general";"via3",#N/A,TRUE,"general"}</definedName>
    <definedName name="rtert" localSheetId="3" hidden="1">{"TAB1",#N/A,TRUE,"GENERAL";"TAB2",#N/A,TRUE,"GENERAL";"TAB3",#N/A,TRUE,"GENERAL";"TAB4",#N/A,TRUE,"GENERAL";"TAB5",#N/A,TRUE,"GENERAL"}</definedName>
    <definedName name="rtert" hidden="1">{"TAB1",#N/A,TRUE,"GENERAL";"TAB2",#N/A,TRUE,"GENERAL";"TAB3",#N/A,TRUE,"GENERAL";"TAB4",#N/A,TRUE,"GENERAL";"TAB5",#N/A,TRUE,"GENERAL"}</definedName>
    <definedName name="rtes" localSheetId="3" hidden="1">{"via1",#N/A,TRUE,"general";"via2",#N/A,TRUE,"general";"via3",#N/A,TRUE,"general"}</definedName>
    <definedName name="rtes" hidden="1">{"via1",#N/A,TRUE,"general";"via2",#N/A,TRUE,"general";"via3",#N/A,TRUE,"general"}</definedName>
    <definedName name="rtewth" localSheetId="3" hidden="1">{"TAB1",#N/A,TRUE,"GENERAL";"TAB2",#N/A,TRUE,"GENERAL";"TAB3",#N/A,TRUE,"GENERAL";"TAB4",#N/A,TRUE,"GENERAL";"TAB5",#N/A,TRUE,"GENERAL"}</definedName>
    <definedName name="rtewth" hidden="1">{"TAB1",#N/A,TRUE,"GENERAL";"TAB2",#N/A,TRUE,"GENERAL";"TAB3",#N/A,TRUE,"GENERAL";"TAB4",#N/A,TRUE,"GENERAL";"TAB5",#N/A,TRUE,"GENERAL"}</definedName>
    <definedName name="rthjtj" localSheetId="3" hidden="1">{"TAB1",#N/A,TRUE,"GENERAL";"TAB2",#N/A,TRUE,"GENERAL";"TAB3",#N/A,TRUE,"GENERAL";"TAB4",#N/A,TRUE,"GENERAL";"TAB5",#N/A,TRUE,"GENERAL"}</definedName>
    <definedName name="rthjtj" hidden="1">{"TAB1",#N/A,TRUE,"GENERAL";"TAB2",#N/A,TRUE,"GENERAL";"TAB3",#N/A,TRUE,"GENERAL";"TAB4",#N/A,TRUE,"GENERAL";"TAB5",#N/A,TRUE,"GENERAL"}</definedName>
    <definedName name="rthrthg" localSheetId="3" hidden="1">{"via1",#N/A,TRUE,"general";"via2",#N/A,TRUE,"general";"via3",#N/A,TRUE,"general"}</definedName>
    <definedName name="rthrthg" hidden="1">{"via1",#N/A,TRUE,"general";"via2",#N/A,TRUE,"general";"via3",#N/A,TRUE,"general"}</definedName>
    <definedName name="rthtrh" localSheetId="3" hidden="1">{"via1",#N/A,TRUE,"general";"via2",#N/A,TRUE,"general";"via3",#N/A,TRUE,"general"}</definedName>
    <definedName name="rthtrh" hidden="1">{"via1",#N/A,TRUE,"general";"via2",#N/A,TRUE,"general";"via3",#N/A,TRUE,"general"}</definedName>
    <definedName name="rtkk" localSheetId="3" hidden="1">{"via1",#N/A,TRUE,"general";"via2",#N/A,TRUE,"general";"via3",#N/A,TRUE,"general"}</definedName>
    <definedName name="rtkk" hidden="1">{"via1",#N/A,TRUE,"general";"via2",#N/A,TRUE,"general";"via3",#N/A,TRUE,"general"}</definedName>
    <definedName name="rttthy" localSheetId="3" hidden="1">{"via1",#N/A,TRUE,"general";"via2",#N/A,TRUE,"general";"via3",#N/A,TRUE,"general"}</definedName>
    <definedName name="rttthy" hidden="1">{"via1",#N/A,TRUE,"general";"via2",#N/A,TRUE,"general";"via3",#N/A,TRUE,"general"}</definedName>
    <definedName name="rtu" localSheetId="3" hidden="1">{"via1",#N/A,TRUE,"general";"via2",#N/A,TRUE,"general";"via3",#N/A,TRUE,"general"}</definedName>
    <definedName name="rtu" hidden="1">{"via1",#N/A,TRUE,"general";"via2",#N/A,TRUE,"general";"via3",#N/A,TRUE,"general"}</definedName>
    <definedName name="rtug" localSheetId="3" hidden="1">{"TAB1",#N/A,TRUE,"GENERAL";"TAB2",#N/A,TRUE,"GENERAL";"TAB3",#N/A,TRUE,"GENERAL";"TAB4",#N/A,TRUE,"GENERAL";"TAB5",#N/A,TRUE,"GENERAL"}</definedName>
    <definedName name="rtug" hidden="1">{"TAB1",#N/A,TRUE,"GENERAL";"TAB2",#N/A,TRUE,"GENERAL";"TAB3",#N/A,TRUE,"GENERAL";"TAB4",#N/A,TRUE,"GENERAL";"TAB5",#N/A,TRUE,"GENERAL"}</definedName>
    <definedName name="rtugsd" localSheetId="3" hidden="1">{"TAB1",#N/A,TRUE,"GENERAL";"TAB2",#N/A,TRUE,"GENERAL";"TAB3",#N/A,TRUE,"GENERAL";"TAB4",#N/A,TRUE,"GENERAL";"TAB5",#N/A,TRUE,"GENERAL"}</definedName>
    <definedName name="rtugsd" hidden="1">{"TAB1",#N/A,TRUE,"GENERAL";"TAB2",#N/A,TRUE,"GENERAL";"TAB3",#N/A,TRUE,"GENERAL";"TAB4",#N/A,TRUE,"GENERAL";"TAB5",#N/A,TRUE,"GENERAL"}</definedName>
    <definedName name="rturtu" localSheetId="3" hidden="1">{"via1",#N/A,TRUE,"general";"via2",#N/A,TRUE,"general";"via3",#N/A,TRUE,"general"}</definedName>
    <definedName name="rturtu" hidden="1">{"via1",#N/A,TRUE,"general";"via2",#N/A,TRUE,"general";"via3",#N/A,TRUE,"general"}</definedName>
    <definedName name="rturu" localSheetId="3" hidden="1">{"via1",#N/A,TRUE,"general";"via2",#N/A,TRUE,"general";"via3",#N/A,TRUE,"general"}</definedName>
    <definedName name="rturu" hidden="1">{"via1",#N/A,TRUE,"general";"via2",#N/A,TRUE,"general";"via3",#N/A,TRUE,"general"}</definedName>
    <definedName name="rtut" localSheetId="3" hidden="1">{"via1",#N/A,TRUE,"general";"via2",#N/A,TRUE,"general";"via3",#N/A,TRUE,"general"}</definedName>
    <definedName name="rtut" hidden="1">{"via1",#N/A,TRUE,"general";"via2",#N/A,TRUE,"general";"via3",#N/A,TRUE,"general"}</definedName>
    <definedName name="rtutru" localSheetId="3" hidden="1">{"via1",#N/A,TRUE,"general";"via2",#N/A,TRUE,"general";"via3",#N/A,TRUE,"general"}</definedName>
    <definedName name="rtutru" hidden="1">{"via1",#N/A,TRUE,"general";"via2",#N/A,TRUE,"general";"via3",#N/A,TRUE,"general"}</definedName>
    <definedName name="rtuy" localSheetId="3" hidden="1">{"via1",#N/A,TRUE,"general";"via2",#N/A,TRUE,"general";"via3",#N/A,TRUE,"general"}</definedName>
    <definedName name="rtuy" hidden="1">{"via1",#N/A,TRUE,"general";"via2",#N/A,TRUE,"general";"via3",#N/A,TRUE,"general"}</definedName>
    <definedName name="rtyhr" localSheetId="3" hidden="1">{"TAB1",#N/A,TRUE,"GENERAL";"TAB2",#N/A,TRUE,"GENERAL";"TAB3",#N/A,TRUE,"GENERAL";"TAB4",#N/A,TRUE,"GENERAL";"TAB5",#N/A,TRUE,"GENERAL"}</definedName>
    <definedName name="rtyhr" hidden="1">{"TAB1",#N/A,TRUE,"GENERAL";"TAB2",#N/A,TRUE,"GENERAL";"TAB3",#N/A,TRUE,"GENERAL";"TAB4",#N/A,TRUE,"GENERAL";"TAB5",#N/A,TRUE,"GENERAL"}</definedName>
    <definedName name="rtym" localSheetId="3" hidden="1">{"via1",#N/A,TRUE,"general";"via2",#N/A,TRUE,"general";"via3",#N/A,TRUE,"general"}</definedName>
    <definedName name="rtym" hidden="1">{"via1",#N/A,TRUE,"general";"via2",#N/A,TRUE,"general";"via3",#N/A,TRUE,"general"}</definedName>
    <definedName name="rtyrey" localSheetId="3" hidden="1">{"TAB1",#N/A,TRUE,"GENERAL";"TAB2",#N/A,TRUE,"GENERAL";"TAB3",#N/A,TRUE,"GENERAL";"TAB4",#N/A,TRUE,"GENERAL";"TAB5",#N/A,TRUE,"GENERAL"}</definedName>
    <definedName name="rtyrey" hidden="1">{"TAB1",#N/A,TRUE,"GENERAL";"TAB2",#N/A,TRUE,"GENERAL";"TAB3",#N/A,TRUE,"GENERAL";"TAB4",#N/A,TRUE,"GENERAL";"TAB5",#N/A,TRUE,"GENERAL"}</definedName>
    <definedName name="rtyrh" localSheetId="3" hidden="1">{"via1",#N/A,TRUE,"general";"via2",#N/A,TRUE,"general";"via3",#N/A,TRUE,"general"}</definedName>
    <definedName name="rtyrh" hidden="1">{"via1",#N/A,TRUE,"general";"via2",#N/A,TRUE,"general";"via3",#N/A,TRUE,"general"}</definedName>
    <definedName name="RTYRTY" localSheetId="3" hidden="1">{"via1",#N/A,TRUE,"general";"via2",#N/A,TRUE,"general";"via3",#N/A,TRUE,"general"}</definedName>
    <definedName name="RTYRTY" hidden="1">{"via1",#N/A,TRUE,"general";"via2",#N/A,TRUE,"general";"via3",#N/A,TRUE,"general"}</definedName>
    <definedName name="rtyt" localSheetId="3" hidden="1">{"TAB1",#N/A,TRUE,"GENERAL";"TAB2",#N/A,TRUE,"GENERAL";"TAB3",#N/A,TRUE,"GENERAL";"TAB4",#N/A,TRUE,"GENERAL";"TAB5",#N/A,TRUE,"GENERAL"}</definedName>
    <definedName name="rtyt" hidden="1">{"TAB1",#N/A,TRUE,"GENERAL";"TAB2",#N/A,TRUE,"GENERAL";"TAB3",#N/A,TRUE,"GENERAL";"TAB4",#N/A,TRUE,"GENERAL";"TAB5",#N/A,TRUE,"GENERAL"}</definedName>
    <definedName name="rtytry" localSheetId="3" hidden="1">{"via1",#N/A,TRUE,"general";"via2",#N/A,TRUE,"general";"via3",#N/A,TRUE,"general"}</definedName>
    <definedName name="rtytry" hidden="1">{"via1",#N/A,TRUE,"general";"via2",#N/A,TRUE,"general";"via3",#N/A,TRUE,"general"}</definedName>
    <definedName name="ruru" localSheetId="3" hidden="1">{"TAB1",#N/A,TRUE,"GENERAL";"TAB2",#N/A,TRUE,"GENERAL";"TAB3",#N/A,TRUE,"GENERAL";"TAB4",#N/A,TRUE,"GENERAL";"TAB5",#N/A,TRUE,"GENERAL"}</definedName>
    <definedName name="ruru" hidden="1">{"TAB1",#N/A,TRUE,"GENERAL";"TAB2",#N/A,TRUE,"GENERAL";"TAB3",#N/A,TRUE,"GENERAL";"TAB4",#N/A,TRUE,"GENERAL";"TAB5",#N/A,TRUE,"GENERAL"}</definedName>
    <definedName name="RUT" localSheetId="1">#REF!</definedName>
    <definedName name="RUT">#REF!</definedName>
    <definedName name="rutu" localSheetId="3" hidden="1">{"via1",#N/A,TRUE,"general";"via2",#N/A,TRUE,"general";"via3",#N/A,TRUE,"general"}</definedName>
    <definedName name="rutu" hidden="1">{"via1",#N/A,TRUE,"general";"via2",#N/A,TRUE,"general";"via3",#N/A,TRUE,"general"}</definedName>
    <definedName name="rwt" localSheetId="3" hidden="1">{"via1",#N/A,TRUE,"general";"via2",#N/A,TRUE,"general";"via3",#N/A,TRUE,"general"}</definedName>
    <definedName name="rwt" hidden="1">{"via1",#N/A,TRUE,"general";"via2",#N/A,TRUE,"general";"via3",#N/A,TRUE,"general"}</definedName>
    <definedName name="ry" localSheetId="3" hidden="1">{"via1",#N/A,TRUE,"general";"via2",#N/A,TRUE,"general";"via3",#N/A,TRUE,"general"}</definedName>
    <definedName name="ry" hidden="1">{"via1",#N/A,TRUE,"general";"via2",#N/A,TRUE,"general";"via3",#N/A,TRUE,"general"}</definedName>
    <definedName name="ryeryb" localSheetId="3" hidden="1">{"TAB1",#N/A,TRUE,"GENERAL";"TAB2",#N/A,TRUE,"GENERAL";"TAB3",#N/A,TRUE,"GENERAL";"TAB4",#N/A,TRUE,"GENERAL";"TAB5",#N/A,TRUE,"GENERAL"}</definedName>
    <definedName name="ryeryb" hidden="1">{"TAB1",#N/A,TRUE,"GENERAL";"TAB2",#N/A,TRUE,"GENERAL";"TAB3",#N/A,TRUE,"GENERAL";"TAB4",#N/A,TRUE,"GENERAL";"TAB5",#N/A,TRUE,"GENERAL"}</definedName>
    <definedName name="rytrsdg" localSheetId="3" hidden="1">{"via1",#N/A,TRUE,"general";"via2",#N/A,TRUE,"general";"via3",#N/A,TRUE,"general"}</definedName>
    <definedName name="rytrsdg" hidden="1">{"via1",#N/A,TRUE,"general";"via2",#N/A,TRUE,"general";"via3",#N/A,TRUE,"general"}</definedName>
    <definedName name="s" localSheetId="3">'INDICAR CÓDIGO DEL ITEM DE PAGO'!ERR</definedName>
    <definedName name="s">[0]!ERR</definedName>
    <definedName name="saa" localSheetId="3" hidden="1">{"via1",#N/A,TRUE,"general";"via2",#N/A,TRUE,"general";"via3",#N/A,TRUE,"general"}</definedName>
    <definedName name="saa" hidden="1">{"via1",#N/A,TRUE,"general";"via2",#N/A,TRUE,"general";"via3",#N/A,TRUE,"general"}</definedName>
    <definedName name="sac" localSheetId="1">#REF!</definedName>
    <definedName name="sac">#REF!</definedName>
    <definedName name="sac1a">'[103]RESUMEN CMA'!$B$39</definedName>
    <definedName name="saca">'[23]RESUMEN CMA'!$B$39</definedName>
    <definedName name="SAD" localSheetId="3" hidden="1">{"via1",#N/A,TRUE,"general";"via2",#N/A,TRUE,"general";"via3",#N/A,TRUE,"general"}</definedName>
    <definedName name="SAD" hidden="1">{"via1",#N/A,TRUE,"general";"via2",#N/A,TRUE,"general";"via3",#N/A,TRUE,"general"}</definedName>
    <definedName name="SADF" localSheetId="3" hidden="1">{"via1",#N/A,TRUE,"general";"via2",#N/A,TRUE,"general";"via3",#N/A,TRUE,"general"}</definedName>
    <definedName name="SADF" hidden="1">{"via1",#N/A,TRUE,"general";"via2",#N/A,TRUE,"general";"via3",#N/A,TRUE,"general"}</definedName>
    <definedName name="sadff" localSheetId="3" hidden="1">{"TAB1",#N/A,TRUE,"GENERAL";"TAB2",#N/A,TRUE,"GENERAL";"TAB3",#N/A,TRUE,"GENERAL";"TAB4",#N/A,TRUE,"GENERAL";"TAB5",#N/A,TRUE,"GENERAL"}</definedName>
    <definedName name="sadff" hidden="1">{"TAB1",#N/A,TRUE,"GENERAL";"TAB2",#N/A,TRUE,"GENERAL";"TAB3",#N/A,TRUE,"GENERAL";"TAB4",#N/A,TRUE,"GENERAL";"TAB5",#N/A,TRUE,"GENERAL"}</definedName>
    <definedName name="sadfo" localSheetId="3" hidden="1">{"via1",#N/A,TRUE,"general";"via2",#N/A,TRUE,"general";"via3",#N/A,TRUE,"general"}</definedName>
    <definedName name="sadfo" hidden="1">{"via1",#N/A,TRUE,"general";"via2",#N/A,TRUE,"general";"via3",#N/A,TRUE,"general"}</definedName>
    <definedName name="safdp" localSheetId="3" hidden="1">{"TAB1",#N/A,TRUE,"GENERAL";"TAB2",#N/A,TRUE,"GENERAL";"TAB3",#N/A,TRUE,"GENERAL";"TAB4",#N/A,TRUE,"GENERAL";"TAB5",#N/A,TRUE,"GENERAL"}</definedName>
    <definedName name="safdp" hidden="1">{"TAB1",#N/A,TRUE,"GENERAL";"TAB2",#N/A,TRUE,"GENERAL";"TAB3",#N/A,TRUE,"GENERAL";"TAB4",#N/A,TRUE,"GENERAL";"TAB5",#N/A,TRUE,"GENERAL"}</definedName>
    <definedName name="salarios" localSheetId="3">'INDICAR CÓDIGO DEL ITEM DE PAGO'!ERR</definedName>
    <definedName name="salarios">[0]!ERR</definedName>
    <definedName name="SalConv">'[10]DATOS CONTRATO'!$G$14</definedName>
    <definedName name="SALID1" localSheetId="1">#REF!</definedName>
    <definedName name="SALID1">#REF!</definedName>
    <definedName name="SalMinimo">[36]BASES!$E$41</definedName>
    <definedName name="sbgfbgdr" localSheetId="3" hidden="1">{"via1",#N/A,TRUE,"general";"via2",#N/A,TRUE,"general";"via3",#N/A,TRUE,"general"}</definedName>
    <definedName name="sbgfbgdr" hidden="1">{"via1",#N/A,TRUE,"general";"via2",#N/A,TRUE,"general";"via3",#N/A,TRUE,"general"}</definedName>
    <definedName name="SBS" localSheetId="1">#REF!</definedName>
    <definedName name="SBS">#REF!</definedName>
    <definedName name="Sched_Pay" localSheetId="1">#REF!</definedName>
    <definedName name="Sched_Pay">#REF!</definedName>
    <definedName name="Scheduled_Extra_Payments" localSheetId="1">#REF!</definedName>
    <definedName name="Scheduled_Extra_Payments">#REF!</definedName>
    <definedName name="Scheduled_Interest_Rate" localSheetId="1">#REF!</definedName>
    <definedName name="Scheduled_Interest_Rate">#REF!</definedName>
    <definedName name="Scheduled_Monthly_Payment" localSheetId="1">#REF!</definedName>
    <definedName name="Scheduled_Monthly_Payment">#REF!</definedName>
    <definedName name="sd" localSheetId="3" hidden="1">{"TAB1",#N/A,TRUE,"GENERAL";"TAB2",#N/A,TRUE,"GENERAL";"TAB3",#N/A,TRUE,"GENERAL";"TAB4",#N/A,TRUE,"GENERAL";"TAB5",#N/A,TRUE,"GENERAL"}</definedName>
    <definedName name="sd" hidden="1">{"TAB1",#N/A,TRUE,"GENERAL";"TAB2",#N/A,TRUE,"GENERAL";"TAB3",#N/A,TRUE,"GENERAL";"TAB4",#N/A,TRUE,"GENERAL";"TAB5",#N/A,TRUE,"GENERAL"}</definedName>
    <definedName name="sdaf" localSheetId="3" hidden="1">{"via1",#N/A,TRUE,"general";"via2",#N/A,TRUE,"general";"via3",#N/A,TRUE,"general"}</definedName>
    <definedName name="sdaf" hidden="1">{"via1",#N/A,TRUE,"general";"via2",#N/A,TRUE,"general";"via3",#N/A,TRUE,"general"}</definedName>
    <definedName name="sdas" localSheetId="3" hidden="1">{"via1",#N/A,TRUE,"general";"via2",#N/A,TRUE,"general";"via3",#N/A,TRUE,"general"}</definedName>
    <definedName name="sdas" hidden="1">{"via1",#N/A,TRUE,"general";"via2",#N/A,TRUE,"general";"via3",#N/A,TRUE,"general"}</definedName>
    <definedName name="sdasdf" localSheetId="3" hidden="1">{"via1",#N/A,TRUE,"general";"via2",#N/A,TRUE,"general";"via3",#N/A,TRUE,"general"}</definedName>
    <definedName name="sdasdf" hidden="1">{"via1",#N/A,TRUE,"general";"via2",#N/A,TRUE,"general";"via3",#N/A,TRUE,"general"}</definedName>
    <definedName name="SDCDSCT" localSheetId="3"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3" hidden="1">{"TAB1",#N/A,TRUE,"GENERAL";"TAB2",#N/A,TRUE,"GENERAL";"TAB3",#N/A,TRUE,"GENERAL";"TAB4",#N/A,TRUE,"GENERAL";"TAB5",#N/A,TRUE,"GENERAL"}</definedName>
    <definedName name="SDFCE" hidden="1">{"TAB1",#N/A,TRUE,"GENERAL";"TAB2",#N/A,TRUE,"GENERAL";"TAB3",#N/A,TRUE,"GENERAL";"TAB4",#N/A,TRUE,"GENERAL";"TAB5",#N/A,TRUE,"GENERAL"}</definedName>
    <definedName name="sdfd" localSheetId="3" hidden="1">{"via1",#N/A,TRUE,"general";"via2",#N/A,TRUE,"general";"via3",#N/A,TRUE,"general"}</definedName>
    <definedName name="sdfd" hidden="1">{"via1",#N/A,TRUE,"general";"via2",#N/A,TRUE,"general";"via3",#N/A,TRUE,"general"}</definedName>
    <definedName name="SDFDG" hidden="1">{#N/A,#N/A,TRUE,"1842CWN0"}</definedName>
    <definedName name="sdfds" localSheetId="3" hidden="1">{"via1",#N/A,TRUE,"general";"via2",#N/A,TRUE,"general";"via3",#N/A,TRUE,"general"}</definedName>
    <definedName name="sdfds" hidden="1">{"via1",#N/A,TRUE,"general";"via2",#N/A,TRUE,"general";"via3",#N/A,TRUE,"general"}</definedName>
    <definedName name="SDFDSO" localSheetId="3" hidden="1">{"via1",#N/A,TRUE,"general";"via2",#N/A,TRUE,"general";"via3",#N/A,TRUE,"general"}</definedName>
    <definedName name="SDFDSO" hidden="1">{"via1",#N/A,TRUE,"general";"via2",#N/A,TRUE,"general";"via3",#N/A,TRUE,"general"}</definedName>
    <definedName name="sdfdstp" localSheetId="3" hidden="1">{"TAB1",#N/A,TRUE,"GENERAL";"TAB2",#N/A,TRUE,"GENERAL";"TAB3",#N/A,TRUE,"GENERAL";"TAB4",#N/A,TRUE,"GENERAL";"TAB5",#N/A,TRUE,"GENERAL"}</definedName>
    <definedName name="sdfdstp" hidden="1">{"TAB1",#N/A,TRUE,"GENERAL";"TAB2",#N/A,TRUE,"GENERAL";"TAB3",#N/A,TRUE,"GENERAL";"TAB4",#N/A,TRUE,"GENERAL";"TAB5",#N/A,TRUE,"GENERAL"}</definedName>
    <definedName name="SDFEO" localSheetId="3" hidden="1">{"via1",#N/A,TRUE,"general";"via2",#N/A,TRUE,"general";"via3",#N/A,TRUE,"general"}</definedName>
    <definedName name="SDFEO" hidden="1">{"via1",#N/A,TRUE,"general";"via2",#N/A,TRUE,"general";"via3",#N/A,TRUE,"general"}</definedName>
    <definedName name="sdfg" localSheetId="3" hidden="1">{"TAB1",#N/A,TRUE,"GENERAL";"TAB2",#N/A,TRUE,"GENERAL";"TAB3",#N/A,TRUE,"GENERAL";"TAB4",#N/A,TRUE,"GENERAL";"TAB5",#N/A,TRUE,"GENERAL"}</definedName>
    <definedName name="sdfg" hidden="1">{"TAB1",#N/A,TRUE,"GENERAL";"TAB2",#N/A,TRUE,"GENERAL";"TAB3",#N/A,TRUE,"GENERAL";"TAB4",#N/A,TRUE,"GENERAL";"TAB5",#N/A,TRUE,"GENERAL"}</definedName>
    <definedName name="sdfgdsfk" localSheetId="3" hidden="1">{"via1",#N/A,TRUE,"general";"via2",#N/A,TRUE,"general";"via3",#N/A,TRUE,"general"}</definedName>
    <definedName name="sdfgdsfk" hidden="1">{"via1",#N/A,TRUE,"general";"via2",#N/A,TRUE,"general";"via3",#N/A,TRUE,"general"}</definedName>
    <definedName name="sdfgsg" localSheetId="3" hidden="1">{"via1",#N/A,TRUE,"general";"via2",#N/A,TRUE,"general";"via3",#N/A,TRUE,"general"}</definedName>
    <definedName name="sdfgsg" hidden="1">{"via1",#N/A,TRUE,"general";"via2",#N/A,TRUE,"general";"via3",#N/A,TRUE,"general"}</definedName>
    <definedName name="SDFLJK" localSheetId="3" hidden="1">{"TAB1",#N/A,TRUE,"GENERAL";"TAB2",#N/A,TRUE,"GENERAL";"TAB3",#N/A,TRUE,"GENERAL";"TAB4",#N/A,TRUE,"GENERAL";"TAB5",#N/A,TRUE,"GENERAL"}</definedName>
    <definedName name="SDFLJK" hidden="1">{"TAB1",#N/A,TRUE,"GENERAL";"TAB2",#N/A,TRUE,"GENERAL";"TAB3",#N/A,TRUE,"GENERAL";"TAB4",#N/A,TRUE,"GENERAL";"TAB5",#N/A,TRUE,"GENERAL"}</definedName>
    <definedName name="sdfsd" localSheetId="1">#REF!</definedName>
    <definedName name="sdfsd">#REF!</definedName>
    <definedName name="sdfsd4" localSheetId="3" hidden="1">{"via1",#N/A,TRUE,"general";"via2",#N/A,TRUE,"general";"via3",#N/A,TRUE,"general"}</definedName>
    <definedName name="sdfsd4" hidden="1">{"via1",#N/A,TRUE,"general";"via2",#N/A,TRUE,"general";"via3",#N/A,TRUE,"general"}</definedName>
    <definedName name="SDFSDF" localSheetId="3" hidden="1">{"TAB1",#N/A,TRUE,"GENERAL";"TAB2",#N/A,TRUE,"GENERAL";"TAB3",#N/A,TRUE,"GENERAL";"TAB4",#N/A,TRUE,"GENERAL";"TAB5",#N/A,TRUE,"GENERAL"}</definedName>
    <definedName name="SDFSDF" hidden="1">{"TAB1",#N/A,TRUE,"GENERAL";"TAB2",#N/A,TRUE,"GENERAL";"TAB3",#N/A,TRUE,"GENERAL";"TAB4",#N/A,TRUE,"GENERAL";"TAB5",#N/A,TRUE,"GENERAL"}</definedName>
    <definedName name="sdfsdfb" localSheetId="3"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3" hidden="1">{"TAB1",#N/A,TRUE,"GENERAL";"TAB2",#N/A,TRUE,"GENERAL";"TAB3",#N/A,TRUE,"GENERAL";"TAB4",#N/A,TRUE,"GENERAL";"TAB5",#N/A,TRUE,"GENERAL"}</definedName>
    <definedName name="SDFSF" hidden="1">{"TAB1",#N/A,TRUE,"GENERAL";"TAB2",#N/A,TRUE,"GENERAL";"TAB3",#N/A,TRUE,"GENERAL";"TAB4",#N/A,TRUE,"GENERAL";"TAB5",#N/A,TRUE,"GENERAL"}</definedName>
    <definedName name="sdfsv" localSheetId="3" hidden="1">{"TAB1",#N/A,TRUE,"GENERAL";"TAB2",#N/A,TRUE,"GENERAL";"TAB3",#N/A,TRUE,"GENERAL";"TAB4",#N/A,TRUE,"GENERAL";"TAB5",#N/A,TRUE,"GENERAL"}</definedName>
    <definedName name="sdfsv" hidden="1">{"TAB1",#N/A,TRUE,"GENERAL";"TAB2",#N/A,TRUE,"GENERAL";"TAB3",#N/A,TRUE,"GENERAL";"TAB4",#N/A,TRUE,"GENERAL";"TAB5",#N/A,TRUE,"GENERAL"}</definedName>
    <definedName name="sdgfd" localSheetId="3" hidden="1">{"TAB1",#N/A,TRUE,"GENERAL";"TAB2",#N/A,TRUE,"GENERAL";"TAB3",#N/A,TRUE,"GENERAL";"TAB4",#N/A,TRUE,"GENERAL";"TAB5",#N/A,TRUE,"GENERAL"}</definedName>
    <definedName name="sdgfd" hidden="1">{"TAB1",#N/A,TRUE,"GENERAL";"TAB2",#N/A,TRUE,"GENERAL";"TAB3",#N/A,TRUE,"GENERAL";"TAB4",#N/A,TRUE,"GENERAL";"TAB5",#N/A,TRUE,"GENERAL"}</definedName>
    <definedName name="sdgfgp" localSheetId="3" hidden="1">{"via1",#N/A,TRUE,"general";"via2",#N/A,TRUE,"general";"via3",#N/A,TRUE,"general"}</definedName>
    <definedName name="sdgfgp" hidden="1">{"via1",#N/A,TRUE,"general";"via2",#N/A,TRUE,"general";"via3",#N/A,TRUE,"general"}</definedName>
    <definedName name="sdgfiu" localSheetId="3" hidden="1">{"via1",#N/A,TRUE,"general";"via2",#N/A,TRUE,"general";"via3",#N/A,TRUE,"general"}</definedName>
    <definedName name="sdgfiu" hidden="1">{"via1",#N/A,TRUE,"general";"via2",#N/A,TRUE,"general";"via3",#N/A,TRUE,"general"}</definedName>
    <definedName name="sdgsd" localSheetId="3" hidden="1">{"TAB1",#N/A,TRUE,"GENERAL";"TAB2",#N/A,TRUE,"GENERAL";"TAB3",#N/A,TRUE,"GENERAL";"TAB4",#N/A,TRUE,"GENERAL";"TAB5",#N/A,TRUE,"GENERAL"}</definedName>
    <definedName name="sdgsd" hidden="1">{"TAB1",#N/A,TRUE,"GENERAL";"TAB2",#N/A,TRUE,"GENERAL";"TAB3",#N/A,TRUE,"GENERAL";"TAB4",#N/A,TRUE,"GENERAL";"TAB5",#N/A,TRUE,"GENERAL"}</definedName>
    <definedName name="sdgsg" localSheetId="3" hidden="1">{"via1",#N/A,TRUE,"general";"via2",#N/A,TRUE,"general";"via3",#N/A,TRUE,"general"}</definedName>
    <definedName name="sdgsg" hidden="1">{"via1",#N/A,TRUE,"general";"via2",#N/A,TRUE,"general";"via3",#N/A,TRUE,"general"}</definedName>
    <definedName name="SDIKOM" localSheetId="3" hidden="1">{"TAB1",#N/A,TRUE,"GENERAL";"TAB2",#N/A,TRUE,"GENERAL";"TAB3",#N/A,TRUE,"GENERAL";"TAB4",#N/A,TRUE,"GENERAL";"TAB5",#N/A,TRUE,"GENERAL"}</definedName>
    <definedName name="SDIKOM" hidden="1">{"TAB1",#N/A,TRUE,"GENERAL";"TAB2",#N/A,TRUE,"GENERAL";"TAB3",#N/A,TRUE,"GENERAL";"TAB4",#N/A,TRUE,"GENERAL";"TAB5",#N/A,TRUE,"GENERAL"}</definedName>
    <definedName name="sdsdfh" localSheetId="3" hidden="1">{"via1",#N/A,TRUE,"general";"via2",#N/A,TRUE,"general";"via3",#N/A,TRUE,"general"}</definedName>
    <definedName name="sdsdfh" hidden="1">{"via1",#N/A,TRUE,"general";"via2",#N/A,TRUE,"general";"via3",#N/A,TRUE,"general"}</definedName>
    <definedName name="sdsdfsdff" hidden="1">{#N/A,#N/A,TRUE,"1842CWN0"}</definedName>
    <definedName name="SECTOR" localSheetId="3">#REF!</definedName>
    <definedName name="SECTOR" localSheetId="1">#REF!</definedName>
    <definedName name="SECTOR">#REF!</definedName>
    <definedName name="SEMANA_C3" localSheetId="1">#REF!</definedName>
    <definedName name="SEMANA_C3">#REF!</definedName>
    <definedName name="sena">[56]Hoja1!$C$14</definedName>
    <definedName name="SERO" localSheetId="3">'INDICAR CÓDIGO DEL ITEM DE PAGO'!ERR</definedName>
    <definedName name="SERO">[0]!ERR</definedName>
    <definedName name="setrj" localSheetId="3" hidden="1">{"via1",#N/A,TRUE,"general";"via2",#N/A,TRUE,"general";"via3",#N/A,TRUE,"general"}</definedName>
    <definedName name="setrj" hidden="1">{"via1",#N/A,TRUE,"general";"via2",#N/A,TRUE,"general";"via3",#N/A,TRUE,"general"}</definedName>
    <definedName name="sett" localSheetId="3" hidden="1">{"via1",#N/A,TRUE,"general";"via2",#N/A,TRUE,"general";"via3",#N/A,TRUE,"general"}</definedName>
    <definedName name="sett" hidden="1">{"via1",#N/A,TRUE,"general";"via2",#N/A,TRUE,"general";"via3",#N/A,TRUE,"general"}</definedName>
    <definedName name="sf">[56]Hoja1!$C$12</definedName>
    <definedName name="sfasf" localSheetId="3" hidden="1">{"TAB1",#N/A,TRUE,"GENERAL";"TAB2",#N/A,TRUE,"GENERAL";"TAB3",#N/A,TRUE,"GENERAL";"TAB4",#N/A,TRUE,"GENERAL";"TAB5",#N/A,TRUE,"GENERAL"}</definedName>
    <definedName name="sfasf" hidden="1">{"TAB1",#N/A,TRUE,"GENERAL";"TAB2",#N/A,TRUE,"GENERAL";"TAB3",#N/A,TRUE,"GENERAL";"TAB4",#N/A,TRUE,"GENERAL";"TAB5",#N/A,TRUE,"GENERAL"}</definedName>
    <definedName name="SFHSGFH" localSheetId="3" hidden="1">{"TAB1",#N/A,TRUE,"GENERAL";"TAB2",#N/A,TRUE,"GENERAL";"TAB3",#N/A,TRUE,"GENERAL";"TAB4",#N/A,TRUE,"GENERAL";"TAB5",#N/A,TRUE,"GENERAL"}</definedName>
    <definedName name="SFHSGFH" hidden="1">{"TAB1",#N/A,TRUE,"GENERAL";"TAB2",#N/A,TRUE,"GENERAL";"TAB3",#N/A,TRUE,"GENERAL";"TAB4",#N/A,TRUE,"GENERAL";"TAB5",#N/A,TRUE,"GENERAL"}</definedName>
    <definedName name="sfsd" localSheetId="3" hidden="1">{"via1",#N/A,TRUE,"general";"via2",#N/A,TRUE,"general";"via3",#N/A,TRUE,"general"}</definedName>
    <definedName name="sfsd" hidden="1">{"via1",#N/A,TRUE,"general";"via2",#N/A,TRUE,"general";"via3",#N/A,TRUE,"general"}</definedName>
    <definedName name="sfsdf" localSheetId="3" hidden="1">{"TAB1",#N/A,TRUE,"GENERAL";"TAB2",#N/A,TRUE,"GENERAL";"TAB3",#N/A,TRUE,"GENERAL";"TAB4",#N/A,TRUE,"GENERAL";"TAB5",#N/A,TRUE,"GENERAL"}</definedName>
    <definedName name="sfsdf" hidden="1">{"TAB1",#N/A,TRUE,"GENERAL";"TAB2",#N/A,TRUE,"GENERAL";"TAB3",#N/A,TRUE,"GENERAL";"TAB4",#N/A,TRUE,"GENERAL";"TAB5",#N/A,TRUE,"GENERAL"}</definedName>
    <definedName name="sfsdferg" localSheetId="3" hidden="1">{"TAB1",#N/A,TRUE,"GENERAL";"TAB2",#N/A,TRUE,"GENERAL";"TAB3",#N/A,TRUE,"GENERAL";"TAB4",#N/A,TRUE,"GENERAL";"TAB5",#N/A,TRUE,"GENERAL"}</definedName>
    <definedName name="sfsdferg" hidden="1">{"TAB1",#N/A,TRUE,"GENERAL";"TAB2",#N/A,TRUE,"GENERAL";"TAB3",#N/A,TRUE,"GENERAL";"TAB4",#N/A,TRUE,"GENERAL";"TAB5",#N/A,TRUE,"GENERAL"}</definedName>
    <definedName name="sfsdfs" localSheetId="3" hidden="1">{"TAB1",#N/A,TRUE,"GENERAL";"TAB2",#N/A,TRUE,"GENERAL";"TAB3",#N/A,TRUE,"GENERAL";"TAB4",#N/A,TRUE,"GENERAL";"TAB5",#N/A,TRUE,"GENERAL"}</definedName>
    <definedName name="sfsdfs" hidden="1">{"TAB1",#N/A,TRUE,"GENERAL";"TAB2",#N/A,TRUE,"GENERAL";"TAB3",#N/A,TRUE,"GENERAL";"TAB4",#N/A,TRUE,"GENERAL";"TAB5",#N/A,TRUE,"GENERAL"}</definedName>
    <definedName name="SHEE_INT" localSheetId="1">[46]steel!#REF!</definedName>
    <definedName name="SHEE_INT">[46]steel!#REF!</definedName>
    <definedName name="SHEET" localSheetId="1">'[3]7422CW00'!#REF!</definedName>
    <definedName name="SHEET">'[3]7422CW00'!#REF!</definedName>
    <definedName name="SHEET_KP">[46]steel!$C$7:$L$47</definedName>
    <definedName name="SHEET_MR">[46]steel!$C$7:$J$47</definedName>
    <definedName name="SHEET1" localSheetId="1">#REF!</definedName>
    <definedName name="SHEET1">#REF!</definedName>
    <definedName name="SHEET10" localSheetId="1">#REF!</definedName>
    <definedName name="SHEET10">#REF!</definedName>
    <definedName name="SHEET11" localSheetId="1">#REF!</definedName>
    <definedName name="SHEET11">#REF!</definedName>
    <definedName name="SHEET12" localSheetId="1">#REF!</definedName>
    <definedName name="SHEET12">#REF!</definedName>
    <definedName name="SHEET13" localSheetId="1">#REF!</definedName>
    <definedName name="SHEET13">#REF!</definedName>
    <definedName name="SHEET14" localSheetId="1">#REF!</definedName>
    <definedName name="SHEET14">#REF!</definedName>
    <definedName name="SHEET15" localSheetId="1">#REF!</definedName>
    <definedName name="SHEET15">#REF!</definedName>
    <definedName name="SHEET16" localSheetId="1">#REF!</definedName>
    <definedName name="SHEET16">#REF!</definedName>
    <definedName name="SHEET17" localSheetId="1">#REF!</definedName>
    <definedName name="SHEET17">#REF!</definedName>
    <definedName name="SHEET18" localSheetId="1">#REF!</definedName>
    <definedName name="SHEET18">#REF!</definedName>
    <definedName name="SHEET19" localSheetId="1">#REF!</definedName>
    <definedName name="SHEET19">#REF!</definedName>
    <definedName name="SHEET2" localSheetId="1">#REF!</definedName>
    <definedName name="SHEET2">#REF!</definedName>
    <definedName name="SHEET20" localSheetId="1">#REF!</definedName>
    <definedName name="SHEET20">#REF!</definedName>
    <definedName name="SHEET21" localSheetId="1">#REF!</definedName>
    <definedName name="SHEET21">#REF!</definedName>
    <definedName name="SHEET22" localSheetId="1">#REF!</definedName>
    <definedName name="SHEET22">#REF!</definedName>
    <definedName name="SHEET23" localSheetId="1">#REF!</definedName>
    <definedName name="SHEET23">#REF!</definedName>
    <definedName name="SHEET24" localSheetId="1">#REF!</definedName>
    <definedName name="SHEET24">#REF!</definedName>
    <definedName name="SHEET25" localSheetId="1">#REF!</definedName>
    <definedName name="SHEET25">#REF!</definedName>
    <definedName name="SHEET26" localSheetId="1">#REF!</definedName>
    <definedName name="SHEET26">#REF!</definedName>
    <definedName name="SHEET3" localSheetId="1">#REF!</definedName>
    <definedName name="SHEET3">#REF!</definedName>
    <definedName name="SHEET4" localSheetId="1">#REF!</definedName>
    <definedName name="SHEET4">#REF!</definedName>
    <definedName name="SHEET5" localSheetId="1">#REF!</definedName>
    <definedName name="SHEET5">#REF!</definedName>
    <definedName name="SHEET6" localSheetId="1">#REF!</definedName>
    <definedName name="SHEET6">#REF!</definedName>
    <definedName name="SHEET7" localSheetId="1">#REF!</definedName>
    <definedName name="SHEET7">#REF!</definedName>
    <definedName name="SHEET8" localSheetId="1">#REF!</definedName>
    <definedName name="SHEET8">#REF!</definedName>
    <definedName name="SHEET9" localSheetId="1">#REF!</definedName>
    <definedName name="SHEET9">#REF!</definedName>
    <definedName name="SI" localSheetId="3">'INDICAR CÓDIGO DEL ITEM DE PAGO'!ERR</definedName>
    <definedName name="SI">[0]!ERR</definedName>
    <definedName name="SINGOLO" localSheetId="1">'[3]7422CW00'!#REF!</definedName>
    <definedName name="SINGOLO">'[3]7422CW00'!#REF!</definedName>
    <definedName name="SISISIS" localSheetId="3">'INDICAR CÓDIGO DEL ITEM DE PAGO'!ERR</definedName>
    <definedName name="SISISIS">[0]!ERR</definedName>
    <definedName name="Smlv">'[10]DATOS CONTRATO'!$I$9</definedName>
    <definedName name="smlv01">[41]CONTRATO!$I$9</definedName>
    <definedName name="smlv2001">[41]CONTRATO!$H$9</definedName>
    <definedName name="SMML">'[66]ASPECTOS TECNICOS'!$O$12:$P$32</definedName>
    <definedName name="SN">[10]EMPRESA!$G$29</definedName>
    <definedName name="SOLD._4_" localSheetId="1">#REF!</definedName>
    <definedName name="SOLD._4_">#REF!</definedName>
    <definedName name="SOLD._6_" localSheetId="1">#REF!</definedName>
    <definedName name="SOLD._6_">#REF!</definedName>
    <definedName name="SOLD._8_" localSheetId="1">#REF!</definedName>
    <definedName name="SOLD._8_">#REF!</definedName>
    <definedName name="solver_adj" localSheetId="3" hidden="1">'INDICAR CÓDIGO DEL ITEM DE PAGO'!#REF!</definedName>
    <definedName name="solver_adj" localSheetId="0" hidden="1">'PRESUPUESTO OFICIAL (Entidad)'!$K$83</definedName>
    <definedName name="solver_adj" localSheetId="1" hidden="1">'PROPUESTA ECONÓMICA'!$K$83</definedName>
    <definedName name="solver_cvg" localSheetId="3" hidden="1">0.0001</definedName>
    <definedName name="solver_cvg" localSheetId="0" hidden="1">0.0001</definedName>
    <definedName name="solver_cvg" localSheetId="1" hidden="1">0.0001</definedName>
    <definedName name="solver_drv" localSheetId="3" hidden="1">1</definedName>
    <definedName name="solver_drv" localSheetId="0" hidden="1">1</definedName>
    <definedName name="solver_drv" localSheetId="1" hidden="1">1</definedName>
    <definedName name="solver_est" localSheetId="3" hidden="1">1</definedName>
    <definedName name="solver_est" localSheetId="0" hidden="1">1</definedName>
    <definedName name="solver_est" localSheetId="1" hidden="1">1</definedName>
    <definedName name="solver_itr" localSheetId="3" hidden="1">100</definedName>
    <definedName name="solver_itr" localSheetId="0" hidden="1">100</definedName>
    <definedName name="solver_itr" localSheetId="1" hidden="1">100</definedName>
    <definedName name="solver_lhs1" localSheetId="3" hidden="1">'INDICAR CÓDIGO DEL ITEM DE PAGO'!#REF!</definedName>
    <definedName name="solver_lhs1" localSheetId="0" hidden="1">'PRESUPUESTO OFICIAL (Entidad)'!$K$93</definedName>
    <definedName name="solver_lhs1" localSheetId="1" hidden="1">'PROPUESTA ECONÓMICA'!$K$93</definedName>
    <definedName name="solver_lin" localSheetId="3" hidden="1">2</definedName>
    <definedName name="solver_lin" localSheetId="0" hidden="1">2</definedName>
    <definedName name="solver_lin" localSheetId="1" hidden="1">2</definedName>
    <definedName name="solver_neg" localSheetId="3" hidden="1">2</definedName>
    <definedName name="solver_neg" localSheetId="0" hidden="1">2</definedName>
    <definedName name="solver_neg" localSheetId="1" hidden="1">2</definedName>
    <definedName name="solver_num" localSheetId="3" hidden="1">1</definedName>
    <definedName name="solver_num" localSheetId="0" hidden="1">1</definedName>
    <definedName name="solver_num" localSheetId="1" hidden="1">1</definedName>
    <definedName name="solver_nwt" localSheetId="3" hidden="1">1</definedName>
    <definedName name="solver_nwt" localSheetId="0" hidden="1">1</definedName>
    <definedName name="solver_nwt" localSheetId="1" hidden="1">1</definedName>
    <definedName name="solver_opt" localSheetId="3" hidden="1">'INDICAR CÓDIGO DEL ITEM DE PAGO'!#REF!</definedName>
    <definedName name="solver_opt" localSheetId="0" hidden="1">'PRESUPUESTO OFICIAL (Entidad)'!$K$93</definedName>
    <definedName name="solver_opt" localSheetId="1" hidden="1">'PROPUESTA ECONÓMICA'!$K$93</definedName>
    <definedName name="solver_pre" localSheetId="3" hidden="1">0.000001</definedName>
    <definedName name="solver_pre" localSheetId="0" hidden="1">0.000001</definedName>
    <definedName name="solver_pre" localSheetId="1" hidden="1">0.000001</definedName>
    <definedName name="solver_rel1" localSheetId="3" hidden="1">2</definedName>
    <definedName name="solver_rel1" localSheetId="0" hidden="1">2</definedName>
    <definedName name="solver_rel1" localSheetId="1" hidden="1">2</definedName>
    <definedName name="solver_rhs1" localSheetId="3" hidden="1">'INDICAR CÓDIGO DEL ITEM DE PAGO'!#REF!</definedName>
    <definedName name="solver_rhs1" localSheetId="0" hidden="1">'PRESUPUESTO OFICIAL (Entidad)'!$K$94</definedName>
    <definedName name="solver_rhs1" localSheetId="1" hidden="1">'PROPUESTA ECONÓMICA'!$K$94</definedName>
    <definedName name="solver_scl" localSheetId="3" hidden="1">2</definedName>
    <definedName name="solver_scl" localSheetId="0" hidden="1">2</definedName>
    <definedName name="solver_scl" localSheetId="1" hidden="1">2</definedName>
    <definedName name="solver_sho" localSheetId="3" hidden="1">2</definedName>
    <definedName name="solver_sho" localSheetId="0" hidden="1">2</definedName>
    <definedName name="solver_sho" localSheetId="1" hidden="1">2</definedName>
    <definedName name="solver_tim" localSheetId="3" hidden="1">100</definedName>
    <definedName name="solver_tim" localSheetId="0" hidden="1">100</definedName>
    <definedName name="solver_tim" localSheetId="1" hidden="1">100</definedName>
    <definedName name="solver_tol" localSheetId="3" hidden="1">0.05</definedName>
    <definedName name="solver_tol" localSheetId="0" hidden="1">0.05</definedName>
    <definedName name="solver_tol" localSheetId="1" hidden="1">0.05</definedName>
    <definedName name="solver_typ" localSheetId="3" hidden="1">3</definedName>
    <definedName name="solver_typ" localSheetId="0" hidden="1">3</definedName>
    <definedName name="solver_typ" localSheetId="1" hidden="1">3</definedName>
    <definedName name="solver_val" localSheetId="3" hidden="1">490454</definedName>
    <definedName name="solver_val" localSheetId="0" hidden="1">63899000000</definedName>
    <definedName name="solver_val" localSheetId="1" hidden="1">63899000000</definedName>
    <definedName name="srwrwr" localSheetId="3" hidden="1">{"TAB1",#N/A,TRUE,"GENERAL";"TAB2",#N/A,TRUE,"GENERAL";"TAB3",#N/A,TRUE,"GENERAL";"TAB4",#N/A,TRUE,"GENERAL";"TAB5",#N/A,TRUE,"GENERAL"}</definedName>
    <definedName name="srwrwr" hidden="1">{"TAB1",#N/A,TRUE,"GENERAL";"TAB2",#N/A,TRUE,"GENERAL";"TAB3",#N/A,TRUE,"GENERAL";"TAB4",#N/A,TRUE,"GENERAL";"TAB5",#N/A,TRUE,"GENERAL"}</definedName>
    <definedName name="SS" localSheetId="3">#REF!</definedName>
    <definedName name="SS" localSheetId="1">#REF!</definedName>
    <definedName name="SS">#REF!</definedName>
    <definedName name="SS_AVG_SIZE" localSheetId="1">#REF!</definedName>
    <definedName name="SS_AVG_SIZE">#REF!</definedName>
    <definedName name="SS_WELDING" localSheetId="1">#REF!</definedName>
    <definedName name="SS_WELDING">#REF!</definedName>
    <definedName name="ssa">[56]Hoja1!$C$25</definedName>
    <definedName name="ssh">[56]Hoja1!$C$24</definedName>
    <definedName name="sss" localSheetId="1">MODULO10.auto_abrir</definedName>
    <definedName name="sss">MODULO10.auto_abrir</definedName>
    <definedName name="SSSS" localSheetId="3">'INDICAR CÓDIGO DEL ITEM DE PAGO'!ERR</definedName>
    <definedName name="SSSS">[0]!ERR</definedName>
    <definedName name="sssss7" localSheetId="3" hidden="1">{"via1",#N/A,TRUE,"general";"via2",#N/A,TRUE,"general";"via3",#N/A,TRUE,"general"}</definedName>
    <definedName name="sssss7" hidden="1">{"via1",#N/A,TRUE,"general";"via2",#N/A,TRUE,"general";"via3",#N/A,TRUE,"general"}</definedName>
    <definedName name="sssssa" localSheetId="3" hidden="1">{"TAB1",#N/A,TRUE,"GENERAL";"TAB2",#N/A,TRUE,"GENERAL";"TAB3",#N/A,TRUE,"GENERAL";"TAB4",#N/A,TRUE,"GENERAL";"TAB5",#N/A,TRUE,"GENERAL"}</definedName>
    <definedName name="sssssa" hidden="1">{"TAB1",#N/A,TRUE,"GENERAL";"TAB2",#N/A,TRUE,"GENERAL";"TAB3",#N/A,TRUE,"GENERAL";"TAB4",#N/A,TRUE,"GENERAL";"TAB5",#N/A,TRUE,"GENERAL"}</definedName>
    <definedName name="sssssy" localSheetId="3" hidden="1">{"via1",#N/A,TRUE,"general";"via2",#N/A,TRUE,"general";"via3",#N/A,TRUE,"general"}</definedName>
    <definedName name="sssssy" hidden="1">{"via1",#N/A,TRUE,"general";"via2",#N/A,TRUE,"general";"via3",#N/A,TRUE,"general"}</definedName>
    <definedName name="St" localSheetId="1">#REF!</definedName>
    <definedName name="St">#REF!</definedName>
    <definedName name="ST_BLDG" localSheetId="1">'[3]7422CW00'!#REF!</definedName>
    <definedName name="ST_BLDG">'[3]7422CW00'!#REF!</definedName>
    <definedName name="ST_CW" localSheetId="1">'[3]7422CW00'!#REF!</definedName>
    <definedName name="ST_CW">'[3]7422CW00'!#REF!</definedName>
    <definedName name="STALO1" localSheetId="1">'[3]7422CW00'!#REF!</definedName>
    <definedName name="STALO1">'[3]7422CW00'!#REF!</definedName>
    <definedName name="STAMPA" localSheetId="1">#REF!</definedName>
    <definedName name="STAMPA">#REF!</definedName>
    <definedName name="STANU" localSheetId="1">'[3]7422CW00'!#REF!</definedName>
    <definedName name="STANU">'[3]7422CW00'!#REF!</definedName>
    <definedName name="START" localSheetId="1">#REF!</definedName>
    <definedName name="START">#REF!</definedName>
    <definedName name="START1" localSheetId="1">'[3]7422CW00'!#REF!</definedName>
    <definedName name="START1">'[3]7422CW00'!#REF!</definedName>
    <definedName name="STENU" localSheetId="1">'[3]7422CW00'!#REF!</definedName>
    <definedName name="STENU">'[3]7422CW00'!#REF!</definedName>
    <definedName name="Stock" localSheetId="1">'[104]PxQ Cantidades'!#REF!</definedName>
    <definedName name="Stock">'[104]PxQ Cantidades'!#REF!</definedName>
    <definedName name="STONU" localSheetId="1">'[3]7422CW00'!#REF!</definedName>
    <definedName name="STONU">'[3]7422CW00'!#REF!</definedName>
    <definedName name="STRESS_RELIEVIN" localSheetId="1">#REF!</definedName>
    <definedName name="STRESS_RELIEVIN">#REF!</definedName>
    <definedName name="STSUMM" localSheetId="1">'[3]7422CW00'!#REF!</definedName>
    <definedName name="STSUMM">'[3]7422CW00'!#REF!</definedName>
    <definedName name="stt" localSheetId="3" hidden="1">{"via1",#N/A,TRUE,"general";"via2",#N/A,TRUE,"general";"via3",#N/A,TRUE,"general"}</definedName>
    <definedName name="stt" hidden="1">{"via1",#N/A,TRUE,"general";"via2",#N/A,TRUE,"general";"via3",#N/A,TRUE,"general"}</definedName>
    <definedName name="SUBSUELO" localSheetId="1">#REF!</definedName>
    <definedName name="SUBSUELO">#REF!</definedName>
    <definedName name="Subtotal" localSheetId="1">#REF!</definedName>
    <definedName name="Subtotal">#REF!</definedName>
    <definedName name="SUELDO" localSheetId="1">#REF!</definedName>
    <definedName name="SUELDO">#REF!</definedName>
    <definedName name="suma">[53]Hoja1!$F$60</definedName>
    <definedName name="Summary" localSheetId="3">#REF!</definedName>
    <definedName name="Summary" localSheetId="1">#REF!</definedName>
    <definedName name="Summary">#REF!</definedName>
    <definedName name="SUP_ART" localSheetId="1">[46]steel!#REF!</definedName>
    <definedName name="SUP_ART">[46]steel!#REF!</definedName>
    <definedName name="SUP_VEX" localSheetId="1">#REF!</definedName>
    <definedName name="SUP_VEX">#REF!</definedName>
    <definedName name="SUP_VPR" localSheetId="1">#REF!</definedName>
    <definedName name="SUP_VPR">#REF!</definedName>
    <definedName name="SUP_VPR_GEC" localSheetId="1">#REF!</definedName>
    <definedName name="SUP_VPR_GEC">#REF!</definedName>
    <definedName name="SUP_VPR_GMM" localSheetId="1">#REF!</definedName>
    <definedName name="SUP_VPR_GMM">#REF!</definedName>
    <definedName name="SUP_VPR_GRC" localSheetId="1">#REF!</definedName>
    <definedName name="SUP_VPR_GRC">#REF!</definedName>
    <definedName name="SUP_VPR_GRM" localSheetId="1">#REF!</definedName>
    <definedName name="SUP_VPR_GRM">#REF!</definedName>
    <definedName name="SUP_VPR_GRN" localSheetId="1">#REF!</definedName>
    <definedName name="SUP_VPR_GRN">#REF!</definedName>
    <definedName name="SUP_VPR_GRS" localSheetId="1">#REF!</definedName>
    <definedName name="SUP_VPR_GRS">#REF!</definedName>
    <definedName name="SUP_VPR_GTP" localSheetId="1">[12]Tablas!#REF!</definedName>
    <definedName name="SUP_VPR_GTP">[12]Tablas!#REF!</definedName>
    <definedName name="SUP_VPR_NA" localSheetId="1">#REF!</definedName>
    <definedName name="SUP_VPR_NA">#REF!</definedName>
    <definedName name="SUPER">[58]Tablas!$H$1:$H$65536</definedName>
    <definedName name="SUPERFICIE" localSheetId="1">#REF!</definedName>
    <definedName name="SUPERFICIE">#REF!</definedName>
    <definedName name="sw" localSheetId="3">'INDICAR CÓDIGO DEL ITEM DE PAGO'!ERR</definedName>
    <definedName name="sw">[0]!ERR</definedName>
    <definedName name="swsw" localSheetId="3" hidden="1">{"via1",#N/A,TRUE,"general";"via2",#N/A,TRUE,"general";"via3",#N/A,TRUE,"general"}</definedName>
    <definedName name="swsw" hidden="1">{"via1",#N/A,TRUE,"general";"via2",#N/A,TRUE,"general";"via3",#N/A,TRUE,"general"}</definedName>
    <definedName name="swsw3" localSheetId="3"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3" hidden="1">{"TAB1",#N/A,TRUE,"GENERAL";"TAB2",#N/A,TRUE,"GENERAL";"TAB3",#N/A,TRUE,"GENERAL";"TAB4",#N/A,TRUE,"GENERAL";"TAB5",#N/A,TRUE,"GENERAL"}</definedName>
    <definedName name="t5t5" hidden="1">{"TAB1",#N/A,TRUE,"GENERAL";"TAB2",#N/A,TRUE,"GENERAL";"TAB3",#N/A,TRUE,"GENERAL";"TAB4",#N/A,TRUE,"GENERAL";"TAB5",#N/A,TRUE,"GENERAL"}</definedName>
    <definedName name="TAB_FECHA">[58]Tablas!$B$1:$B$65536</definedName>
    <definedName name="TABLA" localSheetId="3">#REF!</definedName>
    <definedName name="TABLA" localSheetId="1">#REF!</definedName>
    <definedName name="TABLA">#REF!</definedName>
    <definedName name="tabla1">[105]Hoja3!$B$4:$F$28</definedName>
    <definedName name="TABLEKP" localSheetId="1">'[3]7422CW00'!#REF!</definedName>
    <definedName name="TABLEKP">'[3]7422CW00'!#REF!</definedName>
    <definedName name="TABLEPRI" localSheetId="1">#REF!</definedName>
    <definedName name="TABLEPRI">#REF!</definedName>
    <definedName name="Tambores" localSheetId="1">#REF!</definedName>
    <definedName name="Tambores">#REF!</definedName>
    <definedName name="Tanques" localSheetId="1">#REF!</definedName>
    <definedName name="Tanques">#REF!</definedName>
    <definedName name="TAREAS_INICIALES" localSheetId="1">#REF!</definedName>
    <definedName name="TAREAS_INICIALES">#REF!</definedName>
    <definedName name="TARIFA" localSheetId="1">#REF!</definedName>
    <definedName name="TARIFA">#REF!</definedName>
    <definedName name="TARIFA_CONSUMO_ALCANTARILLADO" localSheetId="1">#REF!</definedName>
    <definedName name="TARIFA_CONSUMO_ALCANTARILLADO">#REF!</definedName>
    <definedName name="TARIFA_POR_CONSUMO" localSheetId="1">#REF!</definedName>
    <definedName name="TARIFA_POR_CONSUMO">#REF!</definedName>
    <definedName name="TarifaPension">[41]EMPRESA!$F$24</definedName>
    <definedName name="TARIFAS">[106]TARIFAS!$A$1:$F$52</definedName>
    <definedName name="TarifaSalud">[41]EMPRESA!$F$26</definedName>
    <definedName name="Tasa" localSheetId="1">#REF!</definedName>
    <definedName name="Tasa">#REF!</definedName>
    <definedName name="TASA_DE_CAMBIO" localSheetId="1">#REF!</definedName>
    <definedName name="TASA_DE_CAMBIO">#REF!</definedName>
    <definedName name="Tasa1">'[107]Bases 2A'!$C$20</definedName>
    <definedName name="TasaCCP" localSheetId="1">#REF!</definedName>
    <definedName name="TasaCCP">#REF!</definedName>
    <definedName name="Tax" localSheetId="1">#REF!</definedName>
    <definedName name="Tax">#REF!</definedName>
    <definedName name="TB_EVENTOS_OTS_ANUAL" localSheetId="1">#REF!</definedName>
    <definedName name="TB_EVENTOS_OTS_ANUAL">#REF!</definedName>
    <definedName name="tc" localSheetId="1">#REF!</definedName>
    <definedName name="tc">#REF!</definedName>
    <definedName name="tdy" localSheetId="3" hidden="1">{"TAB1",#N/A,TRUE,"GENERAL";"TAB2",#N/A,TRUE,"GENERAL";"TAB3",#N/A,TRUE,"GENERAL";"TAB4",#N/A,TRUE,"GENERAL";"TAB5",#N/A,TRUE,"GENERAL"}</definedName>
    <definedName name="tdy" hidden="1">{"TAB1",#N/A,TRUE,"GENERAL";"TAB2",#N/A,TRUE,"GENERAL";"TAB3",#N/A,TRUE,"GENERAL";"TAB4",#N/A,TRUE,"GENERAL";"TAB5",#N/A,TRUE,"GENERAL"}</definedName>
    <definedName name="telefono">[41]EMPRESA!$F$16</definedName>
    <definedName name="TEMA1" localSheetId="1">#REF!</definedName>
    <definedName name="TEMA1">#REF!</definedName>
    <definedName name="TEMA10" localSheetId="1">#REF!</definedName>
    <definedName name="TEMA10">#REF!</definedName>
    <definedName name="TEMA2" localSheetId="1">#REF!</definedName>
    <definedName name="TEMA2">#REF!</definedName>
    <definedName name="TEMA3" localSheetId="1">#REF!</definedName>
    <definedName name="TEMA3">#REF!</definedName>
    <definedName name="TEMA4" localSheetId="1">#REF!</definedName>
    <definedName name="TEMA4">#REF!</definedName>
    <definedName name="TEMA5" localSheetId="1">#REF!</definedName>
    <definedName name="TEMA5">#REF!</definedName>
    <definedName name="TEMA6" localSheetId="1">#REF!</definedName>
    <definedName name="TEMA6">#REF!</definedName>
    <definedName name="TEMA7" localSheetId="1">#REF!</definedName>
    <definedName name="TEMA7">#REF!</definedName>
    <definedName name="TEMA8" localSheetId="1">#REF!</definedName>
    <definedName name="TEMA8">#REF!</definedName>
    <definedName name="TEMA9" localSheetId="1">#REF!</definedName>
    <definedName name="TEMA9">#REF!</definedName>
    <definedName name="TEMAS_PACC" localSheetId="1">#REF!</definedName>
    <definedName name="TEMAS_PACC">#REF!</definedName>
    <definedName name="TER" localSheetId="3">'INDICAR CÓDIGO DEL ITEM DE PAGO'!ERR</definedName>
    <definedName name="TER">[0]!ERR</definedName>
    <definedName name="TERM" localSheetId="3">'INDICAR CÓDIGO DEL ITEM DE PAGO'!ERR</definedName>
    <definedName name="TERM">[0]!ERR</definedName>
    <definedName name="TÉRMINOS" localSheetId="3">'INDICAR CÓDIGO DEL ITEM DE PAGO'!ERR</definedName>
    <definedName name="TÉRMINOS">[0]!ERR</definedName>
    <definedName name="TERR">[26]PRESUPUESTO!$I$7</definedName>
    <definedName name="tewst" localSheetId="3" hidden="1">{"TAB1",#N/A,TRUE,"GENERAL";"TAB2",#N/A,TRUE,"GENERAL";"TAB3",#N/A,TRUE,"GENERAL";"TAB4",#N/A,TRUE,"GENERAL";"TAB5",#N/A,TRUE,"GENERAL"}</definedName>
    <definedName name="tewst" hidden="1">{"TAB1",#N/A,TRUE,"GENERAL";"TAB2",#N/A,TRUE,"GENERAL";"TAB3",#N/A,TRUE,"GENERAL";"TAB4",#N/A,TRUE,"GENERAL";"TAB5",#N/A,TRUE,"GENERAL"}</definedName>
    <definedName name="teytrh" localSheetId="3" hidden="1">{"via1",#N/A,TRUE,"general";"via2",#N/A,TRUE,"general";"via3",#N/A,TRUE,"general"}</definedName>
    <definedName name="teytrh" hidden="1">{"via1",#N/A,TRUE,"general";"via2",#N/A,TRUE,"general";"via3",#N/A,TRUE,"general"}</definedName>
    <definedName name="TGB" localSheetId="1">#REF!</definedName>
    <definedName name="TGB">#REF!</definedName>
    <definedName name="TH" localSheetId="1">#REF!</definedName>
    <definedName name="TH">#REF!</definedName>
    <definedName name="thdh" localSheetId="3" hidden="1">{"TAB1",#N/A,TRUE,"GENERAL";"TAB2",#N/A,TRUE,"GENERAL";"TAB3",#N/A,TRUE,"GENERAL";"TAB4",#N/A,TRUE,"GENERAL";"TAB5",#N/A,TRUE,"GENERAL"}</definedName>
    <definedName name="thdh" hidden="1">{"TAB1",#N/A,TRUE,"GENERAL";"TAB2",#N/A,TRUE,"GENERAL";"TAB3",#N/A,TRUE,"GENERAL";"TAB4",#N/A,TRUE,"GENERAL";"TAB5",#N/A,TRUE,"GENERAL"}</definedName>
    <definedName name="THP" localSheetId="1">#REF!</definedName>
    <definedName name="THP">#REF!</definedName>
    <definedName name="thtj" localSheetId="3" hidden="1">{"via1",#N/A,TRUE,"general";"via2",#N/A,TRUE,"general";"via3",#N/A,TRUE,"general"}</definedName>
    <definedName name="thtj" hidden="1">{"via1",#N/A,TRUE,"general";"via2",#N/A,TRUE,"general";"via3",#N/A,TRUE,"general"}</definedName>
    <definedName name="TIEMPO">[37]BASES!$E$27</definedName>
    <definedName name="TIPO" localSheetId="1">#REF!</definedName>
    <definedName name="TIPO">#REF!</definedName>
    <definedName name="TIPO_GRUPO" localSheetId="1">#REF!</definedName>
    <definedName name="TIPO_GRUPO">#REF!</definedName>
    <definedName name="TipoGC">[91]Tablas!$U$6:$U$15</definedName>
    <definedName name="TipoNeces">[91]Tablas!$Q$6:$Q$8</definedName>
    <definedName name="TipoPro" localSheetId="1">#REF!</definedName>
    <definedName name="TipoPro">#REF!</definedName>
    <definedName name="Tipoproceso" localSheetId="1">#REF!</definedName>
    <definedName name="Tipoproceso">#REF!</definedName>
    <definedName name="TIR" localSheetId="1">#REF!</definedName>
    <definedName name="TIR">#REF!</definedName>
    <definedName name="TITLE" localSheetId="1">#REF!</definedName>
    <definedName name="TITLE">#REF!</definedName>
    <definedName name="titu" localSheetId="1">#REF!</definedName>
    <definedName name="titu">#REF!</definedName>
    <definedName name="titu2" localSheetId="1">#REF!</definedName>
    <definedName name="titu2">#REF!</definedName>
    <definedName name="TITULO" localSheetId="3">#REF!</definedName>
    <definedName name="TITULO" localSheetId="1">#REF!</definedName>
    <definedName name="TITULO">#REF!</definedName>
    <definedName name="_xlnm.Print_Titles" localSheetId="2">' APU´S CIMITARRA'!#REF!</definedName>
    <definedName name="_xlnm.Print_Titles">#N/A</definedName>
    <definedName name="Títulos_a_imprimir_IM" localSheetId="3">#REF!</definedName>
    <definedName name="Títulos_a_imprimir_IM" localSheetId="1">#REF!</definedName>
    <definedName name="Títulos_a_imprimir_IM">#REF!</definedName>
    <definedName name="tk">'[10]DATOS CONTRATO'!$E$18</definedName>
    <definedName name="TK_1" localSheetId="1" hidden="1">[22]INST!#REF!</definedName>
    <definedName name="TK_1" hidden="1">[22]INST!#REF!</definedName>
    <definedName name="TKSLCI07">[10]EMPRESA!$F$22</definedName>
    <definedName name="tld">[56]Datos!$D$14</definedName>
    <definedName name="TOPGENER" localSheetId="1">#REF!</definedName>
    <definedName name="TOPGENER">#REF!</definedName>
    <definedName name="TOPGENER1" localSheetId="1">#REF!</definedName>
    <definedName name="TOPGENER1">#REF!</definedName>
    <definedName name="TOPMENU" localSheetId="1">#REF!</definedName>
    <definedName name="TOPMENU">#REF!</definedName>
    <definedName name="Torres" localSheetId="1">#REF!</definedName>
    <definedName name="Torres">#REF!</definedName>
    <definedName name="tortas" localSheetId="3" hidden="1">{"TAB1",#N/A,TRUE,"GENERAL";"TAB2",#N/A,TRUE,"GENERAL";"TAB3",#N/A,TRUE,"GENERAL";"TAB4",#N/A,TRUE,"GENERAL";"TAB5",#N/A,TRUE,"GENERAL"}</definedName>
    <definedName name="tortas" hidden="1">{"TAB1",#N/A,TRUE,"GENERAL";"TAB2",#N/A,TRUE,"GENERAL";"TAB3",#N/A,TRUE,"GENERAL";"TAB4",#N/A,TRUE,"GENERAL";"TAB5",#N/A,TRUE,"GENERAL"}</definedName>
    <definedName name="tortas2" localSheetId="3" hidden="1">{"via1",#N/A,TRUE,"general";"via2",#N/A,TRUE,"general";"via3",#N/A,TRUE,"general"}</definedName>
    <definedName name="tortas2" hidden="1">{"via1",#N/A,TRUE,"general";"via2",#N/A,TRUE,"general";"via3",#N/A,TRUE,"general"}</definedName>
    <definedName name="TOT" localSheetId="1">#REF!</definedName>
    <definedName name="TOT">#REF!</definedName>
    <definedName name="TOTAL" localSheetId="3">#REF!</definedName>
    <definedName name="TOTAL" localSheetId="1">#REF!</definedName>
    <definedName name="TOTAL">#REF!</definedName>
    <definedName name="TOTAL_ING_ALCANT_NETO_SUB" localSheetId="1">#REF!</definedName>
    <definedName name="TOTAL_ING_ALCANT_NETO_SUB">#REF!</definedName>
    <definedName name="TOTAL_INGRESO_ACUEDUCTO_NETO_SUBSIDIO" localSheetId="1">#REF!</definedName>
    <definedName name="TOTAL_INGRESO_ACUEDUCTO_NETO_SUBSIDIO">#REF!</definedName>
    <definedName name="TOTAL_INGRESOS" localSheetId="1">#REF!</definedName>
    <definedName name="TOTAL_INGRESOS">#REF!</definedName>
    <definedName name="TOTAL_INGRESOS_ACUEDUCTO" localSheetId="1">#REF!</definedName>
    <definedName name="TOTAL_INGRESOS_ACUEDUCTO">#REF!</definedName>
    <definedName name="TOTAL_INGRESOS_ALCANTARILLADO" localSheetId="1">#REF!</definedName>
    <definedName name="TOTAL_INGRESOS_ALCANTARILLADO">#REF!</definedName>
    <definedName name="TOTAL_INGRESOS_POR_ALCANTARILLADO" localSheetId="1">#REF!</definedName>
    <definedName name="TOTAL_INGRESOS_POR_ALCANTARILLADO">#REF!</definedName>
    <definedName name="Total_Interest" localSheetId="1">#REF!</definedName>
    <definedName name="Total_Interest">#REF!</definedName>
    <definedName name="Total_Pay" localSheetId="1">#REF!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 localSheetId="1">#REF!</definedName>
    <definedName name="total1">#REF!</definedName>
    <definedName name="TotalCesantias">'[41]NOMINA 1'!$N$38</definedName>
    <definedName name="TOTALHH" localSheetId="1">#REF!</definedName>
    <definedName name="TOTALHH">#REF!</definedName>
    <definedName name="TOTALHH1" localSheetId="1">#REF!</definedName>
    <definedName name="TOTALHH1">#REF!</definedName>
    <definedName name="TotalVacaciones">'[41]NOMINA 1'!$N$37</definedName>
    <definedName name="TotAuxAlim">'[10]NOMINA-1'!$E$37</definedName>
    <definedName name="TotAuxAlimentacion">'[41]NOMINA 1'!$E$38</definedName>
    <definedName name="TotAuxCom">'[10]NOMINA-1'!$E$39</definedName>
    <definedName name="TotAuxComi">'[41]NOMINA 1'!$E$40</definedName>
    <definedName name="TotAuxDotacion">'[41]NOMINA 1'!$E$41</definedName>
    <definedName name="TotAuxHab">'[41]NOMINA 1'!$E$37</definedName>
    <definedName name="TotAuxTransporte">'[41]NOMINA 1'!$E$39</definedName>
    <definedName name="TotBasico">'[41]NOMINA 1'!$E$35</definedName>
    <definedName name="TotCom">'[10]NOMINA-1'!$E$41</definedName>
    <definedName name="TotComision">'[41]NOMINA 1'!$E$42</definedName>
    <definedName name="TotExtras">'[41]NOMINA 1'!$E$36</definedName>
    <definedName name="TotIntercesantias">'[41]NOMINA 1'!$N$39</definedName>
    <definedName name="TotPrimaServicios">'[41]NOMINA 1'!$N$36</definedName>
    <definedName name="TotPrimaServicos">'[41]NOMINA 1'!$N$36</definedName>
    <definedName name="TotPrimaVacaciones">'[41]NOMINA 1'!$N$41</definedName>
    <definedName name="TotPrimConv">'[10]NOMINA-1'!$N$39</definedName>
    <definedName name="TotPrimConvencional">'[41]NOMINA 1'!$N$40</definedName>
    <definedName name="TotPrimVac">'[10]NOMINA-1'!$N$40</definedName>
    <definedName name="TOTSHE1" localSheetId="1">#REF!</definedName>
    <definedName name="TOTSHE1">#REF!</definedName>
    <definedName name="TOTSHE10" localSheetId="1">#REF!</definedName>
    <definedName name="TOTSHE10">#REF!</definedName>
    <definedName name="TOTSHE11" localSheetId="1">#REF!</definedName>
    <definedName name="TOTSHE11">#REF!</definedName>
    <definedName name="TOTSHE12" localSheetId="1">#REF!</definedName>
    <definedName name="TOTSHE12">#REF!</definedName>
    <definedName name="TOTSHE13" localSheetId="1">#REF!</definedName>
    <definedName name="TOTSHE13">#REF!</definedName>
    <definedName name="TOTSHE14" localSheetId="1">#REF!</definedName>
    <definedName name="TOTSHE14">#REF!</definedName>
    <definedName name="TOTSHE15" localSheetId="1">#REF!</definedName>
    <definedName name="TOTSHE15">#REF!</definedName>
    <definedName name="TOTSHE16" localSheetId="1">#REF!</definedName>
    <definedName name="TOTSHE16">#REF!</definedName>
    <definedName name="TOTSHE17" localSheetId="1">#REF!</definedName>
    <definedName name="TOTSHE17">#REF!</definedName>
    <definedName name="TOTSHE18" localSheetId="1">#REF!</definedName>
    <definedName name="TOTSHE18">#REF!</definedName>
    <definedName name="TOTSHE19" localSheetId="1">#REF!</definedName>
    <definedName name="TOTSHE19">#REF!</definedName>
    <definedName name="TOTSHE2" localSheetId="1">#REF!</definedName>
    <definedName name="TOTSHE2">#REF!</definedName>
    <definedName name="TOTSHE20" localSheetId="1">#REF!</definedName>
    <definedName name="TOTSHE20">#REF!</definedName>
    <definedName name="TOTSHE21" localSheetId="1">#REF!</definedName>
    <definedName name="TOTSHE21">#REF!</definedName>
    <definedName name="TOTSHE22" localSheetId="1">#REF!</definedName>
    <definedName name="TOTSHE22">#REF!</definedName>
    <definedName name="TOTSHE23" localSheetId="1">#REF!</definedName>
    <definedName name="TOTSHE23">#REF!</definedName>
    <definedName name="TOTSHE24" localSheetId="1">#REF!</definedName>
    <definedName name="TOTSHE24">#REF!</definedName>
    <definedName name="TOTSHE25" localSheetId="1">#REF!</definedName>
    <definedName name="TOTSHE25">#REF!</definedName>
    <definedName name="TOTSHE26" localSheetId="1">#REF!</definedName>
    <definedName name="TOTSHE26">#REF!</definedName>
    <definedName name="TOTSHE3" localSheetId="1">#REF!</definedName>
    <definedName name="TOTSHE3">#REF!</definedName>
    <definedName name="TOTSHE4" localSheetId="1">#REF!</definedName>
    <definedName name="TOTSHE4">#REF!</definedName>
    <definedName name="TOTSHE5" localSheetId="1">#REF!</definedName>
    <definedName name="TOTSHE5">#REF!</definedName>
    <definedName name="TOTSHE6" localSheetId="1">#REF!</definedName>
    <definedName name="TOTSHE6">#REF!</definedName>
    <definedName name="TOTSHE7" localSheetId="1">#REF!</definedName>
    <definedName name="TOTSHE7">#REF!</definedName>
    <definedName name="TOTSHE8" localSheetId="1">#REF!</definedName>
    <definedName name="TOTSHE8">#REF!</definedName>
    <definedName name="TOTSHE9" localSheetId="1">#REF!</definedName>
    <definedName name="TOTSHE9">#REF!</definedName>
    <definedName name="TotVac">'[10]NOMINA-1'!$N$36</definedName>
    <definedName name="tr" localSheetId="3" hidden="1">{"TAB1",#N/A,TRUE,"GENERAL";"TAB2",#N/A,TRUE,"GENERAL";"TAB3",#N/A,TRUE,"GENERAL";"TAB4",#N/A,TRUE,"GENERAL";"TAB5",#N/A,TRUE,"GENERAL"}</definedName>
    <definedName name="tr" hidden="1">{"TAB1",#N/A,TRUE,"GENERAL";"TAB2",#N/A,TRUE,"GENERAL";"TAB3",#N/A,TRUE,"GENERAL";"TAB4",#N/A,TRUE,"GENERAL";"TAB5",#N/A,TRUE,"GENERAL"}</definedName>
    <definedName name="TrainSpec" localSheetId="1">#REF!</definedName>
    <definedName name="TrainSpec">#REF!</definedName>
    <definedName name="Transmisores" localSheetId="1">#REF!</definedName>
    <definedName name="Transmisores">#REF!</definedName>
    <definedName name="Transporte">'[10]DATOS CONTRATO'!$E$16</definedName>
    <definedName name="TRAT" localSheetId="3">[108]desmonte!$E$48</definedName>
    <definedName name="TRAT">[109]desmonte!$E$48</definedName>
    <definedName name="TREM" localSheetId="1">#REF!</definedName>
    <definedName name="TREM">#REF!</definedName>
    <definedName name="Trenes" localSheetId="1">#REF!</definedName>
    <definedName name="Trenes">#REF!</definedName>
    <definedName name="trest" localSheetId="3" hidden="1">{"TAB1",#N/A,TRUE,"GENERAL";"TAB2",#N/A,TRUE,"GENERAL";"TAB3",#N/A,TRUE,"GENERAL";"TAB4",#N/A,TRUE,"GENERAL";"TAB5",#N/A,TRUE,"GENERAL"}</definedName>
    <definedName name="trest" hidden="1">{"TAB1",#N/A,TRUE,"GENERAL";"TAB2",#N/A,TRUE,"GENERAL";"TAB3",#N/A,TRUE,"GENERAL";"TAB4",#N/A,TRUE,"GENERAL";"TAB5",#N/A,TRUE,"GENERAL"}</definedName>
    <definedName name="tret" localSheetId="3" hidden="1">{"TAB1",#N/A,TRUE,"GENERAL";"TAB2",#N/A,TRUE,"GENERAL";"TAB3",#N/A,TRUE,"GENERAL";"TAB4",#N/A,TRUE,"GENERAL";"TAB5",#N/A,TRUE,"GENERAL"}</definedName>
    <definedName name="tret" hidden="1">{"TAB1",#N/A,TRUE,"GENERAL";"TAB2",#N/A,TRUE,"GENERAL";"TAB3",#N/A,TRUE,"GENERAL";"TAB4",#N/A,TRUE,"GENERAL";"TAB5",#N/A,TRUE,"GENERAL"}</definedName>
    <definedName name="trh" localSheetId="3" hidden="1">{"via1",#N/A,TRUE,"general";"via2",#N/A,TRUE,"general";"via3",#N/A,TRUE,"general"}</definedName>
    <definedName name="trh" hidden="1">{"via1",#N/A,TRUE,"general";"via2",#N/A,TRUE,"general";"via3",#N/A,TRUE,"general"}</definedName>
    <definedName name="trhfh" localSheetId="3" hidden="1">{"via1",#N/A,TRUE,"general";"via2",#N/A,TRUE,"general";"via3",#N/A,TRUE,"general"}</definedName>
    <definedName name="trhfh" hidden="1">{"via1",#N/A,TRUE,"general";"via2",#N/A,TRUE,"general";"via3",#N/A,TRUE,"general"}</definedName>
    <definedName name="tri" localSheetId="1">#REF!</definedName>
    <definedName name="tri">#REF!</definedName>
    <definedName name="Trimestre1" localSheetId="1">#REF!</definedName>
    <definedName name="Trimestre1">#REF!</definedName>
    <definedName name="Trimestre2" localSheetId="1">#REF!</definedName>
    <definedName name="Trimestre2">#REF!</definedName>
    <definedName name="Trimestre3" localSheetId="1">#REF!</definedName>
    <definedName name="Trimestre3">#REF!</definedName>
    <definedName name="Trimestre4" localSheetId="1">#REF!</definedName>
    <definedName name="Trimestre4">#REF!</definedName>
    <definedName name="trjfgjh" localSheetId="3" hidden="1">{"via1",#N/A,TRUE,"general";"via2",#N/A,TRUE,"general";"via3",#N/A,TRUE,"general"}</definedName>
    <definedName name="trjfgjh" hidden="1">{"via1",#N/A,TRUE,"general";"via2",#N/A,TRUE,"general";"via3",#N/A,TRUE,"general"}</definedName>
    <definedName name="TRM">[110]Tablas!$B$2</definedName>
    <definedName name="tru" localSheetId="3" hidden="1">{"via1",#N/A,TRUE,"general";"via2",#N/A,TRUE,"general";"via3",#N/A,TRUE,"general"}</definedName>
    <definedName name="tru" hidden="1">{"via1",#N/A,TRUE,"general";"via2",#N/A,TRUE,"general";"via3",#N/A,TRUE,"general"}</definedName>
    <definedName name="truds" localSheetId="3" hidden="1">{"via1",#N/A,TRUE,"general";"via2",#N/A,TRUE,"general";"via3",#N/A,TRUE,"general"}</definedName>
    <definedName name="truds" hidden="1">{"via1",#N/A,TRUE,"general";"via2",#N/A,TRUE,"general";"via3",#N/A,TRUE,"general"}</definedName>
    <definedName name="trutu" localSheetId="3" hidden="1">{"via1",#N/A,TRUE,"general";"via2",#N/A,TRUE,"general";"via3",#N/A,TRUE,"general"}</definedName>
    <definedName name="trutu" hidden="1">{"via1",#N/A,TRUE,"general";"via2",#N/A,TRUE,"general";"via3",#N/A,TRUE,"general"}</definedName>
    <definedName name="trydfg" localSheetId="3" hidden="1">{"via1",#N/A,TRUE,"general";"via2",#N/A,TRUE,"general";"via3",#N/A,TRUE,"general"}</definedName>
    <definedName name="trydfg" hidden="1">{"via1",#N/A,TRUE,"general";"via2",#N/A,TRUE,"general";"via3",#N/A,TRUE,"general"}</definedName>
    <definedName name="trydtrygf" localSheetId="3" hidden="1">{"via1",#N/A,TRUE,"general";"via2",#N/A,TRUE,"general";"via3",#N/A,TRUE,"general"}</definedName>
    <definedName name="trydtrygf" hidden="1">{"via1",#N/A,TRUE,"general";"via2",#N/A,TRUE,"general";"via3",#N/A,TRUE,"general"}</definedName>
    <definedName name="tryery" localSheetId="3" hidden="1">{"TAB1",#N/A,TRUE,"GENERAL";"TAB2",#N/A,TRUE,"GENERAL";"TAB3",#N/A,TRUE,"GENERAL";"TAB4",#N/A,TRUE,"GENERAL";"TAB5",#N/A,TRUE,"GENERAL"}</definedName>
    <definedName name="tryery" hidden="1">{"TAB1",#N/A,TRUE,"GENERAL";"TAB2",#N/A,TRUE,"GENERAL";"TAB3",#N/A,TRUE,"GENERAL";"TAB4",#N/A,TRUE,"GENERAL";"TAB5",#N/A,TRUE,"GENERAL"}</definedName>
    <definedName name="tryi6" localSheetId="3" hidden="1">{"TAB1",#N/A,TRUE,"GENERAL";"TAB2",#N/A,TRUE,"GENERAL";"TAB3",#N/A,TRUE,"GENERAL";"TAB4",#N/A,TRUE,"GENERAL";"TAB5",#N/A,TRUE,"GENERAL"}</definedName>
    <definedName name="tryi6" hidden="1">{"TAB1",#N/A,TRUE,"GENERAL";"TAB2",#N/A,TRUE,"GENERAL";"TAB3",#N/A,TRUE,"GENERAL";"TAB4",#N/A,TRUE,"GENERAL";"TAB5",#N/A,TRUE,"GENERAL"}</definedName>
    <definedName name="tryrth" localSheetId="3" hidden="1">{"via1",#N/A,TRUE,"general";"via2",#N/A,TRUE,"general";"via3",#N/A,TRUE,"general"}</definedName>
    <definedName name="tryrth" hidden="1">{"via1",#N/A,TRUE,"general";"via2",#N/A,TRUE,"general";"via3",#N/A,TRUE,"general"}</definedName>
    <definedName name="tsert" localSheetId="3" hidden="1">{"TAB1",#N/A,TRUE,"GENERAL";"TAB2",#N/A,TRUE,"GENERAL";"TAB3",#N/A,TRUE,"GENERAL";"TAB4",#N/A,TRUE,"GENERAL";"TAB5",#N/A,TRUE,"GENERAL"}</definedName>
    <definedName name="tsert" hidden="1">{"TAB1",#N/A,TRUE,"GENERAL";"TAB2",#N/A,TRUE,"GENERAL";"TAB3",#N/A,TRUE,"GENERAL";"TAB4",#N/A,TRUE,"GENERAL";"TAB5",#N/A,TRUE,"GENERAL"}</definedName>
    <definedName name="TtCD" localSheetId="3">#REF!</definedName>
    <definedName name="TtCD" localSheetId="1">#REF!</definedName>
    <definedName name="TtCD">#REF!</definedName>
    <definedName name="TTR" localSheetId="3" hidden="1">{"via1",#N/A,TRUE,"general";"via2",#N/A,TRUE,"general";"via3",#N/A,TRUE,"general"}</definedName>
    <definedName name="TTR" hidden="1">{"via1",#N/A,TRUE,"general";"via2",#N/A,TRUE,"general";"via3",#N/A,TRUE,"general"}</definedName>
    <definedName name="ttrff" localSheetId="3" hidden="1">{"via1",#N/A,TRUE,"general";"via2",#N/A,TRUE,"general";"via3",#N/A,TRUE,"general"}</definedName>
    <definedName name="ttrff" hidden="1">{"via1",#N/A,TRUE,"general";"via2",#N/A,TRUE,"general";"via3",#N/A,TRUE,"general"}</definedName>
    <definedName name="ttt" localSheetId="3" hidden="1">{"TAB1",#N/A,TRUE,"GENERAL";"TAB2",#N/A,TRUE,"GENERAL";"TAB3",#N/A,TRUE,"GENERAL";"TAB4",#N/A,TRUE,"GENERAL";"TAB5",#N/A,TRUE,"GENERAL"}</definedName>
    <definedName name="ttt" hidden="1">{"TAB1",#N/A,TRUE,"GENERAL";"TAB2",#N/A,TRUE,"GENERAL";"TAB3",#N/A,TRUE,"GENERAL";"TAB4",#N/A,TRUE,"GENERAL";"TAB5",#N/A,TRUE,"GENERAL"}</definedName>
    <definedName name="tttt7" localSheetId="3" hidden="1">{"via1",#N/A,TRUE,"general";"via2",#N/A,TRUE,"general";"via3",#N/A,TRUE,"general"}</definedName>
    <definedName name="tttt7" hidden="1">{"via1",#N/A,TRUE,"general";"via2",#N/A,TRUE,"general";"via3",#N/A,TRUE,"general"}</definedName>
    <definedName name="tttthy" localSheetId="3" hidden="1">{"TAB1",#N/A,TRUE,"GENERAL";"TAB2",#N/A,TRUE,"GENERAL";"TAB3",#N/A,TRUE,"GENERAL";"TAB4",#N/A,TRUE,"GENERAL";"TAB5",#N/A,TRUE,"GENERAL"}</definedName>
    <definedName name="tttthy" hidden="1">{"TAB1",#N/A,TRUE,"GENERAL";"TAB2",#N/A,TRUE,"GENERAL";"TAB3",#N/A,TRUE,"GENERAL";"TAB4",#N/A,TRUE,"GENERAL";"TAB5",#N/A,TRUE,"GENERAL"}</definedName>
    <definedName name="ttttr" localSheetId="3" hidden="1">{"via1",#N/A,TRUE,"general";"via2",#N/A,TRUE,"general";"via3",#N/A,TRUE,"general"}</definedName>
    <definedName name="ttttr" hidden="1">{"via1",#N/A,TRUE,"general";"via2",#N/A,TRUE,"general";"via3",#N/A,TRUE,"general"}</definedName>
    <definedName name="ttttt" localSheetId="3" hidden="1">{"TAB1",#N/A,TRUE,"GENERAL";"TAB2",#N/A,TRUE,"GENERAL";"TAB3",#N/A,TRUE,"GENERAL";"TAB4",#N/A,TRUE,"GENERAL";"TAB5",#N/A,TRUE,"GENERAL"}</definedName>
    <definedName name="ttttt" hidden="1">{"TAB1",#N/A,TRUE,"GENERAL";"TAB2",#N/A,TRUE,"GENERAL";"TAB3",#N/A,TRUE,"GENERAL";"TAB4",#N/A,TRUE,"GENERAL";"TAB5",#N/A,TRUE,"GENERAL"}</definedName>
    <definedName name="tu" localSheetId="3" hidden="1">{"via1",#N/A,TRUE,"general";"via2",#N/A,TRUE,"general";"via3",#N/A,TRUE,"general"}</definedName>
    <definedName name="tu" hidden="1">{"via1",#N/A,TRUE,"general";"via2",#N/A,TRUE,"general";"via3",#N/A,TRUE,"general"}</definedName>
    <definedName name="TUBERIA" localSheetId="1" hidden="1">#REF!</definedName>
    <definedName name="TUBERIA" hidden="1">#REF!</definedName>
    <definedName name="Tubería" localSheetId="1">#REF!</definedName>
    <definedName name="Tubería">#REF!</definedName>
    <definedName name="TUBERIA1" localSheetId="1" hidden="1">#REF!</definedName>
    <definedName name="TUBERIA1" hidden="1">#REF!</definedName>
    <definedName name="tur" localSheetId="3" hidden="1">{"TAB1",#N/A,TRUE,"GENERAL";"TAB2",#N/A,TRUE,"GENERAL";"TAB3",#N/A,TRUE,"GENERAL";"TAB4",#N/A,TRUE,"GENERAL";"TAB5",#N/A,TRUE,"GENERAL"}</definedName>
    <definedName name="tur" hidden="1">{"TAB1",#N/A,TRUE,"GENERAL";"TAB2",#N/A,TRUE,"GENERAL";"TAB3",#N/A,TRUE,"GENERAL";"TAB4",#N/A,TRUE,"GENERAL";"TAB5",#N/A,TRUE,"GENERAL"}</definedName>
    <definedName name="turu" localSheetId="3" hidden="1">{"TAB1",#N/A,TRUE,"GENERAL";"TAB2",#N/A,TRUE,"GENERAL";"TAB3",#N/A,TRUE,"GENERAL";"TAB4",#N/A,TRUE,"GENERAL";"TAB5",#N/A,TRUE,"GENERAL"}</definedName>
    <definedName name="turu" hidden="1">{"TAB1",#N/A,TRUE,"GENERAL";"TAB2",#N/A,TRUE,"GENERAL";"TAB3",#N/A,TRUE,"GENERAL";"TAB4",#N/A,TRUE,"GENERAL";"TAB5",#N/A,TRUE,"GENERAL"}</definedName>
    <definedName name="tvmenor90min" localSheetId="1">'[90]CCP,LEYES, Y DEC.'!#REF!</definedName>
    <definedName name="tvmenor90min">'[90]CCP,LEYES, Y DEC.'!#REF!</definedName>
    <definedName name="twer" localSheetId="3" hidden="1">{"TAB1",#N/A,TRUE,"GENERAL";"TAB2",#N/A,TRUE,"GENERAL";"TAB3",#N/A,TRUE,"GENERAL";"TAB4",#N/A,TRUE,"GENERAL";"TAB5",#N/A,TRUE,"GENERAL"}</definedName>
    <definedName name="twer" hidden="1">{"TAB1",#N/A,TRUE,"GENERAL";"TAB2",#N/A,TRUE,"GENERAL";"TAB3",#N/A,TRUE,"GENERAL";"TAB4",#N/A,TRUE,"GENERAL";"TAB5",#N/A,TRUE,"GENERAL"}</definedName>
    <definedName name="twet" localSheetId="3" hidden="1">{"TAB1",#N/A,TRUE,"GENERAL";"TAB2",#N/A,TRUE,"GENERAL";"TAB3",#N/A,TRUE,"GENERAL";"TAB4",#N/A,TRUE,"GENERAL";"TAB5",#N/A,TRUE,"GENERAL"}</definedName>
    <definedName name="twet" hidden="1">{"TAB1",#N/A,TRUE,"GENERAL";"TAB2",#N/A,TRUE,"GENERAL";"TAB3",#N/A,TRUE,"GENERAL";"TAB4",#N/A,TRUE,"GENERAL";"TAB5",#N/A,TRUE,"GENERAL"}</definedName>
    <definedName name="ty" localSheetId="3" hidden="1">{"via1",#N/A,TRUE,"general";"via2",#N/A,TRUE,"general";"via3",#N/A,TRUE,"general"}</definedName>
    <definedName name="ty" hidden="1">{"via1",#N/A,TRUE,"general";"via2",#N/A,TRUE,"general";"via3",#N/A,TRUE,"general"}</definedName>
    <definedName name="tyery" localSheetId="3" hidden="1">{"via1",#N/A,TRUE,"general";"via2",#N/A,TRUE,"general";"via3",#N/A,TRUE,"general"}</definedName>
    <definedName name="tyery" hidden="1">{"via1",#N/A,TRUE,"general";"via2",#N/A,TRUE,"general";"via3",#N/A,TRUE,"general"}</definedName>
    <definedName name="tyj" localSheetId="3" hidden="1">{"TAB1",#N/A,TRUE,"GENERAL";"TAB2",#N/A,TRUE,"GENERAL";"TAB3",#N/A,TRUE,"GENERAL";"TAB4",#N/A,TRUE,"GENERAL";"TAB5",#N/A,TRUE,"GENERAL"}</definedName>
    <definedName name="tyj" hidden="1">{"TAB1",#N/A,TRUE,"GENERAL";"TAB2",#N/A,TRUE,"GENERAL";"TAB3",#N/A,TRUE,"GENERAL";"TAB4",#N/A,TRUE,"GENERAL";"TAB5",#N/A,TRUE,"GENERAL"}</definedName>
    <definedName name="tyjtyj" localSheetId="3" hidden="1">{"TAB1",#N/A,TRUE,"GENERAL";"TAB2",#N/A,TRUE,"GENERAL";"TAB3",#N/A,TRUE,"GENERAL";"TAB4",#N/A,TRUE,"GENERAL";"TAB5",#N/A,TRUE,"GENERAL"}</definedName>
    <definedName name="tyjtyj" hidden="1">{"TAB1",#N/A,TRUE,"GENERAL";"TAB2",#N/A,TRUE,"GENERAL";"TAB3",#N/A,TRUE,"GENERAL";"TAB4",#N/A,TRUE,"GENERAL";"TAB5",#N/A,TRUE,"GENERAL"}</definedName>
    <definedName name="tyjytjuyjuy" localSheetId="3" hidden="1">{"TAB1",#N/A,TRUE,"GENERAL";"TAB2",#N/A,TRUE,"GENERAL";"TAB3",#N/A,TRUE,"GENERAL";"TAB4",#N/A,TRUE,"GENERAL";"TAB5",#N/A,TRUE,"GENERAL"}</definedName>
    <definedName name="tyjytjuyjuy" hidden="1">{"TAB1",#N/A,TRUE,"GENERAL";"TAB2",#N/A,TRUE,"GENERAL";"TAB3",#N/A,TRUE,"GENERAL";"TAB4",#N/A,TRUE,"GENERAL";"TAB5",#N/A,TRUE,"GENERAL"}</definedName>
    <definedName name="tyk" localSheetId="3" hidden="1">{"via1",#N/A,TRUE,"general";"via2",#N/A,TRUE,"general";"via3",#N/A,TRUE,"general"}</definedName>
    <definedName name="tyk" hidden="1">{"via1",#N/A,TRUE,"general";"via2",#N/A,TRUE,"general";"via3",#N/A,TRUE,"general"}</definedName>
    <definedName name="tym" localSheetId="3" hidden="1">{"via1",#N/A,TRUE,"general";"via2",#N/A,TRUE,"general";"via3",#N/A,TRUE,"general"}</definedName>
    <definedName name="tym" hidden="1">{"via1",#N/A,TRUE,"general";"via2",#N/A,TRUE,"general";"via3",#N/A,TRUE,"general"}</definedName>
    <definedName name="tyr" localSheetId="3" hidden="1">{"via1",#N/A,TRUE,"general";"via2",#N/A,TRUE,"general";"via3",#N/A,TRUE,"general"}</definedName>
    <definedName name="tyr" hidden="1">{"via1",#N/A,TRUE,"general";"via2",#N/A,TRUE,"general";"via3",#N/A,TRUE,"general"}</definedName>
    <definedName name="tytgfhgfh" localSheetId="3" hidden="1">{"TAB1",#N/A,TRUE,"GENERAL";"TAB2",#N/A,TRUE,"GENERAL";"TAB3",#N/A,TRUE,"GENERAL";"TAB4",#N/A,TRUE,"GENERAL";"TAB5",#N/A,TRUE,"GENERAL"}</definedName>
    <definedName name="tytgfhgfh" hidden="1">{"TAB1",#N/A,TRUE,"GENERAL";"TAB2",#N/A,TRUE,"GENERAL";"TAB3",#N/A,TRUE,"GENERAL";"TAB4",#N/A,TRUE,"GENERAL";"TAB5",#N/A,TRUE,"GENERAL"}</definedName>
    <definedName name="tyty" localSheetId="3" hidden="1">{"TAB1",#N/A,TRUE,"GENERAL";"TAB2",#N/A,TRUE,"GENERAL";"TAB3",#N/A,TRUE,"GENERAL";"TAB4",#N/A,TRUE,"GENERAL";"TAB5",#N/A,TRUE,"GENERAL"}</definedName>
    <definedName name="tyty" hidden="1">{"TAB1",#N/A,TRUE,"GENERAL";"TAB2",#N/A,TRUE,"GENERAL";"TAB3",#N/A,TRUE,"GENERAL";"TAB4",#N/A,TRUE,"GENERAL";"TAB5",#N/A,TRUE,"GENERAL"}</definedName>
    <definedName name="TYUIYI" localSheetId="3" hidden="1">{"TAB1",#N/A,TRUE,"GENERAL";"TAB2",#N/A,TRUE,"GENERAL";"TAB3",#N/A,TRUE,"GENERAL";"TAB4",#N/A,TRUE,"GENERAL";"TAB5",#N/A,TRUE,"GENERAL"}</definedName>
    <definedName name="TYUIYI" hidden="1">{"TAB1",#N/A,TRUE,"GENERAL";"TAB2",#N/A,TRUE,"GENERAL";"TAB3",#N/A,TRUE,"GENERAL";"TAB4",#N/A,TRUE,"GENERAL";"TAB5",#N/A,TRUE,"GENERAL"}</definedName>
    <definedName name="tyujh" localSheetId="3" hidden="1">{"TAB1",#N/A,TRUE,"GENERAL";"TAB2",#N/A,TRUE,"GENERAL";"TAB3",#N/A,TRUE,"GENERAL";"TAB4",#N/A,TRUE,"GENERAL";"TAB5",#N/A,TRUE,"GENERAL"}</definedName>
    <definedName name="tyujh" hidden="1">{"TAB1",#N/A,TRUE,"GENERAL";"TAB2",#N/A,TRUE,"GENERAL";"TAB3",#N/A,TRUE,"GENERAL";"TAB4",#N/A,TRUE,"GENERAL";"TAB5",#N/A,TRUE,"GENERAL"}</definedName>
    <definedName name="tyuty" localSheetId="3" hidden="1">{"TAB1",#N/A,TRUE,"GENERAL";"TAB2",#N/A,TRUE,"GENERAL";"TAB3",#N/A,TRUE,"GENERAL";"TAB4",#N/A,TRUE,"GENERAL";"TAB5",#N/A,TRUE,"GENERAL"}</definedName>
    <definedName name="tyuty" hidden="1">{"TAB1",#N/A,TRUE,"GENERAL";"TAB2",#N/A,TRUE,"GENERAL";"TAB3",#N/A,TRUE,"GENERAL";"TAB4",#N/A,TRUE,"GENERAL";"TAB5",#N/A,TRUE,"GENERAL"}</definedName>
    <definedName name="tyutyu" localSheetId="3" hidden="1">{"via1",#N/A,TRUE,"general";"via2",#N/A,TRUE,"general";"via3",#N/A,TRUE,"general"}</definedName>
    <definedName name="tyutyu" hidden="1">{"via1",#N/A,TRUE,"general";"via2",#N/A,TRUE,"general";"via3",#N/A,TRUE,"general"}</definedName>
    <definedName name="tyxg" localSheetId="3" hidden="1">{"via1",#N/A,TRUE,"general";"via2",#N/A,TRUE,"general";"via3",#N/A,TRUE,"general"}</definedName>
    <definedName name="tyxg" hidden="1">{"via1",#N/A,TRUE,"general";"via2",#N/A,TRUE,"general";"via3",#N/A,TRUE,"general"}</definedName>
    <definedName name="U" localSheetId="3">#REF!</definedName>
    <definedName name="U" localSheetId="1">#REF!</definedName>
    <definedName name="U">#REF!</definedName>
    <definedName name="u3u" localSheetId="3" hidden="1">{"TAB1",#N/A,TRUE,"GENERAL";"TAB2",#N/A,TRUE,"GENERAL";"TAB3",#N/A,TRUE,"GENERAL";"TAB4",#N/A,TRUE,"GENERAL";"TAB5",#N/A,TRUE,"GENERAL"}</definedName>
    <definedName name="u3u" hidden="1">{"TAB1",#N/A,TRUE,"GENERAL";"TAB2",#N/A,TRUE,"GENERAL";"TAB3",#N/A,TRUE,"GENERAL";"TAB4",#N/A,TRUE,"GENERAL";"TAB5",#N/A,TRUE,"GENERAL"}</definedName>
    <definedName name="u7u7" localSheetId="3" hidden="1">{"TAB1",#N/A,TRUE,"GENERAL";"TAB2",#N/A,TRUE,"GENERAL";"TAB3",#N/A,TRUE,"GENERAL";"TAB4",#N/A,TRUE,"GENERAL";"TAB5",#N/A,TRUE,"GENERAL"}</definedName>
    <definedName name="u7u7" hidden="1">{"TAB1",#N/A,TRUE,"GENERAL";"TAB2",#N/A,TRUE,"GENERAL";"TAB3",#N/A,TRUE,"GENERAL";"TAB4",#N/A,TRUE,"GENERAL";"TAB5",#N/A,TRUE,"GENERAL"}</definedName>
    <definedName name="Ubicación" localSheetId="3">#REF!</definedName>
    <definedName name="Ubicación" localSheetId="1">#REF!</definedName>
    <definedName name="Ubicación">#REF!</definedName>
    <definedName name="UFrm2InUse">1</definedName>
    <definedName name="UI" localSheetId="3" hidden="1">{"via1",#N/A,TRUE,"general";"via2",#N/A,TRUE,"general";"via3",#N/A,TRUE,"general"}</definedName>
    <definedName name="UI" hidden="1">{"via1",#N/A,TRUE,"general";"via2",#N/A,TRUE,"general";"via3",#N/A,TRUE,"general"}</definedName>
    <definedName name="UIC" localSheetId="1">[12]Tablas!#REF!</definedName>
    <definedName name="UIC">[12]Tablas!#REF!</definedName>
    <definedName name="uijhj" localSheetId="3" hidden="1">{"via1",#N/A,TRUE,"general";"via2",#N/A,TRUE,"general";"via3",#N/A,TRUE,"general"}</definedName>
    <definedName name="uijhj" hidden="1">{"via1",#N/A,TRUE,"general";"via2",#N/A,TRUE,"general";"via3",#N/A,TRUE,"general"}</definedName>
    <definedName name="uio" localSheetId="3" hidden="1">{"TAB1",#N/A,TRUE,"GENERAL";"TAB2",#N/A,TRUE,"GENERAL";"TAB3",#N/A,TRUE,"GENERAL";"TAB4",#N/A,TRUE,"GENERAL";"TAB5",#N/A,TRUE,"GENERAL"}</definedName>
    <definedName name="uio" hidden="1">{"TAB1",#N/A,TRUE,"GENERAL";"TAB2",#N/A,TRUE,"GENERAL";"TAB3",#N/A,TRUE,"GENERAL";"TAB4",#N/A,TRUE,"GENERAL";"TAB5",#N/A,TRUE,"GENERAL"}</definedName>
    <definedName name="uiou" localSheetId="3" hidden="1">{"TAB1",#N/A,TRUE,"GENERAL";"TAB2",#N/A,TRUE,"GENERAL";"TAB3",#N/A,TRUE,"GENERAL";"TAB4",#N/A,TRUE,"GENERAL";"TAB5",#N/A,TRUE,"GENERAL"}</definedName>
    <definedName name="uiou" hidden="1">{"TAB1",#N/A,TRUE,"GENERAL";"TAB2",#N/A,TRUE,"GENERAL";"TAB3",#N/A,TRUE,"GENERAL";"TAB4",#N/A,TRUE,"GENERAL";"TAB5",#N/A,TRUE,"GENERAL"}</definedName>
    <definedName name="uir" localSheetId="3" hidden="1">{"via1",#N/A,TRUE,"general";"via2",#N/A,TRUE,"general";"via3",#N/A,TRUE,"general"}</definedName>
    <definedName name="uir" hidden="1">{"via1",#N/A,TRUE,"general";"via2",#N/A,TRUE,"general";"via3",#N/A,TRUE,"general"}</definedName>
    <definedName name="uituii" localSheetId="3" hidden="1">{"TAB1",#N/A,TRUE,"GENERAL";"TAB2",#N/A,TRUE,"GENERAL";"TAB3",#N/A,TRUE,"GENERAL";"TAB4",#N/A,TRUE,"GENERAL";"TAB5",#N/A,TRUE,"GENERAL"}</definedName>
    <definedName name="uituii" hidden="1">{"TAB1",#N/A,TRUE,"GENERAL";"TAB2",#N/A,TRUE,"GENERAL";"TAB3",#N/A,TRUE,"GENERAL";"TAB4",#N/A,TRUE,"GENERAL";"TAB5",#N/A,TRUE,"GENERAL"}</definedName>
    <definedName name="uityjj" localSheetId="3" hidden="1">{"via1",#N/A,TRUE,"general";"via2",#N/A,TRUE,"general";"via3",#N/A,TRUE,"general"}</definedName>
    <definedName name="uityjj" hidden="1">{"via1",#N/A,TRUE,"general";"via2",#N/A,TRUE,"general";"via3",#N/A,TRUE,"general"}</definedName>
    <definedName name="uiufgj" localSheetId="3" hidden="1">{"TAB1",#N/A,TRUE,"GENERAL";"TAB2",#N/A,TRUE,"GENERAL";"TAB3",#N/A,TRUE,"GENERAL";"TAB4",#N/A,TRUE,"GENERAL";"TAB5",#N/A,TRUE,"GENERAL"}</definedName>
    <definedName name="uiufgj" hidden="1">{"TAB1",#N/A,TRUE,"GENERAL";"TAB2",#N/A,TRUE,"GENERAL";"TAB3",#N/A,TRUE,"GENERAL";"TAB4",#N/A,TRUE,"GENERAL";"TAB5",#N/A,TRUE,"GENERAL"}</definedName>
    <definedName name="UIUYI" localSheetId="3" hidden="1">{"TAB1",#N/A,TRUE,"GENERAL";"TAB2",#N/A,TRUE,"GENERAL";"TAB3",#N/A,TRUE,"GENERAL";"TAB4",#N/A,TRUE,"GENERAL";"TAB5",#N/A,TRUE,"GENERAL"}</definedName>
    <definedName name="UIUYI" hidden="1">{"TAB1",#N/A,TRUE,"GENERAL";"TAB2",#N/A,TRUE,"GENERAL";"TAB3",#N/A,TRUE,"GENERAL";"TAB4",#N/A,TRUE,"GENERAL";"TAB5",#N/A,TRUE,"GENERAL"}</definedName>
    <definedName name="UK" localSheetId="1">#REF!</definedName>
    <definedName name="UK">#REF!</definedName>
    <definedName name="UN_PRI" localSheetId="1">#REF!</definedName>
    <definedName name="UN_PRI">#REF!</definedName>
    <definedName name="UNIT">'[111]Lista APU'!$A$3:$D$479</definedName>
    <definedName name="UNITARIO">[112]Unitarios!$A$3:$D$13</definedName>
    <definedName name="Unitarios" localSheetId="3">#REF!</definedName>
    <definedName name="Unitarios" localSheetId="1">#REF!</definedName>
    <definedName name="Unitarios">#REF!</definedName>
    <definedName name="unj" localSheetId="1" hidden="1">[18]INST!#REF!</definedName>
    <definedName name="unj" hidden="1">[18]INST!#REF!</definedName>
    <definedName name="uno" localSheetId="3">'INDICAR CÓDIGO DEL ITEM DE PAGO'!ERR</definedName>
    <definedName name="uno">[0]!ERR</definedName>
    <definedName name="UOUIV" localSheetId="3" hidden="1">{"TAB1",#N/A,TRUE,"GENERAL";"TAB2",#N/A,TRUE,"GENERAL";"TAB3",#N/A,TRUE,"GENERAL";"TAB4",#N/A,TRUE,"GENERAL";"TAB5",#N/A,TRUE,"GENERAL"}</definedName>
    <definedName name="UOUIV" hidden="1">{"TAB1",#N/A,TRUE,"GENERAL";"TAB2",#N/A,TRUE,"GENERAL";"TAB3",#N/A,TRUE,"GENERAL";"TAB4",#N/A,TRUE,"GENERAL";"TAB5",#N/A,TRUE,"GENERAL"}</definedName>
    <definedName name="uriel" localSheetId="3">'INDICAR CÓDIGO DEL ITEM DE PAGO'!ERR</definedName>
    <definedName name="uriel">[0]!ERR</definedName>
    <definedName name="uryur" localSheetId="3" hidden="1">{"TAB1",#N/A,TRUE,"GENERAL";"TAB2",#N/A,TRUE,"GENERAL";"TAB3",#N/A,TRUE,"GENERAL";"TAB4",#N/A,TRUE,"GENERAL";"TAB5",#N/A,TRUE,"GENERAL"}</definedName>
    <definedName name="uryur" hidden="1">{"TAB1",#N/A,TRUE,"GENERAL";"TAB2",#N/A,TRUE,"GENERAL";"TAB3",#N/A,TRUE,"GENERAL";"TAB4",#N/A,TRUE,"GENERAL";"TAB5",#N/A,TRUE,"GENERAL"}</definedName>
    <definedName name="USxCOL" localSheetId="1">#REF!</definedName>
    <definedName name="USxCOL">#REF!</definedName>
    <definedName name="ut">'[80]1'!$N$42</definedName>
    <definedName name="UTL">[26]otros!$C$4</definedName>
    <definedName name="uu" localSheetId="3" hidden="1">{"TAB1",#N/A,TRUE,"GENERAL";"TAB2",#N/A,TRUE,"GENERAL";"TAB3",#N/A,TRUE,"GENERAL";"TAB4",#N/A,TRUE,"GENERAL";"TAB5",#N/A,TRUE,"GENERAL"}</definedName>
    <definedName name="uu" hidden="1">{"TAB1",#N/A,TRUE,"GENERAL";"TAB2",#N/A,TRUE,"GENERAL";"TAB3",#N/A,TRUE,"GENERAL";"TAB4",#N/A,TRUE,"GENERAL";"TAB5",#N/A,TRUE,"GENERAL"}</definedName>
    <definedName name="uuu" localSheetId="3" hidden="1">{"TAB1",#N/A,TRUE,"GENERAL";"TAB2",#N/A,TRUE,"GENERAL";"TAB3",#N/A,TRUE,"GENERAL";"TAB4",#N/A,TRUE,"GENERAL";"TAB5",#N/A,TRUE,"GENERAL"}</definedName>
    <definedName name="uuu" hidden="1">{"TAB1",#N/A,TRUE,"GENERAL";"TAB2",#N/A,TRUE,"GENERAL";"TAB3",#N/A,TRUE,"GENERAL";"TAB4",#N/A,TRUE,"GENERAL";"TAB5",#N/A,TRUE,"GENERAL"}</definedName>
    <definedName name="uuuuo" localSheetId="3" hidden="1">{"TAB1",#N/A,TRUE,"GENERAL";"TAB2",#N/A,TRUE,"GENERAL";"TAB3",#N/A,TRUE,"GENERAL";"TAB4",#N/A,TRUE,"GENERAL";"TAB5",#N/A,TRUE,"GENERAL"}</definedName>
    <definedName name="uuuuo" hidden="1">{"TAB1",#N/A,TRUE,"GENERAL";"TAB2",#N/A,TRUE,"GENERAL";"TAB3",#N/A,TRUE,"GENERAL";"TAB4",#N/A,TRUE,"GENERAL";"TAB5",#N/A,TRUE,"GENERAL"}</definedName>
    <definedName name="uuuuuj" localSheetId="3" hidden="1">{"via1",#N/A,TRUE,"general";"via2",#N/A,TRUE,"general";"via3",#N/A,TRUE,"general"}</definedName>
    <definedName name="uuuuuj" hidden="1">{"via1",#N/A,TRUE,"general";"via2",#N/A,TRUE,"general";"via3",#N/A,TRUE,"general"}</definedName>
    <definedName name="uv">375000</definedName>
    <definedName name="uwkap" localSheetId="3" hidden="1">{"TAB1",#N/A,TRUE,"GENERAL";"TAB2",#N/A,TRUE,"GENERAL";"TAB3",#N/A,TRUE,"GENERAL";"TAB4",#N/A,TRUE,"GENERAL";"TAB5",#N/A,TRUE,"GENERAL"}</definedName>
    <definedName name="uwkap" hidden="1">{"TAB1",#N/A,TRUE,"GENERAL";"TAB2",#N/A,TRUE,"GENERAL";"TAB3",#N/A,TRUE,"GENERAL";"TAB4",#N/A,TRUE,"GENERAL";"TAB5",#N/A,TRUE,"GENERAL"}</definedName>
    <definedName name="uyiyiy" localSheetId="3" hidden="1">{"TAB1",#N/A,TRUE,"GENERAL";"TAB2",#N/A,TRUE,"GENERAL";"TAB3",#N/A,TRUE,"GENERAL";"TAB4",#N/A,TRUE,"GENERAL";"TAB5",#N/A,TRUE,"GENERAL"}</definedName>
    <definedName name="uyiyiy" hidden="1">{"TAB1",#N/A,TRUE,"GENERAL";"TAB2",#N/A,TRUE,"GENERAL";"TAB3",#N/A,TRUE,"GENERAL";"TAB4",#N/A,TRUE,"GENERAL";"TAB5",#N/A,TRUE,"GENERAL"}</definedName>
    <definedName name="uytu" localSheetId="3" hidden="1">{"TAB1",#N/A,TRUE,"GENERAL";"TAB2",#N/A,TRUE,"GENERAL";"TAB3",#N/A,TRUE,"GENERAL";"TAB4",#N/A,TRUE,"GENERAL";"TAB5",#N/A,TRUE,"GENERAL"}</definedName>
    <definedName name="uytu" hidden="1">{"TAB1",#N/A,TRUE,"GENERAL";"TAB2",#N/A,TRUE,"GENERAL";"TAB3",#N/A,TRUE,"GENERAL";"TAB4",#N/A,TRUE,"GENERAL";"TAB5",#N/A,TRUE,"GENERAL"}</definedName>
    <definedName name="uyur" localSheetId="3" hidden="1">{"via1",#N/A,TRUE,"general";"via2",#N/A,TRUE,"general";"via3",#N/A,TRUE,"general"}</definedName>
    <definedName name="uyur" hidden="1">{"via1",#N/A,TRUE,"general";"via2",#N/A,TRUE,"general";"via3",#N/A,TRUE,"general"}</definedName>
    <definedName name="v" localSheetId="3" hidden="1">{"TAB1",#N/A,TRUE,"GENERAL";"TAB2",#N/A,TRUE,"GENERAL";"TAB3",#N/A,TRUE,"GENERAL";"TAB4",#N/A,TRUE,"GENERAL";"TAB5",#N/A,TRUE,"GENERAL"}</definedName>
    <definedName name="v" hidden="1">{"TAB1",#N/A,TRUE,"GENERAL";"TAB2",#N/A,TRUE,"GENERAL";"TAB3",#N/A,TRUE,"GENERAL";"TAB4",#N/A,TRUE,"GENERAL";"TAB5",#N/A,TRUE,"GENERAL"}</definedName>
    <definedName name="VALDES" localSheetId="3">#REF!</definedName>
    <definedName name="VALDES" localSheetId="1">#REF!</definedName>
    <definedName name="VALDES">#REF!</definedName>
    <definedName name="VALOR_ACTIVOS_ACUED_POR_PROD" localSheetId="1">#REF!</definedName>
    <definedName name="VALOR_ACTIVOS_ACUED_POR_PROD">#REF!</definedName>
    <definedName name="VALOR_ACTIVOS_ACUED_X_PROD" localSheetId="1">#REF!</definedName>
    <definedName name="VALOR_ACTIVOS_ACUED_X_PROD">#REF!</definedName>
    <definedName name="VALOR_ACTIVOS_ACUEDUCTO" localSheetId="1">#REF!</definedName>
    <definedName name="VALOR_ACTIVOS_ACUEDUCTO">#REF!</definedName>
    <definedName name="VALOR_ACTIVOS_ACUEDUCTO..." localSheetId="1">#REF!</definedName>
    <definedName name="VALOR_ACTIVOS_ACUEDUCTO...">#REF!</definedName>
    <definedName name="VALOR_ACTIVOS_ALCANT_X_PROD" localSheetId="1">#REF!</definedName>
    <definedName name="VALOR_ACTIVOS_ALCANT_X_PROD">#REF!</definedName>
    <definedName name="VALOR_ACTIVOS_ALCANTARILLADO" localSheetId="1">#REF!</definedName>
    <definedName name="VALOR_ACTIVOS_ALCANTARILLADO">#REF!</definedName>
    <definedName name="VALOR_ACTIVOS_ALCANTARILLADO..." localSheetId="1">#REF!</definedName>
    <definedName name="VALOR_ACTIVOS_ALCANTARILLADO...">#REF!</definedName>
    <definedName name="VALOR_ALCANT_POR_PROD" localSheetId="1">#REF!</definedName>
    <definedName name="VALOR_ALCANT_POR_PROD">#REF!</definedName>
    <definedName name="VALOR_CMI" localSheetId="1">#REF!</definedName>
    <definedName name="VALOR_CMI">#REF!</definedName>
    <definedName name="VALOR_CMI_ALCANTARILLADO" localSheetId="1">#REF!</definedName>
    <definedName name="VALOR_CMI_ALCANTARILLADO">#REF!</definedName>
    <definedName name="valor1" localSheetId="3">#REF!</definedName>
    <definedName name="valor1" localSheetId="1">#REF!</definedName>
    <definedName name="valor1">#REF!</definedName>
    <definedName name="valor2" localSheetId="3">#REF!</definedName>
    <definedName name="valor2" localSheetId="1">#REF!</definedName>
    <definedName name="valor2">#REF!</definedName>
    <definedName name="VALOR3" localSheetId="3">#REF!</definedName>
    <definedName name="VALOR3" localSheetId="1">#REF!</definedName>
    <definedName name="VALOR3">#REF!</definedName>
    <definedName name="VALORACION_ACTIVOS_ACUEDUCTO" localSheetId="1">#REF!</definedName>
    <definedName name="VALORACION_ACTIVOS_ACUEDUCTO">#REF!</definedName>
    <definedName name="VALORACION_ACTIVOS_ALCANTAR." localSheetId="1">#REF!</definedName>
    <definedName name="VALORACION_ACTIVOS_ALCANTAR.">#REF!</definedName>
    <definedName name="ValorCto">[113]CONTRATO!$E$9</definedName>
    <definedName name="ValorEjecutado" localSheetId="1">#REF!</definedName>
    <definedName name="ValorEjecutado">#REF!</definedName>
    <definedName name="ValorProyecto" localSheetId="1">#REF!</definedName>
    <definedName name="ValorProyecto">#REF!</definedName>
    <definedName name="ValorRecursosComprometidos" localSheetId="1">#REF!</definedName>
    <definedName name="ValorRecursosComprometidos">#REF!</definedName>
    <definedName name="Values_Entered" localSheetId="1">IF('PROPUESTA ECONÓMICA'!Loan_Amount*'PROPUESTA ECONÓMICA'!Interest_Rate*'PROPUESTA ECONÓMICA'!Loan_Years*'PROPUESTA ECONÓMICA'!Loan_Start&gt;0,1,0)</definedName>
    <definedName name="Values_Entered">IF(Loan_Amount*Interest_Rate*Loan_Years*Loan_Start&gt;0,1,0)</definedName>
    <definedName name="Válvulas" localSheetId="1">#REF!</definedName>
    <definedName name="Válvulas">#REF!</definedName>
    <definedName name="Var">[20]Varios.!$E$1:$E$65536</definedName>
    <definedName name="VARIACION1" localSheetId="1">#REF!</definedName>
    <definedName name="VARIACION1">#REF!</definedName>
    <definedName name="Varios" localSheetId="1">#REF!</definedName>
    <definedName name="Varios">#REF!</definedName>
    <definedName name="vbvbvbvb" localSheetId="3" hidden="1">{"TAB1",#N/A,TRUE,"GENERAL";"TAB2",#N/A,TRUE,"GENERAL";"TAB3",#N/A,TRUE,"GENERAL";"TAB4",#N/A,TRUE,"GENERAL";"TAB5",#N/A,TRUE,"GENERAL"}</definedName>
    <definedName name="vbvbvbvb" hidden="1">{"TAB1",#N/A,TRUE,"GENERAL";"TAB2",#N/A,TRUE,"GENERAL";"TAB3",#N/A,TRUE,"GENERAL";"TAB4",#N/A,TRUE,"GENERAL";"TAB5",#N/A,TRUE,"GENERAL"}</definedName>
    <definedName name="vc" localSheetId="1">#REF!</definedName>
    <definedName name="vc">#REF!</definedName>
    <definedName name="vct" localSheetId="1">#REF!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3" hidden="1">{"via1",#N/A,TRUE,"general";"via2",#N/A,TRUE,"general";"via3",#N/A,TRUE,"general"}</definedName>
    <definedName name="vdfvuio" hidden="1">{"via1",#N/A,TRUE,"general";"via2",#N/A,TRUE,"general";"via3",#N/A,TRUE,"general"}</definedName>
    <definedName name="vdsvnj" localSheetId="3" hidden="1">{"via1",#N/A,TRUE,"general";"via2",#N/A,TRUE,"general";"via3",#N/A,TRUE,"general"}</definedName>
    <definedName name="vdsvnj" hidden="1">{"via1",#N/A,TRUE,"general";"via2",#N/A,TRUE,"general";"via3",#N/A,TRUE,"general"}</definedName>
    <definedName name="VentaAiu" localSheetId="3">#REF!</definedName>
    <definedName name="VentaAiu" localSheetId="1">#REF!</definedName>
    <definedName name="VentaAiu">#REF!</definedName>
    <definedName name="VEX" localSheetId="1">[12]Tablas!#REF!</definedName>
    <definedName name="VEX">[12]Tablas!#REF!</definedName>
    <definedName name="VEX_ON" localSheetId="1">#REF!</definedName>
    <definedName name="VEX_ON">#REF!</definedName>
    <definedName name="VEX1_1" localSheetId="1">[12]Tablas!#REF!</definedName>
    <definedName name="VEX1_1">[12]Tablas!#REF!</definedName>
    <definedName name="VEX1_1_1" localSheetId="1">[12]Tablas!#REF!</definedName>
    <definedName name="VEX1_1_1">[12]Tablas!#REF!</definedName>
    <definedName name="VEX1_1_2" localSheetId="1">[12]Tablas!#REF!</definedName>
    <definedName name="VEX1_1_2">[12]Tablas!#REF!</definedName>
    <definedName name="VEX1_1_3" localSheetId="1">[12]Tablas!#REF!</definedName>
    <definedName name="VEX1_1_3">[12]Tablas!#REF!</definedName>
    <definedName name="VEX1_1_4" localSheetId="1">[12]Tablas!#REF!</definedName>
    <definedName name="VEX1_1_4">[12]Tablas!#REF!</definedName>
    <definedName name="VEX1_2" localSheetId="1">[12]Tablas!#REF!</definedName>
    <definedName name="VEX1_2">[12]Tablas!#REF!</definedName>
    <definedName name="VEX1_3" localSheetId="1">[12]Tablas!#REF!</definedName>
    <definedName name="VEX1_3">[12]Tablas!#REF!</definedName>
    <definedName name="VFA" localSheetId="1">[12]Tablas!#REF!</definedName>
    <definedName name="VFA">[12]Tablas!#REF!</definedName>
    <definedName name="VFA1_1" localSheetId="1">[12]Tablas!#REF!</definedName>
    <definedName name="VFA1_1">[12]Tablas!#REF!</definedName>
    <definedName name="VFA1_1_1" localSheetId="1">[12]Tablas!#REF!</definedName>
    <definedName name="VFA1_1_1">[12]Tablas!#REF!</definedName>
    <definedName name="VFA1_1_2" localSheetId="1">[12]Tablas!#REF!</definedName>
    <definedName name="VFA1_1_2">[12]Tablas!#REF!</definedName>
    <definedName name="VFA1_1_3" localSheetId="1">[12]Tablas!#REF!</definedName>
    <definedName name="VFA1_1_3">[12]Tablas!#REF!</definedName>
    <definedName name="VFA1_1_4" localSheetId="1">[12]Tablas!#REF!</definedName>
    <definedName name="VFA1_1_4">[12]Tablas!#REF!</definedName>
    <definedName name="VFA1_1_5" localSheetId="1">[12]Tablas!#REF!</definedName>
    <definedName name="VFA1_1_5">[12]Tablas!#REF!</definedName>
    <definedName name="VFA1_1_6" localSheetId="1">[12]Tablas!#REF!</definedName>
    <definedName name="VFA1_1_6">[12]Tablas!#REF!</definedName>
    <definedName name="VFA1_2" localSheetId="1">[12]Tablas!#REF!</definedName>
    <definedName name="VFA1_2">[12]Tablas!#REF!</definedName>
    <definedName name="VFA1_3" localSheetId="1">[12]Tablas!#REF!</definedName>
    <definedName name="VFA1_3">[12]Tablas!#REF!</definedName>
    <definedName name="vfbgnhyt" localSheetId="3" hidden="1">{"via1",#N/A,TRUE,"general";"via2",#N/A,TRUE,"general";"via3",#N/A,TRUE,"general"}</definedName>
    <definedName name="vfbgnhyt" hidden="1">{"via1",#N/A,TRUE,"general";"via2",#N/A,TRUE,"general";"via3",#N/A,TRUE,"general"}</definedName>
    <definedName name="vfh" localSheetId="1">'[77]7422CW00'!#REF!</definedName>
    <definedName name="vfh">'[77]7422CW00'!#REF!</definedName>
    <definedName name="VFR" localSheetId="1">#REF!</definedName>
    <definedName name="VFR">#REF!</definedName>
    <definedName name="vfvdv" localSheetId="3" hidden="1">{"TAB1",#N/A,TRUE,"GENERAL";"TAB2",#N/A,TRUE,"GENERAL";"TAB3",#N/A,TRUE,"GENERAL";"TAB4",#N/A,TRUE,"GENERAL";"TAB5",#N/A,TRUE,"GENERAL"}</definedName>
    <definedName name="vfvdv" hidden="1">{"TAB1",#N/A,TRUE,"GENERAL";"TAB2",#N/A,TRUE,"GENERAL";"TAB3",#N/A,TRUE,"GENERAL";"TAB4",#N/A,TRUE,"GENERAL";"TAB5",#N/A,TRUE,"GENERAL"}</definedName>
    <definedName name="vfvf" localSheetId="3" hidden="1">{"TAB1",#N/A,TRUE,"GENERAL";"TAB2",#N/A,TRUE,"GENERAL";"TAB3",#N/A,TRUE,"GENERAL";"TAB4",#N/A,TRUE,"GENERAL";"TAB5",#N/A,TRUE,"GENERAL"}</definedName>
    <definedName name="vfvf" hidden="1">{"TAB1",#N/A,TRUE,"GENERAL";"TAB2",#N/A,TRUE,"GENERAL";"TAB3",#N/A,TRUE,"GENERAL";"TAB4",#N/A,TRUE,"GENERAL";"TAB5",#N/A,TRUE,"GENERAL"}</definedName>
    <definedName name="VIA" localSheetId="1">#REF!</definedName>
    <definedName name="VIA">#REF!</definedName>
    <definedName name="VICEP_DIRECC">[91]Tablas!$A$6:$A$26</definedName>
    <definedName name="VIDA_UITL_ACTIVOS" localSheetId="1">#REF!</definedName>
    <definedName name="VIDA_UITL_ACTIVOS">#REF!</definedName>
    <definedName name="VIDA_UITL_ACTIVOS_DISPONIBLE.." localSheetId="1">#REF!</definedName>
    <definedName name="VIDA_UITL_ACTIVOS_DISPONIBLE..">#REF!</definedName>
    <definedName name="VIDA_UTIL..." localSheetId="1">#REF!</definedName>
    <definedName name="VIDA_UTIL...">#REF!</definedName>
    <definedName name="VIDA_UTIL_DISPONIBLE_ACUEDUCTO" localSheetId="1">#REF!</definedName>
    <definedName name="VIDA_UTIL_DISPONIBLE_ACUEDUCTO">#REF!</definedName>
    <definedName name="VIDA_UTIL_DISPONIBLE_ALCANT" localSheetId="1">#REF!</definedName>
    <definedName name="VIDA_UTIL_DISPONIBLE_ALCANT">#REF!</definedName>
    <definedName name="VigenciaDolares" localSheetId="1">#REF!</definedName>
    <definedName name="VigenciaDolares">#REF!</definedName>
    <definedName name="VigenciaPesos" localSheetId="1">#REF!</definedName>
    <definedName name="VigenciaPesos">#REF!</definedName>
    <definedName name="VIGFUTURA">[91]Tablas!$J$6:$J$8</definedName>
    <definedName name="VIT" localSheetId="1">[12]Tablas!#REF!</definedName>
    <definedName name="VIT">[12]Tablas!#REF!</definedName>
    <definedName name="VIT1_1" localSheetId="1">[12]Tablas!#REF!</definedName>
    <definedName name="VIT1_1">[12]Tablas!#REF!</definedName>
    <definedName name="VIT1_1_1" localSheetId="1">[12]Tablas!#REF!</definedName>
    <definedName name="VIT1_1_1">[12]Tablas!#REF!</definedName>
    <definedName name="VIT1_1_10" localSheetId="1">[12]Tablas!#REF!</definedName>
    <definedName name="VIT1_1_10">[12]Tablas!#REF!</definedName>
    <definedName name="VIT1_1_11" localSheetId="1">[12]Tablas!#REF!</definedName>
    <definedName name="VIT1_1_11">[12]Tablas!#REF!</definedName>
    <definedName name="VIT1_1_12" localSheetId="1">[12]Tablas!#REF!</definedName>
    <definedName name="VIT1_1_12">[12]Tablas!#REF!</definedName>
    <definedName name="VIT1_1_13" localSheetId="1">[12]Tablas!#REF!</definedName>
    <definedName name="VIT1_1_13">[12]Tablas!#REF!</definedName>
    <definedName name="VIT1_1_14" localSheetId="1">[12]Tablas!#REF!</definedName>
    <definedName name="VIT1_1_14">[12]Tablas!#REF!</definedName>
    <definedName name="VIT1_1_15" localSheetId="1">[12]Tablas!#REF!</definedName>
    <definedName name="VIT1_1_15">[12]Tablas!#REF!</definedName>
    <definedName name="VIT1_1_16" localSheetId="1">[12]Tablas!#REF!</definedName>
    <definedName name="VIT1_1_16">[12]Tablas!#REF!</definedName>
    <definedName name="VIt1_1_17" localSheetId="1">[12]Tablas!#REF!</definedName>
    <definedName name="VIt1_1_17">[12]Tablas!#REF!</definedName>
    <definedName name="VIT1_1_18" localSheetId="1">[12]Tablas!#REF!</definedName>
    <definedName name="VIT1_1_18">[12]Tablas!#REF!</definedName>
    <definedName name="VIt1_1_19" localSheetId="1">[12]Tablas!#REF!</definedName>
    <definedName name="VIt1_1_19">[12]Tablas!#REF!</definedName>
    <definedName name="VIT1_1_2" localSheetId="1">[12]Tablas!#REF!</definedName>
    <definedName name="VIT1_1_2">[12]Tablas!#REF!</definedName>
    <definedName name="VIT1_1_20" localSheetId="1">[12]Tablas!#REF!</definedName>
    <definedName name="VIT1_1_20">[12]Tablas!#REF!</definedName>
    <definedName name="VIT1_1_3" localSheetId="1">[12]Tablas!#REF!</definedName>
    <definedName name="VIT1_1_3">[12]Tablas!#REF!</definedName>
    <definedName name="VIT1_1_4" localSheetId="1">[12]Tablas!#REF!</definedName>
    <definedName name="VIT1_1_4">[12]Tablas!#REF!</definedName>
    <definedName name="VIT1_1_5" localSheetId="1">[12]Tablas!#REF!</definedName>
    <definedName name="VIT1_1_5">[12]Tablas!#REF!</definedName>
    <definedName name="VIT1_1_6" localSheetId="1">[12]Tablas!#REF!</definedName>
    <definedName name="VIT1_1_6">[12]Tablas!#REF!</definedName>
    <definedName name="VIT1_1_7" localSheetId="1">[12]Tablas!#REF!</definedName>
    <definedName name="VIT1_1_7">[12]Tablas!#REF!</definedName>
    <definedName name="VIT1_1_8" localSheetId="1">[12]Tablas!#REF!</definedName>
    <definedName name="VIT1_1_8">[12]Tablas!#REF!</definedName>
    <definedName name="VIT1_1_9" localSheetId="1">[12]Tablas!#REF!</definedName>
    <definedName name="VIT1_1_9">[12]Tablas!#REF!</definedName>
    <definedName name="VIT1_2" localSheetId="1">[12]Tablas!#REF!</definedName>
    <definedName name="VIT1_2">[12]Tablas!#REF!</definedName>
    <definedName name="VIT1_3" localSheetId="1">[12]Tablas!#REF!</definedName>
    <definedName name="VIT1_3">[12]Tablas!#REF!</definedName>
    <definedName name="VIT1_4" localSheetId="1">[12]Tablas!#REF!</definedName>
    <definedName name="VIT1_4">[12]Tablas!#REF!</definedName>
    <definedName name="VIT1_5" localSheetId="1">[12]Tablas!#REF!</definedName>
    <definedName name="VIT1_5">[12]Tablas!#REF!</definedName>
    <definedName name="VIT1_6" localSheetId="1">[12]Tablas!#REF!</definedName>
    <definedName name="VIT1_6">[12]Tablas!#REF!</definedName>
    <definedName name="vital5">[51]Personalizar!$E$15</definedName>
    <definedName name="vk" localSheetId="3" hidden="1">{"via1",#N/A,TRUE,"general";"via2",#N/A,TRUE,"general";"via3",#N/A,TRUE,"general"}</definedName>
    <definedName name="vk" hidden="1">{"via1",#N/A,TRUE,"general";"via2",#N/A,TRUE,"general";"via3",#N/A,TRUE,"general"}</definedName>
    <definedName name="vnbvxb" localSheetId="3" hidden="1">{"via1",#N/A,TRUE,"general";"via2",#N/A,TRUE,"general";"via3",#N/A,TRUE,"general"}</definedName>
    <definedName name="vnbvxb" hidden="1">{"via1",#N/A,TRUE,"general";"via2",#N/A,TRUE,"general";"via3",#N/A,TRUE,"general"}</definedName>
    <definedName name="VNVBN" localSheetId="3" hidden="1">{"TAB1",#N/A,TRUE,"GENERAL";"TAB2",#N/A,TRUE,"GENERAL";"TAB3",#N/A,TRUE,"GENERAL";"TAB4",#N/A,TRUE,"GENERAL";"TAB5",#N/A,TRUE,"GENERAL"}</definedName>
    <definedName name="VNVBN" hidden="1">{"TAB1",#N/A,TRUE,"GENERAL";"TAB2",#N/A,TRUE,"GENERAL";"TAB3",#N/A,TRUE,"GENERAL";"TAB4",#N/A,TRUE,"GENERAL";"TAB5",#N/A,TRUE,"GENERAL"}</definedName>
    <definedName name="vp" localSheetId="1">#REF!</definedName>
    <definedName name="vp">#REF!</definedName>
    <definedName name="VPN" localSheetId="1">#REF!</definedName>
    <definedName name="VPN">#REF!</definedName>
    <definedName name="VPNCCP" localSheetId="1">#REF!</definedName>
    <definedName name="VPNCCP">#REF!</definedName>
    <definedName name="VPNInversion" localSheetId="1">#REF!</definedName>
    <definedName name="VPNInversion">#REF!</definedName>
    <definedName name="VPNInversionCCP" localSheetId="1">#REF!</definedName>
    <definedName name="VPNInversionCCP">#REF!</definedName>
    <definedName name="VPR" localSheetId="1">#REF!</definedName>
    <definedName name="VPR">#REF!</definedName>
    <definedName name="VPR_COMBUS" localSheetId="1">#REF!</definedName>
    <definedName name="VPR_COMBUS">#REF!</definedName>
    <definedName name="VPR_CRUDO" localSheetId="1">#REF!</definedName>
    <definedName name="VPR_CRUDO">#REF!</definedName>
    <definedName name="VPR_GAS" localSheetId="1">#REF!</definedName>
    <definedName name="VPR_GAS">#REF!</definedName>
    <definedName name="VPR_ON" localSheetId="1">#REF!</definedName>
    <definedName name="VPR_ON">#REF!</definedName>
    <definedName name="VPR1_1" localSheetId="1">[12]Tablas!#REF!</definedName>
    <definedName name="VPR1_1">[12]Tablas!#REF!</definedName>
    <definedName name="VPR1_1_1" localSheetId="1">[12]Tablas!#REF!</definedName>
    <definedName name="VPR1_1_1">[12]Tablas!#REF!</definedName>
    <definedName name="VPR1_1_10" localSheetId="1">[12]Tablas!#REF!</definedName>
    <definedName name="VPR1_1_10">[12]Tablas!#REF!</definedName>
    <definedName name="VPR1_1_11" localSheetId="1">[12]Tablas!#REF!</definedName>
    <definedName name="VPR1_1_11">[12]Tablas!#REF!</definedName>
    <definedName name="VPR1_1_12" localSheetId="1">[12]Tablas!#REF!</definedName>
    <definedName name="VPR1_1_12">[12]Tablas!#REF!</definedName>
    <definedName name="VPR1_1_13" localSheetId="1">[12]Tablas!#REF!</definedName>
    <definedName name="VPR1_1_13">[12]Tablas!#REF!</definedName>
    <definedName name="VPR1_1_14" localSheetId="1">[12]Tablas!#REF!</definedName>
    <definedName name="VPR1_1_14">[12]Tablas!#REF!</definedName>
    <definedName name="VPR1_1_15" localSheetId="1">[12]Tablas!#REF!</definedName>
    <definedName name="VPR1_1_15">[12]Tablas!#REF!</definedName>
    <definedName name="VPR1_1_16" localSheetId="1">[12]Tablas!#REF!</definedName>
    <definedName name="VPR1_1_16">[12]Tablas!#REF!</definedName>
    <definedName name="VPR1_1_17" localSheetId="1">[12]Tablas!#REF!</definedName>
    <definedName name="VPR1_1_17">[12]Tablas!#REF!</definedName>
    <definedName name="VPR1_1_18" localSheetId="1">[12]Tablas!#REF!</definedName>
    <definedName name="VPR1_1_18">[12]Tablas!#REF!</definedName>
    <definedName name="VPR1_1_19" localSheetId="1">[12]Tablas!#REF!</definedName>
    <definedName name="VPR1_1_19">[12]Tablas!#REF!</definedName>
    <definedName name="VPR1_1_2" localSheetId="1">[12]Tablas!#REF!</definedName>
    <definedName name="VPR1_1_2">[12]Tablas!#REF!</definedName>
    <definedName name="VPR1_1_20" localSheetId="1">[12]Tablas!#REF!</definedName>
    <definedName name="VPR1_1_20">[12]Tablas!#REF!</definedName>
    <definedName name="VPR1_1_21" localSheetId="1">[12]Tablas!#REF!</definedName>
    <definedName name="VPR1_1_21">[12]Tablas!#REF!</definedName>
    <definedName name="VPR1_1_22" localSheetId="1">[12]Tablas!#REF!</definedName>
    <definedName name="VPR1_1_22">[12]Tablas!#REF!</definedName>
    <definedName name="VPR1_1_23" localSheetId="1">[12]Tablas!#REF!</definedName>
    <definedName name="VPR1_1_23">[12]Tablas!#REF!</definedName>
    <definedName name="VPR1_1_24" localSheetId="1">[12]Tablas!#REF!</definedName>
    <definedName name="VPR1_1_24">[12]Tablas!#REF!</definedName>
    <definedName name="VPR1_1_25" localSheetId="1">[12]Tablas!#REF!</definedName>
    <definedName name="VPR1_1_25">[12]Tablas!#REF!</definedName>
    <definedName name="VPR1_1_26" localSheetId="1">[12]Tablas!#REF!</definedName>
    <definedName name="VPR1_1_26">[12]Tablas!#REF!</definedName>
    <definedName name="VPR1_1_27" localSheetId="1">[12]Tablas!#REF!</definedName>
    <definedName name="VPR1_1_27">[12]Tablas!#REF!</definedName>
    <definedName name="VPR1_1_28" localSheetId="1">[12]Tablas!#REF!</definedName>
    <definedName name="VPR1_1_28">[12]Tablas!#REF!</definedName>
    <definedName name="VPR1_1_29" localSheetId="1">[12]Tablas!#REF!</definedName>
    <definedName name="VPR1_1_29">[12]Tablas!#REF!</definedName>
    <definedName name="VPR1_1_3" localSheetId="1">[12]Tablas!#REF!</definedName>
    <definedName name="VPR1_1_3">[12]Tablas!#REF!</definedName>
    <definedName name="VPR1_1_30" localSheetId="1">[12]Tablas!#REF!</definedName>
    <definedName name="VPR1_1_30">[12]Tablas!#REF!</definedName>
    <definedName name="VPR1_1_31" localSheetId="1">[12]Tablas!#REF!</definedName>
    <definedName name="VPR1_1_31">[12]Tablas!#REF!</definedName>
    <definedName name="VPR1_1_32" localSheetId="1">[12]Tablas!#REF!</definedName>
    <definedName name="VPR1_1_32">[12]Tablas!#REF!</definedName>
    <definedName name="VPR1_1_4" localSheetId="1">[12]Tablas!#REF!</definedName>
    <definedName name="VPR1_1_4">[12]Tablas!#REF!</definedName>
    <definedName name="VPR1_1_5" localSheetId="1">[12]Tablas!#REF!</definedName>
    <definedName name="VPR1_1_5">[12]Tablas!#REF!</definedName>
    <definedName name="VPR1_1_6" localSheetId="1">[12]Tablas!#REF!</definedName>
    <definedName name="VPR1_1_6">[12]Tablas!#REF!</definedName>
    <definedName name="VPR1_1_7" localSheetId="1">[12]Tablas!#REF!</definedName>
    <definedName name="VPR1_1_7">[12]Tablas!#REF!</definedName>
    <definedName name="VPR1_1_8" localSheetId="1">[12]Tablas!#REF!</definedName>
    <definedName name="VPR1_1_8">[12]Tablas!#REF!</definedName>
    <definedName name="VPR1_1_9" localSheetId="1">[12]Tablas!#REF!</definedName>
    <definedName name="VPR1_1_9">[12]Tablas!#REF!</definedName>
    <definedName name="VPR1_2" localSheetId="1">[12]Tablas!#REF!</definedName>
    <definedName name="VPR1_2">[12]Tablas!#REF!</definedName>
    <definedName name="VPR1_3" localSheetId="1">[12]Tablas!#REF!</definedName>
    <definedName name="VPR1_3">[12]Tablas!#REF!</definedName>
    <definedName name="VPR1_4" localSheetId="1">[12]Tablas!#REF!</definedName>
    <definedName name="VPR1_4">[12]Tablas!#REF!</definedName>
    <definedName name="VPR1_5" localSheetId="1">[12]Tablas!#REF!</definedName>
    <definedName name="VPR1_5">[12]Tablas!#REF!</definedName>
    <definedName name="VPR1_6" localSheetId="1">[12]Tablas!#REF!</definedName>
    <definedName name="VPR1_6">[12]Tablas!#REF!</definedName>
    <definedName name="vpt" localSheetId="1">#REF!</definedName>
    <definedName name="vpt">#REF!</definedName>
    <definedName name="VRP" localSheetId="1">[12]Tablas!#REF!</definedName>
    <definedName name="VRP">[12]Tablas!#REF!</definedName>
    <definedName name="VRP_PETROQ" localSheetId="1">#REF!</definedName>
    <definedName name="VRP_PETROQ">#REF!</definedName>
    <definedName name="VRP1_1" localSheetId="1">[12]Tablas!#REF!</definedName>
    <definedName name="VRP1_1">[12]Tablas!#REF!</definedName>
    <definedName name="VRP1_1_1" localSheetId="1">[12]Tablas!#REF!</definedName>
    <definedName name="VRP1_1_1">[12]Tablas!#REF!</definedName>
    <definedName name="VRP1_1_10" localSheetId="1">[12]Tablas!#REF!</definedName>
    <definedName name="VRP1_1_10">[12]Tablas!#REF!</definedName>
    <definedName name="VRP1_1_11" localSheetId="1">[12]Tablas!#REF!</definedName>
    <definedName name="VRP1_1_11">[12]Tablas!#REF!</definedName>
    <definedName name="VRP1_1_12" localSheetId="1">[12]Tablas!#REF!</definedName>
    <definedName name="VRP1_1_12">[12]Tablas!#REF!</definedName>
    <definedName name="VRP1_1_13" localSheetId="1">[12]Tablas!#REF!</definedName>
    <definedName name="VRP1_1_13">[12]Tablas!#REF!</definedName>
    <definedName name="VRP1_1_14" localSheetId="1">[12]Tablas!#REF!</definedName>
    <definedName name="VRP1_1_14">[12]Tablas!#REF!</definedName>
    <definedName name="VRP1_1_15" localSheetId="1">[12]Tablas!#REF!</definedName>
    <definedName name="VRP1_1_15">[12]Tablas!#REF!</definedName>
    <definedName name="VRP1_1_16" localSheetId="1">[12]Tablas!#REF!</definedName>
    <definedName name="VRP1_1_16">[12]Tablas!#REF!</definedName>
    <definedName name="VRP1_1_17" localSheetId="1">[12]Tablas!#REF!</definedName>
    <definedName name="VRP1_1_17">[12]Tablas!#REF!</definedName>
    <definedName name="VRP1_1_18" localSheetId="1">[12]Tablas!#REF!</definedName>
    <definedName name="VRP1_1_18">[12]Tablas!#REF!</definedName>
    <definedName name="VRP1_1_19" localSheetId="1">[12]Tablas!#REF!</definedName>
    <definedName name="VRP1_1_19">[12]Tablas!#REF!</definedName>
    <definedName name="VRP1_1_2" localSheetId="1">[12]Tablas!#REF!</definedName>
    <definedName name="VRP1_1_2">[12]Tablas!#REF!</definedName>
    <definedName name="VRP1_1_20" localSheetId="1">[12]Tablas!#REF!</definedName>
    <definedName name="VRP1_1_20">[12]Tablas!#REF!</definedName>
    <definedName name="VRP1_1_21" localSheetId="1">[12]Tablas!#REF!</definedName>
    <definedName name="VRP1_1_21">[12]Tablas!#REF!</definedName>
    <definedName name="VRP1_1_22" localSheetId="1">[12]Tablas!#REF!</definedName>
    <definedName name="VRP1_1_22">[12]Tablas!#REF!</definedName>
    <definedName name="VRP1_1_23" localSheetId="1">[12]Tablas!#REF!</definedName>
    <definedName name="VRP1_1_23">[12]Tablas!#REF!</definedName>
    <definedName name="VRP1_1_3" localSheetId="1">[12]Tablas!#REF!</definedName>
    <definedName name="VRP1_1_3">[12]Tablas!#REF!</definedName>
    <definedName name="VRP1_1_4" localSheetId="1">[12]Tablas!#REF!</definedName>
    <definedName name="VRP1_1_4">[12]Tablas!#REF!</definedName>
    <definedName name="VRP1_1_5" localSheetId="1">[12]Tablas!#REF!</definedName>
    <definedName name="VRP1_1_5">[12]Tablas!#REF!</definedName>
    <definedName name="VRP1_1_6" localSheetId="1">[12]Tablas!#REF!</definedName>
    <definedName name="VRP1_1_6">[12]Tablas!#REF!</definedName>
    <definedName name="VRP1_1_7" localSheetId="1">[12]Tablas!#REF!</definedName>
    <definedName name="VRP1_1_7">[12]Tablas!#REF!</definedName>
    <definedName name="VRP1_1_8" localSheetId="1">[12]Tablas!#REF!</definedName>
    <definedName name="VRP1_1_8">[12]Tablas!#REF!</definedName>
    <definedName name="VRP1_1_9" localSheetId="1">[12]Tablas!#REF!</definedName>
    <definedName name="VRP1_1_9">[12]Tablas!#REF!</definedName>
    <definedName name="VRP1_2" localSheetId="1">[12]Tablas!#REF!</definedName>
    <definedName name="VRP1_2">[12]Tablas!#REF!</definedName>
    <definedName name="VRP1_3" localSheetId="1">[12]Tablas!#REF!</definedName>
    <definedName name="VRP1_3">[12]Tablas!#REF!</definedName>
    <definedName name="VRP1_4" localSheetId="1">[12]Tablas!#REF!</definedName>
    <definedName name="VRP1_4">[12]Tablas!#REF!</definedName>
    <definedName name="vsdfj" localSheetId="3" hidden="1">{"via1",#N/A,TRUE,"general";"via2",#N/A,TRUE,"general";"via3",#N/A,TRUE,"general"}</definedName>
    <definedName name="vsdfj" hidden="1">{"via1",#N/A,TRUE,"general";"via2",#N/A,TRUE,"general";"via3",#N/A,TRUE,"general"}</definedName>
    <definedName name="VSM" localSheetId="1">[12]Tablas!#REF!</definedName>
    <definedName name="VSM">[12]Tablas!#REF!</definedName>
    <definedName name="VSM1_1" localSheetId="1">[12]Tablas!#REF!</definedName>
    <definedName name="VSM1_1">[12]Tablas!#REF!</definedName>
    <definedName name="VSM1_1_1" localSheetId="1">[12]Tablas!#REF!</definedName>
    <definedName name="VSM1_1_1">[12]Tablas!#REF!</definedName>
    <definedName name="VSM1_1_2" localSheetId="1">[12]Tablas!#REF!</definedName>
    <definedName name="VSM1_1_2">[12]Tablas!#REF!</definedName>
    <definedName name="VSM1_1_3" localSheetId="1">[12]Tablas!#REF!</definedName>
    <definedName name="VSM1_1_3">[12]Tablas!#REF!</definedName>
    <definedName name="VSM1_1_4" localSheetId="1">[12]Tablas!#REF!</definedName>
    <definedName name="VSM1_1_4">[12]Tablas!#REF!</definedName>
    <definedName name="VSM1_1_5" localSheetId="1">[12]Tablas!#REF!</definedName>
    <definedName name="VSM1_1_5">[12]Tablas!#REF!</definedName>
    <definedName name="VSM1_2" localSheetId="1">[12]Tablas!#REF!</definedName>
    <definedName name="VSM1_2">[12]Tablas!#REF!</definedName>
    <definedName name="VSM1_3" localSheetId="1">[12]Tablas!#REF!</definedName>
    <definedName name="VSM1_3">[12]Tablas!#REF!</definedName>
    <definedName name="VSM1_4" localSheetId="1">[12]Tablas!#REF!</definedName>
    <definedName name="VSM1_4">[12]Tablas!#REF!</definedName>
    <definedName name="VSM1_5" localSheetId="1">[12]Tablas!#REF!</definedName>
    <definedName name="VSM1_5">[12]Tablas!#REF!</definedName>
    <definedName name="vsp" localSheetId="1">#REF!</definedName>
    <definedName name="vsp">#REF!</definedName>
    <definedName name="vt" localSheetId="3" hidden="1">{"via1",#N/A,TRUE,"general";"via2",#N/A,TRUE,"general";"via3",#N/A,TRUE,"general"}</definedName>
    <definedName name="vt" hidden="1">{"via1",#N/A,TRUE,"general";"via2",#N/A,TRUE,"general";"via3",#N/A,TRUE,"general"}</definedName>
    <definedName name="vutil" localSheetId="1">#REF!</definedName>
    <definedName name="vutil">#REF!</definedName>
    <definedName name="vvcxv" localSheetId="3" hidden="1">{"TAB1",#N/A,TRUE,"GENERAL";"TAB2",#N/A,TRUE,"GENERAL";"TAB3",#N/A,TRUE,"GENERAL";"TAB4",#N/A,TRUE,"GENERAL";"TAB5",#N/A,TRUE,"GENERAL"}</definedName>
    <definedName name="vvcxv" hidden="1">{"TAB1",#N/A,TRUE,"GENERAL";"TAB2",#N/A,TRUE,"GENERAL";"TAB3",#N/A,TRUE,"GENERAL";"TAB4",#N/A,TRUE,"GENERAL";"TAB5",#N/A,TRUE,"GENERAL"}</definedName>
    <definedName name="Vvkmh" localSheetId="1">#REF!</definedName>
    <definedName name="Vvkmh">#REF!</definedName>
    <definedName name="Vvmph" localSheetId="1">#REF!</definedName>
    <definedName name="Vvmph">#REF!</definedName>
    <definedName name="VVV" localSheetId="3">#REF!</definedName>
    <definedName name="VVV" localSheetId="1">#REF!</definedName>
    <definedName name="VVV">#REF!</definedName>
    <definedName name="vvvvt" localSheetId="3" hidden="1">{"via1",#N/A,TRUE,"general";"via2",#N/A,TRUE,"general";"via3",#N/A,TRUE,"general"}</definedName>
    <definedName name="vvvvt" hidden="1">{"via1",#N/A,TRUE,"general";"via2",#N/A,TRUE,"general";"via3",#N/A,TRUE,"general"}</definedName>
    <definedName name="vvvvvvf" localSheetId="3" hidden="1">{"via1",#N/A,TRUE,"general";"via2",#N/A,TRUE,"general";"via3",#N/A,TRUE,"general"}</definedName>
    <definedName name="vvvvvvf" hidden="1">{"via1",#N/A,TRUE,"general";"via2",#N/A,TRUE,"general";"via3",#N/A,TRUE,"general"}</definedName>
    <definedName name="vy" localSheetId="3" hidden="1">{"TAB1",#N/A,TRUE,"GENERAL";"TAB2",#N/A,TRUE,"GENERAL";"TAB3",#N/A,TRUE,"GENERAL";"TAB4",#N/A,TRUE,"GENERAL";"TAB5",#N/A,TRUE,"GENERAL"}</definedName>
    <definedName name="vy" hidden="1">{"TAB1",#N/A,TRUE,"GENERAL";"TAB2",#N/A,TRUE,"GENERAL";"TAB3",#N/A,TRUE,"GENERAL";"TAB4",#N/A,TRUE,"GENERAL";"TAB5",#N/A,TRUE,"GENERAL"}</definedName>
    <definedName name="w2w2w" localSheetId="3" hidden="1">{"via1",#N/A,TRUE,"general";"via2",#N/A,TRUE,"general";"via3",#N/A,TRUE,"general"}</definedName>
    <definedName name="w2w2w" hidden="1">{"via1",#N/A,TRUE,"general";"via2",#N/A,TRUE,"general";"via3",#N/A,TRUE,"general"}</definedName>
    <definedName name="WACC">'[114]DATOS ESCENARIOS'!$B$2</definedName>
    <definedName name="WAGE_RATE" localSheetId="1">#REF!</definedName>
    <definedName name="WAGE_RATE">#REF!</definedName>
    <definedName name="Wage0100" localSheetId="1">#REF!</definedName>
    <definedName name="Wage0100">#REF!</definedName>
    <definedName name="Wage0200" localSheetId="1">#REF!</definedName>
    <definedName name="Wage0200">#REF!</definedName>
    <definedName name="WBS" localSheetId="1">'[115]2004'!#REF!</definedName>
    <definedName name="WBS">'[115]2004'!#REF!</definedName>
    <definedName name="Wcut" localSheetId="1">#REF!</definedName>
    <definedName name="Wcut">#REF!</definedName>
    <definedName name="WD" localSheetId="1">#REF!</definedName>
    <definedName name="WD">#REF!</definedName>
    <definedName name="WDD" hidden="1">{#N/A,#N/A,FALSE,"orthoflow";#N/A,#N/A,FALSE,"Miscelaneos";#N/A,#N/A,FALSE,"Instrumentacio";#N/A,#N/A,FALSE,"Electrico";#N/A,#N/A,FALSE,"Valv. Seguridad"}</definedName>
    <definedName name="WDFSDF" localSheetId="3">'[38]Res-Accide-10'!#REF!</definedName>
    <definedName name="WDFSDF" localSheetId="1">'[38]Res-Accide-10'!#REF!</definedName>
    <definedName name="WDFSDF">'[38]Res-Accide-10'!#REF!</definedName>
    <definedName name="wedw" localSheetId="1">#REF!</definedName>
    <definedName name="wedw">#REF!</definedName>
    <definedName name="WEFWE" localSheetId="3">'[38]Res-Accide-10'!#REF!</definedName>
    <definedName name="WEFWE" localSheetId="1">'[38]Res-Accide-10'!#REF!</definedName>
    <definedName name="WEFWE">'[38]Res-Accide-10'!#REF!</definedName>
    <definedName name="WER">'[38]Res-Accide-10'!$S$2:$S$7</definedName>
    <definedName name="werew" localSheetId="3" hidden="1">{"TAB1",#N/A,TRUE,"GENERAL";"TAB2",#N/A,TRUE,"GENERAL";"TAB3",#N/A,TRUE,"GENERAL";"TAB4",#N/A,TRUE,"GENERAL";"TAB5",#N/A,TRUE,"GENERAL"}</definedName>
    <definedName name="werew" hidden="1">{"TAB1",#N/A,TRUE,"GENERAL";"TAB2",#N/A,TRUE,"GENERAL";"TAB3",#N/A,TRUE,"GENERAL";"TAB4",#N/A,TRUE,"GENERAL";"TAB5",#N/A,TRUE,"GENERAL"}</definedName>
    <definedName name="WEREWR" localSheetId="3" hidden="1">{"via1",#N/A,TRUE,"general";"via2",#N/A,TRUE,"general";"via3",#N/A,TRUE,"general"}</definedName>
    <definedName name="WEREWR" hidden="1">{"via1",#N/A,TRUE,"general";"via2",#N/A,TRUE,"general";"via3",#N/A,TRUE,"general"}</definedName>
    <definedName name="werfdsf" localSheetId="3" hidden="1">{"TAB1",#N/A,TRUE,"GENERAL";"TAB2",#N/A,TRUE,"GENERAL";"TAB3",#N/A,TRUE,"GENERAL";"TAB4",#N/A,TRUE,"GENERAL";"TAB5",#N/A,TRUE,"GENERAL"}</definedName>
    <definedName name="werfdsf" hidden="1">{"TAB1",#N/A,TRUE,"GENERAL";"TAB2",#N/A,TRUE,"GENERAL";"TAB3",#N/A,TRUE,"GENERAL";"TAB4",#N/A,TRUE,"GENERAL";"TAB5",#N/A,TRUE,"GENERAL"}</definedName>
    <definedName name="werh" localSheetId="3" hidden="1">{"via1",#N/A,TRUE,"general";"via2",#N/A,TRUE,"general";"via3",#N/A,TRUE,"general"}</definedName>
    <definedName name="werh" hidden="1">{"via1",#N/A,TRUE,"general";"via2",#N/A,TRUE,"general";"via3",#N/A,TRUE,"general"}</definedName>
    <definedName name="wersfdfrguyo" localSheetId="3" hidden="1">{"via1",#N/A,TRUE,"general";"via2",#N/A,TRUE,"general";"via3",#N/A,TRUE,"general"}</definedName>
    <definedName name="wersfdfrguyo" hidden="1">{"via1",#N/A,TRUE,"general";"via2",#N/A,TRUE,"general";"via3",#N/A,TRUE,"general"}</definedName>
    <definedName name="werwr" localSheetId="3" hidden="1">{"via1",#N/A,TRUE,"general";"via2",#N/A,TRUE,"general";"via3",#N/A,TRUE,"general"}</definedName>
    <definedName name="werwr" hidden="1">{"via1",#N/A,TRUE,"general";"via2",#N/A,TRUE,"general";"via3",#N/A,TRUE,"general"}</definedName>
    <definedName name="WERWVN" localSheetId="3" hidden="1">{"TAB1",#N/A,TRUE,"GENERAL";"TAB2",#N/A,TRUE,"GENERAL";"TAB3",#N/A,TRUE,"GENERAL";"TAB4",#N/A,TRUE,"GENERAL";"TAB5",#N/A,TRUE,"GENERAL"}</definedName>
    <definedName name="WERWVN" hidden="1">{"TAB1",#N/A,TRUE,"GENERAL";"TAB2",#N/A,TRUE,"GENERAL";"TAB3",#N/A,TRUE,"GENERAL";"TAB4",#N/A,TRUE,"GENERAL";"TAB5",#N/A,TRUE,"GENERAL"}</definedName>
    <definedName name="wetrew" localSheetId="3" hidden="1">{"via1",#N/A,TRUE,"general";"via2",#N/A,TRUE,"general";"via3",#N/A,TRUE,"general"}</definedName>
    <definedName name="wetrew" hidden="1">{"via1",#N/A,TRUE,"general";"via2",#N/A,TRUE,"general";"via3",#N/A,TRUE,"general"}</definedName>
    <definedName name="wettt" localSheetId="3" hidden="1">{"via1",#N/A,TRUE,"general";"via2",#N/A,TRUE,"general";"via3",#N/A,TRUE,"general"}</definedName>
    <definedName name="wettt" hidden="1">{"via1",#N/A,TRUE,"general";"via2",#N/A,TRUE,"general";"via3",#N/A,TRUE,"general"}</definedName>
    <definedName name="wetwretd" localSheetId="3" hidden="1">{"via1",#N/A,TRUE,"general";"via2",#N/A,TRUE,"general";"via3",#N/A,TRUE,"general"}</definedName>
    <definedName name="wetwretd" hidden="1">{"via1",#N/A,TRUE,"general";"via2",#N/A,TRUE,"general";"via3",#N/A,TRUE,"general"}</definedName>
    <definedName name="wew" localSheetId="3" hidden="1">{"via1",#N/A,TRUE,"general";"via2",#N/A,TRUE,"general";"via3",#N/A,TRUE,"general"}</definedName>
    <definedName name="wew" hidden="1">{"via1",#N/A,TRUE,"general";"via2",#N/A,TRUE,"general";"via3",#N/A,TRUE,"general"}</definedName>
    <definedName name="wffag" localSheetId="3" hidden="1">{"via1",#N/A,TRUE,"general";"via2",#N/A,TRUE,"general";"via3",#N/A,TRUE,"general"}</definedName>
    <definedName name="wffag" hidden="1">{"via1",#N/A,TRUE,"general";"via2",#N/A,TRUE,"general";"via3",#N/A,TRUE,"general"}</definedName>
    <definedName name="WILSON" localSheetId="3">'[38]Res-Accide-10'!#REF!</definedName>
    <definedName name="WILSON" localSheetId="1">'[38]Res-Accide-10'!#REF!</definedName>
    <definedName name="WILSON">'[38]Res-Accide-10'!#REF!</definedName>
    <definedName name="WQ" localSheetId="1">#REF!</definedName>
    <definedName name="WQ">#REF!</definedName>
    <definedName name="WQEEWQ" localSheetId="3"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3"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3" hidden="1">{"via1",#N/A,TRUE,"general";"via2",#N/A,TRUE,"general";"via3",#N/A,TRUE,"general"}</definedName>
    <definedName name="wrn.via." hidden="1">{"via1",#N/A,TRUE,"general";"via2",#N/A,TRUE,"general";"via3",#N/A,TRUE,"general"}</definedName>
    <definedName name="wsnhed" localSheetId="3" hidden="1">{"via1",#N/A,TRUE,"general";"via2",#N/A,TRUE,"general";"via3",#N/A,TRUE,"general"}</definedName>
    <definedName name="wsnhed" hidden="1">{"via1",#N/A,TRUE,"general";"via2",#N/A,TRUE,"general";"via3",#N/A,TRUE,"general"}</definedName>
    <definedName name="wswswsqa" localSheetId="3" hidden="1">{"via1",#N/A,TRUE,"general";"via2",#N/A,TRUE,"general";"via3",#N/A,TRUE,"general"}</definedName>
    <definedName name="wswswsqa" hidden="1">{"via1",#N/A,TRUE,"general";"via2",#N/A,TRUE,"general";"via3",#N/A,TRUE,"general"}</definedName>
    <definedName name="WSX" localSheetId="1">#REF!</definedName>
    <definedName name="WSX">#REF!</definedName>
    <definedName name="Wtot" localSheetId="1">#REF!</definedName>
    <definedName name="Wtot">#REF!</definedName>
    <definedName name="wtt" localSheetId="3" hidden="1">{"TAB1",#N/A,TRUE,"GENERAL";"TAB2",#N/A,TRUE,"GENERAL";"TAB3",#N/A,TRUE,"GENERAL";"TAB4",#N/A,TRUE,"GENERAL";"TAB5",#N/A,TRUE,"GENERAL"}</definedName>
    <definedName name="wtt" hidden="1">{"TAB1",#N/A,TRUE,"GENERAL";"TAB2",#N/A,TRUE,"GENERAL";"TAB3",#N/A,TRUE,"GENERAL";"TAB4",#N/A,TRUE,"GENERAL";"TAB5",#N/A,TRUE,"GENERAL"}</definedName>
    <definedName name="WW" localSheetId="1">[1]LIQUIDACION!#REF!</definedName>
    <definedName name="WW">[1]LIQUIDACION!#REF!</definedName>
    <definedName name="wwded3" localSheetId="3" hidden="1">{"via1",#N/A,TRUE,"general";"via2",#N/A,TRUE,"general";"via3",#N/A,TRUE,"general"}</definedName>
    <definedName name="wwded3" hidden="1">{"via1",#N/A,TRUE,"general";"via2",#N/A,TRUE,"general";"via3",#N/A,TRUE,"general"}</definedName>
    <definedName name="wwwwe" localSheetId="3" hidden="1">{"TAB1",#N/A,TRUE,"GENERAL";"TAB2",#N/A,TRUE,"GENERAL";"TAB3",#N/A,TRUE,"GENERAL";"TAB4",#N/A,TRUE,"GENERAL";"TAB5",#N/A,TRUE,"GENERAL"}</definedName>
    <definedName name="wwwwe" hidden="1">{"TAB1",#N/A,TRUE,"GENERAL";"TAB2",#N/A,TRUE,"GENERAL";"TAB3",#N/A,TRUE,"GENERAL";"TAB4",#N/A,TRUE,"GENERAL";"TAB5",#N/A,TRUE,"GENERAL"}</definedName>
    <definedName name="wyty" localSheetId="3" hidden="1">{"via1",#N/A,TRUE,"general";"via2",#N/A,TRUE,"general";"via3",#N/A,TRUE,"general"}</definedName>
    <definedName name="wyty" hidden="1">{"via1",#N/A,TRUE,"general";"via2",#N/A,TRUE,"general";"via3",#N/A,TRUE,"general"}</definedName>
    <definedName name="x" localSheetId="1">#REF!</definedName>
    <definedName name="x">#REF!</definedName>
    <definedName name="xcbvbs" localSheetId="3" hidden="1">{"TAB1",#N/A,TRUE,"GENERAL";"TAB2",#N/A,TRUE,"GENERAL";"TAB3",#N/A,TRUE,"GENERAL";"TAB4",#N/A,TRUE,"GENERAL";"TAB5",#N/A,TRUE,"GENERAL"}</definedName>
    <definedName name="xcbvbs" hidden="1">{"TAB1",#N/A,TRUE,"GENERAL";"TAB2",#N/A,TRUE,"GENERAL";"TAB3",#N/A,TRUE,"GENERAL";"TAB4",#N/A,TRUE,"GENERAL";"TAB5",#N/A,TRUE,"GENERAL"}</definedName>
    <definedName name="XD" localSheetId="1">#REF!</definedName>
    <definedName name="XD">#REF!</definedName>
    <definedName name="XSW" hidden="1">{#N/A,#N/A,TRUE,"1842CWN0"}</definedName>
    <definedName name="xsxs" localSheetId="3" hidden="1">{"TAB1",#N/A,TRUE,"GENERAL";"TAB2",#N/A,TRUE,"GENERAL";"TAB3",#N/A,TRUE,"GENERAL";"TAB4",#N/A,TRUE,"GENERAL";"TAB5",#N/A,TRUE,"GENERAL"}</definedName>
    <definedName name="xsxs" hidden="1">{"TAB1",#N/A,TRUE,"GENERAL";"TAB2",#N/A,TRUE,"GENERAL";"TAB3",#N/A,TRUE,"GENERAL";"TAB4",#N/A,TRUE,"GENERAL";"TAB5",#N/A,TRUE,"GENERAL"}</definedName>
    <definedName name="XX" localSheetId="3">#REF!</definedName>
    <definedName name="XX" localSheetId="1">#REF!</definedName>
    <definedName name="XX">#REF!</definedName>
    <definedName name="xxfg" localSheetId="3" hidden="1">{"via1",#N/A,TRUE,"general";"via2",#N/A,TRUE,"general";"via3",#N/A,TRUE,"general"}</definedName>
    <definedName name="xxfg" hidden="1">{"via1",#N/A,TRUE,"general";"via2",#N/A,TRUE,"general";"via3",#N/A,TRUE,"general"}</definedName>
    <definedName name="XXXX" localSheetId="1" hidden="1">#REF!</definedName>
    <definedName name="XXXX" hidden="1">#REF!</definedName>
    <definedName name="xxxxx" localSheetId="1">[116]!absc</definedName>
    <definedName name="xxxxx">[116]!absc</definedName>
    <definedName name="xxxxxds" localSheetId="3"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3">#REF!</definedName>
    <definedName name="XXXXXXXXXX" localSheetId="1">#REF!</definedName>
    <definedName name="XXXXXXXXXX">#REF!</definedName>
    <definedName name="xxxxxxxxxx29" localSheetId="3" hidden="1">{"via1",#N/A,TRUE,"general";"via2",#N/A,TRUE,"general";"via3",#N/A,TRUE,"general"}</definedName>
    <definedName name="xxxxxxxxxx29" hidden="1">{"via1",#N/A,TRUE,"general";"via2",#N/A,TRUE,"general";"via3",#N/A,TRUE,"general"}</definedName>
    <definedName name="XXXXXXXXXXXX" localSheetId="3">#REF!</definedName>
    <definedName name="XXXXXXXXXXXX" localSheetId="1">#REF!</definedName>
    <definedName name="XXXXXXXXXXXX">#REF!</definedName>
    <definedName name="XZS" localSheetId="1" hidden="1">#REF!</definedName>
    <definedName name="XZS" hidden="1">#REF!</definedName>
    <definedName name="XZXZV" localSheetId="3" hidden="1">{"via1",#N/A,TRUE,"general";"via2",#N/A,TRUE,"general";"via3",#N/A,TRUE,"general"}</definedName>
    <definedName name="XZXZV" hidden="1">{"via1",#N/A,TRUE,"general";"via2",#N/A,TRUE,"general";"via3",#N/A,TRUE,"general"}</definedName>
    <definedName name="Y" localSheetId="1">[27]!absc</definedName>
    <definedName name="Y">[27]!absc</definedName>
    <definedName name="y6y6" localSheetId="3" hidden="1">{"via1",#N/A,TRUE,"general";"via2",#N/A,TRUE,"general";"via3",#N/A,TRUE,"general"}</definedName>
    <definedName name="y6y6" hidden="1">{"via1",#N/A,TRUE,"general";"via2",#N/A,TRUE,"general";"via3",#N/A,TRUE,"general"}</definedName>
    <definedName name="YA" localSheetId="3">#REF!</definedName>
    <definedName name="YA" localSheetId="1">#REF!</definedName>
    <definedName name="YA">#REF!</definedName>
    <definedName name="yery" localSheetId="3" hidden="1">{"via1",#N/A,TRUE,"general";"via2",#N/A,TRUE,"general";"via3",#N/A,TRUE,"general"}</definedName>
    <definedName name="yery" hidden="1">{"via1",#N/A,TRUE,"general";"via2",#N/A,TRUE,"general";"via3",#N/A,TRUE,"general"}</definedName>
    <definedName name="YHN" localSheetId="1">#REF!</definedName>
    <definedName name="YHN">#REF!</definedName>
    <definedName name="yhy" localSheetId="3" hidden="1">{"TAB1",#N/A,TRUE,"GENERAL";"TAB2",#N/A,TRUE,"GENERAL";"TAB3",#N/A,TRUE,"GENERAL";"TAB4",#N/A,TRUE,"GENERAL";"TAB5",#N/A,TRUE,"GENERAL"}</definedName>
    <definedName name="yhy" hidden="1">{"TAB1",#N/A,TRUE,"GENERAL";"TAB2",#N/A,TRUE,"GENERAL";"TAB3",#N/A,TRUE,"GENERAL";"TAB4",#N/A,TRUE,"GENERAL";"TAB5",#N/A,TRUE,"GENERAL"}</definedName>
    <definedName name="YJ" localSheetId="1">#REF!</definedName>
    <definedName name="YJ">#REF!</definedName>
    <definedName name="yjyj" localSheetId="3" hidden="1">{"TAB1",#N/A,TRUE,"GENERAL";"TAB2",#N/A,TRUE,"GENERAL";"TAB3",#N/A,TRUE,"GENERAL";"TAB4",#N/A,TRUE,"GENERAL";"TAB5",#N/A,TRUE,"GENERAL"}</definedName>
    <definedName name="yjyj" hidden="1">{"TAB1",#N/A,TRUE,"GENERAL";"TAB2",#N/A,TRUE,"GENERAL";"TAB3",#N/A,TRUE,"GENERAL";"TAB4",#N/A,TRUE,"GENERAL";"TAB5",#N/A,TRUE,"GENERAL"}</definedName>
    <definedName name="YOYO">'[117]AISLAMIENTO CATEGORIAS II Y III'!$G$1:$I$65536</definedName>
    <definedName name="yrey" localSheetId="3" hidden="1">{"via1",#N/A,TRUE,"general";"via2",#N/A,TRUE,"general";"via3",#N/A,TRUE,"general"}</definedName>
    <definedName name="yrey" hidden="1">{"via1",#N/A,TRUE,"general";"via2",#N/A,TRUE,"general";"via3",#N/A,TRUE,"general"}</definedName>
    <definedName name="yry" localSheetId="3" hidden="1">{"via1",#N/A,TRUE,"general";"via2",#N/A,TRUE,"general";"via3",#N/A,TRUE,"general"}</definedName>
    <definedName name="yry" hidden="1">{"via1",#N/A,TRUE,"general";"via2",#N/A,TRUE,"general";"via3",#N/A,TRUE,"general"}</definedName>
    <definedName name="YT" localSheetId="1">#REF!</definedName>
    <definedName name="YT">#REF!</definedName>
    <definedName name="ytj" localSheetId="3" hidden="1">{"TAB1",#N/A,TRUE,"GENERAL";"TAB2",#N/A,TRUE,"GENERAL";"TAB3",#N/A,TRUE,"GENERAL";"TAB4",#N/A,TRUE,"GENERAL";"TAB5",#N/A,TRUE,"GENERAL"}</definedName>
    <definedName name="ytj" hidden="1">{"TAB1",#N/A,TRUE,"GENERAL";"TAB2",#N/A,TRUE,"GENERAL";"TAB3",#N/A,TRUE,"GENERAL";"TAB4",#N/A,TRUE,"GENERAL";"TAB5",#N/A,TRUE,"GENERAL"}</definedName>
    <definedName name="ytjt6" localSheetId="3" hidden="1">{"via1",#N/A,TRUE,"general";"via2",#N/A,TRUE,"general";"via3",#N/A,TRUE,"general"}</definedName>
    <definedName name="ytjt6" hidden="1">{"via1",#N/A,TRUE,"general";"via2",#N/A,TRUE,"general";"via3",#N/A,TRUE,"general"}</definedName>
    <definedName name="ytrwyr" localSheetId="3" hidden="1">{"TAB1",#N/A,TRUE,"GENERAL";"TAB2",#N/A,TRUE,"GENERAL";"TAB3",#N/A,TRUE,"GENERAL";"TAB4",#N/A,TRUE,"GENERAL";"TAB5",#N/A,TRUE,"GENERAL"}</definedName>
    <definedName name="ytrwyr" hidden="1">{"TAB1",#N/A,TRUE,"GENERAL";"TAB2",#N/A,TRUE,"GENERAL";"TAB3",#N/A,TRUE,"GENERAL";"TAB4",#N/A,TRUE,"GENERAL";"TAB5",#N/A,TRUE,"GENERAL"}</definedName>
    <definedName name="ytry" localSheetId="3" hidden="1">{"via1",#N/A,TRUE,"general";"via2",#N/A,TRUE,"general";"via3",#N/A,TRUE,"general"}</definedName>
    <definedName name="ytry" hidden="1">{"via1",#N/A,TRUE,"general";"via2",#N/A,TRUE,"general";"via3",#N/A,TRUE,"general"}</definedName>
    <definedName name="ytryrty" localSheetId="3" hidden="1">{"via1",#N/A,TRUE,"general";"via2",#N/A,TRUE,"general";"via3",#N/A,TRUE,"general"}</definedName>
    <definedName name="ytryrty" hidden="1">{"via1",#N/A,TRUE,"general";"via2",#N/A,TRUE,"general";"via3",#N/A,TRUE,"general"}</definedName>
    <definedName name="YTRYUYT" localSheetId="3" hidden="1">{"TAB1",#N/A,TRUE,"GENERAL";"TAB2",#N/A,TRUE,"GENERAL";"TAB3",#N/A,TRUE,"GENERAL";"TAB4",#N/A,TRUE,"GENERAL";"TAB5",#N/A,TRUE,"GENERAL"}</definedName>
    <definedName name="YTRYUYT" hidden="1">{"TAB1",#N/A,TRUE,"GENERAL";"TAB2",#N/A,TRUE,"GENERAL";"TAB3",#N/A,TRUE,"GENERAL";"TAB4",#N/A,TRUE,"GENERAL";"TAB5",#N/A,TRUE,"GENERAL"}</definedName>
    <definedName name="ytudfgd" localSheetId="3" hidden="1">{"TAB1",#N/A,TRUE,"GENERAL";"TAB2",#N/A,TRUE,"GENERAL";"TAB3",#N/A,TRUE,"GENERAL";"TAB4",#N/A,TRUE,"GENERAL";"TAB5",#N/A,TRUE,"GENERAL"}</definedName>
    <definedName name="ytudfgd" hidden="1">{"TAB1",#N/A,TRUE,"GENERAL";"TAB2",#N/A,TRUE,"GENERAL";"TAB3",#N/A,TRUE,"GENERAL";"TAB4",#N/A,TRUE,"GENERAL";"TAB5",#N/A,TRUE,"GENERAL"}</definedName>
    <definedName name="yturtu7" localSheetId="3" hidden="1">{"TAB1",#N/A,TRUE,"GENERAL";"TAB2",#N/A,TRUE,"GENERAL";"TAB3",#N/A,TRUE,"GENERAL";"TAB4",#N/A,TRUE,"GENERAL";"TAB5",#N/A,TRUE,"GENERAL"}</definedName>
    <definedName name="yturtu7" hidden="1">{"TAB1",#N/A,TRUE,"GENERAL";"TAB2",#N/A,TRUE,"GENERAL";"TAB3",#N/A,TRUE,"GENERAL";"TAB4",#N/A,TRUE,"GENERAL";"TAB5",#N/A,TRUE,"GENERAL"}</definedName>
    <definedName name="yturu" localSheetId="3" hidden="1">{"TAB1",#N/A,TRUE,"GENERAL";"TAB2",#N/A,TRUE,"GENERAL";"TAB3",#N/A,TRUE,"GENERAL";"TAB4",#N/A,TRUE,"GENERAL";"TAB5",#N/A,TRUE,"GENERAL"}</definedName>
    <definedName name="yturu" hidden="1">{"TAB1",#N/A,TRUE,"GENERAL";"TAB2",#N/A,TRUE,"GENERAL";"TAB3",#N/A,TRUE,"GENERAL";"TAB4",#N/A,TRUE,"GENERAL";"TAB5",#N/A,TRUE,"GENERAL"}</definedName>
    <definedName name="ytuytfgh" localSheetId="3" hidden="1">{"via1",#N/A,TRUE,"general";"via2",#N/A,TRUE,"general";"via3",#N/A,TRUE,"general"}</definedName>
    <definedName name="ytuytfgh" hidden="1">{"via1",#N/A,TRUE,"general";"via2",#N/A,TRUE,"general";"via3",#N/A,TRUE,"general"}</definedName>
    <definedName name="yty" localSheetId="3" hidden="1">{"TAB1",#N/A,TRUE,"GENERAL";"TAB2",#N/A,TRUE,"GENERAL";"TAB3",#N/A,TRUE,"GENERAL";"TAB4",#N/A,TRUE,"GENERAL";"TAB5",#N/A,TRUE,"GENERAL"}</definedName>
    <definedName name="yty" hidden="1">{"TAB1",#N/A,TRUE,"GENERAL";"TAB2",#N/A,TRUE,"GENERAL";"TAB3",#N/A,TRUE,"GENERAL";"TAB4",#N/A,TRUE,"GENERAL";"TAB5",#N/A,TRUE,"GENERAL"}</definedName>
    <definedName name="ytyyh" localSheetId="3" hidden="1">{"via1",#N/A,TRUE,"general";"via2",#N/A,TRUE,"general";"via3",#N/A,TRUE,"general"}</definedName>
    <definedName name="ytyyh" hidden="1">{"via1",#N/A,TRUE,"general";"via2",#N/A,TRUE,"general";"via3",#N/A,TRUE,"general"}</definedName>
    <definedName name="ytzacdfg" localSheetId="3" hidden="1">{"TAB1",#N/A,TRUE,"GENERAL";"TAB2",#N/A,TRUE,"GENERAL";"TAB3",#N/A,TRUE,"GENERAL";"TAB4",#N/A,TRUE,"GENERAL";"TAB5",#N/A,TRUE,"GENERAL"}</definedName>
    <definedName name="ytzacdfg" hidden="1">{"TAB1",#N/A,TRUE,"GENERAL";"TAB2",#N/A,TRUE,"GENERAL";"TAB3",#N/A,TRUE,"GENERAL";"TAB4",#N/A,TRUE,"GENERAL";"TAB5",#N/A,TRUE,"GENERAL"}</definedName>
    <definedName name="yu" localSheetId="3" hidden="1">{"TAB1",#N/A,TRUE,"GENERAL";"TAB2",#N/A,TRUE,"GENERAL";"TAB3",#N/A,TRUE,"GENERAL";"TAB4",#N/A,TRUE,"GENERAL";"TAB5",#N/A,TRUE,"GENERAL"}</definedName>
    <definedName name="yu" hidden="1">{"TAB1",#N/A,TRUE,"GENERAL";"TAB2",#N/A,TRUE,"GENERAL";"TAB3",#N/A,TRUE,"GENERAL";"TAB4",#N/A,TRUE,"GENERAL";"TAB5",#N/A,TRUE,"GENERAL"}</definedName>
    <definedName name="yudre54" localSheetId="3" hidden="1">{"TAB1",#N/A,TRUE,"GENERAL";"TAB2",#N/A,TRUE,"GENERAL";"TAB3",#N/A,TRUE,"GENERAL";"TAB4",#N/A,TRUE,"GENERAL";"TAB5",#N/A,TRUE,"GENERAL"}</definedName>
    <definedName name="yudre54" hidden="1">{"TAB1",#N/A,TRUE,"GENERAL";"TAB2",#N/A,TRUE,"GENERAL";"TAB3",#N/A,TRUE,"GENERAL";"TAB4",#N/A,TRUE,"GENERAL";"TAB5",#N/A,TRUE,"GENERAL"}</definedName>
    <definedName name="yuhgh" localSheetId="3" hidden="1">{"TAB1",#N/A,TRUE,"GENERAL";"TAB2",#N/A,TRUE,"GENERAL";"TAB3",#N/A,TRUE,"GENERAL";"TAB4",#N/A,TRUE,"GENERAL";"TAB5",#N/A,TRUE,"GENERAL"}</definedName>
    <definedName name="yuhgh" hidden="1">{"TAB1",#N/A,TRUE,"GENERAL";"TAB2",#N/A,TRUE,"GENERAL";"TAB3",#N/A,TRUE,"GENERAL";"TAB4",#N/A,TRUE,"GENERAL";"TAB5",#N/A,TRUE,"GENERAL"}</definedName>
    <definedName name="yutu" localSheetId="3" hidden="1">{"via1",#N/A,TRUE,"general";"via2",#N/A,TRUE,"general";"via3",#N/A,TRUE,"general"}</definedName>
    <definedName name="yutu" hidden="1">{"via1",#N/A,TRUE,"general";"via2",#N/A,TRUE,"general";"via3",#N/A,TRUE,"general"}</definedName>
    <definedName name="yuuiiy" localSheetId="3" hidden="1">{"via1",#N/A,TRUE,"general";"via2",#N/A,TRUE,"general";"via3",#N/A,TRUE,"general"}</definedName>
    <definedName name="yuuiiy" hidden="1">{"via1",#N/A,TRUE,"general";"via2",#N/A,TRUE,"general";"via3",#N/A,TRUE,"general"}</definedName>
    <definedName name="yuuuuuu" localSheetId="3" hidden="1">{"via1",#N/A,TRUE,"general";"via2",#N/A,TRUE,"general";"via3",#N/A,TRUE,"general"}</definedName>
    <definedName name="yuuuuuu" hidden="1">{"via1",#N/A,TRUE,"general";"via2",#N/A,TRUE,"general";"via3",#N/A,TRUE,"general"}</definedName>
    <definedName name="yy" localSheetId="3" hidden="1">{"via1",#N/A,TRUE,"general";"via2",#N/A,TRUE,"general";"via3",#N/A,TRUE,"general"}</definedName>
    <definedName name="yy" hidden="1">{"via1",#N/A,TRUE,"general";"via2",#N/A,TRUE,"general";"via3",#N/A,TRUE,"general"}</definedName>
    <definedName name="yyy" localSheetId="3" hidden="1">{"TAB1",#N/A,TRUE,"GENERAL";"TAB2",#N/A,TRUE,"GENERAL";"TAB3",#N/A,TRUE,"GENERAL";"TAB4",#N/A,TRUE,"GENERAL";"TAB5",#N/A,TRUE,"GENERAL"}</definedName>
    <definedName name="yyy" hidden="1">{"TAB1",#N/A,TRUE,"GENERAL";"TAB2",#N/A,TRUE,"GENERAL";"TAB3",#N/A,TRUE,"GENERAL";"TAB4",#N/A,TRUE,"GENERAL";"TAB5",#N/A,TRUE,"GENERAL"}</definedName>
    <definedName name="yyyuh" localSheetId="3" hidden="1">{"TAB1",#N/A,TRUE,"GENERAL";"TAB2",#N/A,TRUE,"GENERAL";"TAB3",#N/A,TRUE,"GENERAL";"TAB4",#N/A,TRUE,"GENERAL";"TAB5",#N/A,TRUE,"GENERAL"}</definedName>
    <definedName name="yyyuh" hidden="1">{"TAB1",#N/A,TRUE,"GENERAL";"TAB2",#N/A,TRUE,"GENERAL";"TAB3",#N/A,TRUE,"GENERAL";"TAB4",#N/A,TRUE,"GENERAL";"TAB5",#N/A,TRUE,"GENERAL"}</definedName>
    <definedName name="yyyyhhh" localSheetId="3" hidden="1">{"TAB1",#N/A,TRUE,"GENERAL";"TAB2",#N/A,TRUE,"GENERAL";"TAB3",#N/A,TRUE,"GENERAL";"TAB4",#N/A,TRUE,"GENERAL";"TAB5",#N/A,TRUE,"GENERAL"}</definedName>
    <definedName name="yyyyhhh" hidden="1">{"TAB1",#N/A,TRUE,"GENERAL";"TAB2",#N/A,TRUE,"GENERAL";"TAB3",#N/A,TRUE,"GENERAL";"TAB4",#N/A,TRUE,"GENERAL";"TAB5",#N/A,TRUE,"GENERAL"}</definedName>
    <definedName name="yyyyyf" localSheetId="3"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3" hidden="1">{"via1",#N/A,TRUE,"general";"via2",#N/A,TRUE,"general";"via3",#N/A,TRUE,"general"}</definedName>
    <definedName name="zdervr" hidden="1">{"via1",#N/A,TRUE,"general";"via2",#N/A,TRUE,"general";"via3",#N/A,TRUE,"general"}</definedName>
    <definedName name="ZDF" localSheetId="3">#REF!</definedName>
    <definedName name="ZDF" localSheetId="1">#REF!</definedName>
    <definedName name="ZDF">#REF!</definedName>
    <definedName name="ZONA1" localSheetId="1">#REF!</definedName>
    <definedName name="ZONA1">#REF!</definedName>
    <definedName name="ZONA3" localSheetId="1">#REF!</definedName>
    <definedName name="ZONA3">#REF!</definedName>
    <definedName name="ZONA4" localSheetId="1">#REF!</definedName>
    <definedName name="ZONA4">#REF!</definedName>
    <definedName name="zx" localSheetId="3">'INDICAR CÓDIGO DEL ITEM DE PAGO'!ERR</definedName>
    <definedName name="zx">[0]!ERR</definedName>
    <definedName name="zxczds" localSheetId="3" hidden="1">{"TAB1",#N/A,TRUE,"GENERAL";"TAB2",#N/A,TRUE,"GENERAL";"TAB3",#N/A,TRUE,"GENERAL";"TAB4",#N/A,TRUE,"GENERAL";"TAB5",#N/A,TRUE,"GENERAL"}</definedName>
    <definedName name="zxczds" hidden="1">{"TAB1",#N/A,TRUE,"GENERAL";"TAB2",#N/A,TRUE,"GENERAL";"TAB3",#N/A,TRUE,"GENERAL";"TAB4",#N/A,TRUE,"GENERAL";"TAB5",#N/A,TRUE,"GENERAL"}</definedName>
    <definedName name="zxsdftyu" localSheetId="3" hidden="1">{"via1",#N/A,TRUE,"general";"via2",#N/A,TRUE,"general";"via3",#N/A,TRUE,"general"}</definedName>
    <definedName name="zxsdftyu" hidden="1">{"via1",#N/A,TRUE,"general";"via2",#N/A,TRUE,"general";"via3",#N/A,TRUE,"general"}</definedName>
    <definedName name="zxvxczv" localSheetId="3" hidden="1">{"via1",#N/A,TRUE,"general";"via2",#N/A,TRUE,"general";"via3",#N/A,TRUE,"general"}</definedName>
    <definedName name="zxvxczv" hidden="1">{"via1",#N/A,TRUE,"general";"via2",#N/A,TRUE,"general";"via3",#N/A,TRUE,"general"}</definedName>
    <definedName name="ZZZZZZZZZZZ" localSheetId="3">'[52]A. P. U.'!#REF!</definedName>
    <definedName name="ZZZZZZZZZZZ" localSheetId="1">'[52]A. P. U.'!#REF!</definedName>
    <definedName name="ZZZZZZZZZZZ">'[52]A. P. U.'!#REF!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95" i="271" l="1"/>
  <c r="K79" i="271"/>
  <c r="K78" i="271"/>
  <c r="K75" i="271"/>
  <c r="K74" i="271"/>
  <c r="K73" i="271"/>
  <c r="K72" i="271"/>
  <c r="K69" i="271"/>
  <c r="K68" i="271"/>
  <c r="K67" i="271"/>
  <c r="K66" i="271"/>
  <c r="I66" i="271"/>
  <c r="I65" i="271"/>
  <c r="K65" i="271" s="1"/>
  <c r="K64" i="271"/>
  <c r="I64" i="271"/>
  <c r="O65" i="271" s="1"/>
  <c r="O66" i="271" s="1"/>
  <c r="K63" i="271"/>
  <c r="K61" i="271"/>
  <c r="K60" i="271"/>
  <c r="K57" i="271"/>
  <c r="K56" i="271"/>
  <c r="K55" i="271"/>
  <c r="K52" i="271"/>
  <c r="K51" i="271"/>
  <c r="K53" i="271" s="1"/>
  <c r="K48" i="271"/>
  <c r="K47" i="271"/>
  <c r="K46" i="271"/>
  <c r="K45" i="271"/>
  <c r="K42" i="271"/>
  <c r="K41" i="271"/>
  <c r="K40" i="271"/>
  <c r="K35" i="271"/>
  <c r="K34" i="271"/>
  <c r="K33" i="271"/>
  <c r="K30" i="271"/>
  <c r="K29" i="271"/>
  <c r="K26" i="271"/>
  <c r="K27" i="271" s="1"/>
  <c r="K23" i="271"/>
  <c r="K24" i="271" s="1"/>
  <c r="K20" i="271"/>
  <c r="K21" i="271" s="1"/>
  <c r="K17" i="271"/>
  <c r="K16" i="271"/>
  <c r="K80" i="271" l="1"/>
  <c r="K76" i="271"/>
  <c r="K70" i="271"/>
  <c r="K58" i="271"/>
  <c r="K49" i="271"/>
  <c r="K43" i="271"/>
  <c r="K31" i="271"/>
  <c r="K36" i="271"/>
  <c r="K18" i="271"/>
  <c r="H695" i="269"/>
  <c r="I66" i="265"/>
  <c r="I65" i="265"/>
  <c r="I64" i="265"/>
  <c r="K81" i="271" l="1"/>
  <c r="K37" i="271"/>
  <c r="H1334" i="269"/>
  <c r="H1338" i="269" s="1"/>
  <c r="E1328" i="269"/>
  <c r="H1328" i="269" s="1"/>
  <c r="H1327" i="269"/>
  <c r="H1315" i="269"/>
  <c r="F1314" i="269"/>
  <c r="H1314" i="269" s="1"/>
  <c r="H1313" i="269"/>
  <c r="H1296" i="269"/>
  <c r="H1295" i="269"/>
  <c r="H1297" i="269" s="1"/>
  <c r="E1289" i="269"/>
  <c r="H1289" i="269" s="1"/>
  <c r="H1288" i="269"/>
  <c r="H1275" i="269"/>
  <c r="H1274" i="269"/>
  <c r="H1273" i="269"/>
  <c r="H1272" i="269"/>
  <c r="H1271" i="269"/>
  <c r="H1252" i="269"/>
  <c r="H1256" i="269" s="1"/>
  <c r="E1246" i="269"/>
  <c r="H1246" i="269" s="1"/>
  <c r="H1245" i="269"/>
  <c r="H1247" i="269" s="1"/>
  <c r="G1239" i="269" s="1"/>
  <c r="H1239" i="269" s="1"/>
  <c r="H1240" i="269" s="1"/>
  <c r="H1233" i="269"/>
  <c r="F1232" i="269"/>
  <c r="H1232" i="269" s="1"/>
  <c r="H1231" i="269"/>
  <c r="H1230" i="269"/>
  <c r="H1229" i="269"/>
  <c r="H1228" i="269"/>
  <c r="H1209" i="269"/>
  <c r="H1213" i="269" s="1"/>
  <c r="E1203" i="269"/>
  <c r="H1203" i="269" s="1"/>
  <c r="H1202" i="269"/>
  <c r="H1190" i="269"/>
  <c r="F1189" i="269"/>
  <c r="H1189" i="269" s="1"/>
  <c r="H1188" i="269"/>
  <c r="H1187" i="269"/>
  <c r="H1186" i="269"/>
  <c r="H1185" i="269"/>
  <c r="H1166" i="269"/>
  <c r="H1170" i="269" s="1"/>
  <c r="H1160" i="269"/>
  <c r="E1160" i="269"/>
  <c r="H1159" i="269"/>
  <c r="H1147" i="269"/>
  <c r="H1146" i="269"/>
  <c r="H1145" i="269"/>
  <c r="H1144" i="269"/>
  <c r="H1143" i="269"/>
  <c r="H1142" i="269"/>
  <c r="H1141" i="269"/>
  <c r="H1122" i="269"/>
  <c r="H1126" i="269" s="1"/>
  <c r="E1116" i="269"/>
  <c r="H1116" i="269" s="1"/>
  <c r="H1115" i="269"/>
  <c r="H1103" i="269"/>
  <c r="H1102" i="269"/>
  <c r="H1101" i="269"/>
  <c r="H1100" i="269"/>
  <c r="H1099" i="269"/>
  <c r="H1098" i="269"/>
  <c r="H1097" i="269"/>
  <c r="H1078" i="269"/>
  <c r="H1082" i="269" s="1"/>
  <c r="E1072" i="269"/>
  <c r="H1072" i="269" s="1"/>
  <c r="H1071" i="269"/>
  <c r="H1058" i="269"/>
  <c r="H1057" i="269"/>
  <c r="H1056" i="269"/>
  <c r="H1040" i="269"/>
  <c r="H1039" i="269"/>
  <c r="E1033" i="269"/>
  <c r="H1033" i="269" s="1"/>
  <c r="H1032" i="269"/>
  <c r="H1019" i="269"/>
  <c r="H1018" i="269"/>
  <c r="H1002" i="269"/>
  <c r="H1001" i="269"/>
  <c r="E995" i="269"/>
  <c r="H995" i="269" s="1"/>
  <c r="H994" i="269"/>
  <c r="H981" i="269"/>
  <c r="H980" i="269"/>
  <c r="H979" i="269"/>
  <c r="H978" i="269"/>
  <c r="H977" i="269"/>
  <c r="H961" i="269"/>
  <c r="H960" i="269"/>
  <c r="E954" i="269"/>
  <c r="H954" i="269" s="1"/>
  <c r="H953" i="269"/>
  <c r="H940" i="269"/>
  <c r="H939" i="269"/>
  <c r="H923" i="269"/>
  <c r="H922" i="269"/>
  <c r="H916" i="269"/>
  <c r="E916" i="269"/>
  <c r="H915" i="269"/>
  <c r="H902" i="269"/>
  <c r="H901" i="269"/>
  <c r="H885" i="269"/>
  <c r="H884" i="269"/>
  <c r="E878" i="269"/>
  <c r="H878" i="269" s="1"/>
  <c r="H877" i="269"/>
  <c r="H864" i="269"/>
  <c r="H863" i="269"/>
  <c r="H865" i="269" s="1"/>
  <c r="H847" i="269"/>
  <c r="H846" i="269"/>
  <c r="E840" i="269"/>
  <c r="H840" i="269" s="1"/>
  <c r="H839" i="269"/>
  <c r="H826" i="269"/>
  <c r="H825" i="269"/>
  <c r="H809" i="269"/>
  <c r="H808" i="269"/>
  <c r="H810" i="269" s="1"/>
  <c r="H803" i="269"/>
  <c r="E802" i="269"/>
  <c r="H802" i="269" s="1"/>
  <c r="H801" i="269"/>
  <c r="H794" i="269"/>
  <c r="H793" i="269"/>
  <c r="H785" i="269"/>
  <c r="H788" i="269" s="1"/>
  <c r="H768" i="269"/>
  <c r="H770" i="269" s="1"/>
  <c r="E762" i="269"/>
  <c r="H762" i="269" s="1"/>
  <c r="H763" i="269" s="1"/>
  <c r="G755" i="269" s="1"/>
  <c r="H755" i="269" s="1"/>
  <c r="H761" i="269"/>
  <c r="H754" i="269"/>
  <c r="H746" i="269"/>
  <c r="H749" i="269" s="1"/>
  <c r="H729" i="269"/>
  <c r="H731" i="269" s="1"/>
  <c r="E723" i="269"/>
  <c r="H723" i="269" s="1"/>
  <c r="H724" i="269" s="1"/>
  <c r="G716" i="269" s="1"/>
  <c r="H716" i="269" s="1"/>
  <c r="H717" i="269" s="1"/>
  <c r="H722" i="269"/>
  <c r="H715" i="269"/>
  <c r="H707" i="269"/>
  <c r="H710" i="269" s="1"/>
  <c r="H690" i="269"/>
  <c r="H689" i="269"/>
  <c r="E683" i="269"/>
  <c r="H683" i="269" s="1"/>
  <c r="H684" i="269" s="1"/>
  <c r="G676" i="269" s="1"/>
  <c r="H676" i="269" s="1"/>
  <c r="H682" i="269"/>
  <c r="H675" i="269"/>
  <c r="H674" i="269"/>
  <c r="H669" i="269"/>
  <c r="H651" i="269"/>
  <c r="H652" i="269" s="1"/>
  <c r="H645" i="269"/>
  <c r="E645" i="269"/>
  <c r="H644" i="269"/>
  <c r="H638" i="269"/>
  <c r="H637" i="269"/>
  <c r="H631" i="269"/>
  <c r="H613" i="269"/>
  <c r="H614" i="269" s="1"/>
  <c r="E607" i="269"/>
  <c r="H607" i="269" s="1"/>
  <c r="H606" i="269"/>
  <c r="H600" i="269"/>
  <c r="H599" i="269"/>
  <c r="H593" i="269"/>
  <c r="H575" i="269"/>
  <c r="H576" i="269" s="1"/>
  <c r="E569" i="269"/>
  <c r="H569" i="269" s="1"/>
  <c r="H568" i="269"/>
  <c r="H562" i="269"/>
  <c r="H561" i="269"/>
  <c r="H555" i="269"/>
  <c r="H536" i="269"/>
  <c r="H537" i="269" s="1"/>
  <c r="E530" i="269"/>
  <c r="H530" i="269" s="1"/>
  <c r="H529" i="269"/>
  <c r="H523" i="269"/>
  <c r="H522" i="269"/>
  <c r="H516" i="269"/>
  <c r="E490" i="269"/>
  <c r="H490" i="269" s="1"/>
  <c r="H489" i="269"/>
  <c r="H483" i="269"/>
  <c r="H482" i="269"/>
  <c r="H476" i="269"/>
  <c r="H454" i="269"/>
  <c r="H458" i="269" s="1"/>
  <c r="E448" i="269"/>
  <c r="H448" i="269" s="1"/>
  <c r="H447" i="269"/>
  <c r="H435" i="269"/>
  <c r="H434" i="269"/>
  <c r="H433" i="269"/>
  <c r="H418" i="269"/>
  <c r="H409" i="269"/>
  <c r="H411" i="269" s="1"/>
  <c r="G402" i="269" s="1"/>
  <c r="H402" i="269" s="1"/>
  <c r="H404" i="269" s="1"/>
  <c r="H397" i="269"/>
  <c r="H381" i="269"/>
  <c r="H380" i="269"/>
  <c r="E374" i="269"/>
  <c r="H374" i="269" s="1"/>
  <c r="H373" i="269"/>
  <c r="H360" i="269"/>
  <c r="H359" i="269"/>
  <c r="H340" i="269"/>
  <c r="H344" i="269" s="1"/>
  <c r="E334" i="269"/>
  <c r="H334" i="269" s="1"/>
  <c r="H333" i="269"/>
  <c r="H335" i="269" s="1"/>
  <c r="G327" i="269" s="1"/>
  <c r="H327" i="269" s="1"/>
  <c r="H328" i="269" s="1"/>
  <c r="H320" i="269"/>
  <c r="H319" i="269"/>
  <c r="H318" i="269"/>
  <c r="H301" i="269"/>
  <c r="H303" i="269" s="1"/>
  <c r="H295" i="269"/>
  <c r="H296" i="269" s="1"/>
  <c r="G289" i="269" s="1"/>
  <c r="H289" i="269" s="1"/>
  <c r="H288" i="269"/>
  <c r="H287" i="269"/>
  <c r="H286" i="269"/>
  <c r="H278" i="269"/>
  <c r="H281" i="269" s="1"/>
  <c r="H262" i="269"/>
  <c r="H261" i="269"/>
  <c r="E255" i="269"/>
  <c r="H255" i="269" s="1"/>
  <c r="H254" i="269"/>
  <c r="H241" i="269"/>
  <c r="H240" i="269"/>
  <c r="H239" i="269"/>
  <c r="H238" i="269"/>
  <c r="H237" i="269"/>
  <c r="H218" i="269"/>
  <c r="H222" i="269" s="1"/>
  <c r="E212" i="269"/>
  <c r="H212" i="269" s="1"/>
  <c r="H211" i="269"/>
  <c r="H199" i="269"/>
  <c r="F198" i="269"/>
  <c r="H198" i="269" s="1"/>
  <c r="H197" i="269"/>
  <c r="H200" i="269" s="1"/>
  <c r="H175" i="269"/>
  <c r="H176" i="269" s="1"/>
  <c r="F168" i="269"/>
  <c r="H168" i="269" s="1"/>
  <c r="H167" i="269"/>
  <c r="H162" i="269"/>
  <c r="H146" i="269"/>
  <c r="H138" i="269"/>
  <c r="H139" i="269" s="1"/>
  <c r="G132" i="269" s="1"/>
  <c r="H132" i="269" s="1"/>
  <c r="F131" i="269"/>
  <c r="H131" i="269" s="1"/>
  <c r="H126" i="269"/>
  <c r="H101" i="269"/>
  <c r="H102" i="269" s="1"/>
  <c r="G95" i="269" s="1"/>
  <c r="H95" i="269" s="1"/>
  <c r="H94" i="269"/>
  <c r="F94" i="269"/>
  <c r="H89" i="269"/>
  <c r="H72" i="269"/>
  <c r="H73" i="269" s="1"/>
  <c r="H66" i="269"/>
  <c r="E66" i="269"/>
  <c r="H65" i="269"/>
  <c r="F59" i="269"/>
  <c r="H59" i="269" s="1"/>
  <c r="H58" i="269"/>
  <c r="F57" i="269"/>
  <c r="H57" i="269" s="1"/>
  <c r="H51" i="269"/>
  <c r="H24" i="269"/>
  <c r="H26" i="269" s="1"/>
  <c r="G17" i="269" s="1"/>
  <c r="H17" i="269" s="1"/>
  <c r="H19" i="269" s="1"/>
  <c r="H34" i="269" s="1"/>
  <c r="H12" i="269"/>
  <c r="K83" i="271" l="1"/>
  <c r="K84" i="271" s="1"/>
  <c r="K85" i="271" s="1"/>
  <c r="K88" i="271" s="1"/>
  <c r="H691" i="269"/>
  <c r="H133" i="269"/>
  <c r="H1117" i="269"/>
  <c r="G1109" i="269" s="1"/>
  <c r="H1109" i="269" s="1"/>
  <c r="H1110" i="269" s="1"/>
  <c r="H263" i="269"/>
  <c r="H322" i="269"/>
  <c r="H346" i="269" s="1"/>
  <c r="H848" i="269"/>
  <c r="H879" i="269"/>
  <c r="G870" i="269" s="1"/>
  <c r="H870" i="269" s="1"/>
  <c r="H872" i="269" s="1"/>
  <c r="H1003" i="269"/>
  <c r="H756" i="269"/>
  <c r="H772" i="269" s="1"/>
  <c r="H449" i="269"/>
  <c r="G441" i="269" s="1"/>
  <c r="H441" i="269" s="1"/>
  <c r="H442" i="269" s="1"/>
  <c r="H570" i="269"/>
  <c r="G560" i="269" s="1"/>
  <c r="H560" i="269" s="1"/>
  <c r="H563" i="269" s="1"/>
  <c r="H578" i="269" s="1"/>
  <c r="G795" i="269"/>
  <c r="H795" i="269" s="1"/>
  <c r="H796" i="269" s="1"/>
  <c r="H812" i="269" s="1"/>
  <c r="H1034" i="269"/>
  <c r="H1234" i="269"/>
  <c r="H1258" i="269" s="1"/>
  <c r="H375" i="269"/>
  <c r="G367" i="269" s="1"/>
  <c r="H367" i="269" s="1"/>
  <c r="H368" i="269" s="1"/>
  <c r="H531" i="269"/>
  <c r="G521" i="269" s="1"/>
  <c r="H521" i="269" s="1"/>
  <c r="H524" i="269" s="1"/>
  <c r="H539" i="269" s="1"/>
  <c r="H540" i="269" s="1"/>
  <c r="H841" i="269"/>
  <c r="G169" i="269"/>
  <c r="H169" i="269" s="1"/>
  <c r="H170" i="269" s="1"/>
  <c r="H184" i="269" s="1"/>
  <c r="H242" i="269"/>
  <c r="H67" i="269"/>
  <c r="G56" i="269" s="1"/>
  <c r="H56" i="269" s="1"/>
  <c r="H256" i="269"/>
  <c r="G247" i="269" s="1"/>
  <c r="H247" i="269" s="1"/>
  <c r="H249" i="269" s="1"/>
  <c r="H646" i="269"/>
  <c r="G636" i="269" s="1"/>
  <c r="H636" i="269" s="1"/>
  <c r="H639" i="269" s="1"/>
  <c r="H654" i="269" s="1"/>
  <c r="H655" i="269" s="1"/>
  <c r="H917" i="269"/>
  <c r="H955" i="269"/>
  <c r="H996" i="269"/>
  <c r="H1020" i="269"/>
  <c r="H1161" i="269"/>
  <c r="H1290" i="269"/>
  <c r="H213" i="269"/>
  <c r="G205" i="269" s="1"/>
  <c r="H205" i="269" s="1"/>
  <c r="H206" i="269" s="1"/>
  <c r="H224" i="269" s="1"/>
  <c r="H1073" i="269"/>
  <c r="H420" i="269"/>
  <c r="H608" i="269"/>
  <c r="G598" i="269" s="1"/>
  <c r="H598" i="269" s="1"/>
  <c r="H601" i="269" s="1"/>
  <c r="H616" i="269" s="1"/>
  <c r="H617" i="269" s="1"/>
  <c r="H827" i="269"/>
  <c r="H1041" i="269"/>
  <c r="H1148" i="269"/>
  <c r="H1316" i="269"/>
  <c r="H1329" i="269"/>
  <c r="G1321" i="269" s="1"/>
  <c r="H1321" i="269" s="1"/>
  <c r="H1322" i="269" s="1"/>
  <c r="H35" i="269"/>
  <c r="H36" i="269" s="1"/>
  <c r="H96" i="269"/>
  <c r="H110" i="269" s="1"/>
  <c r="H148" i="269"/>
  <c r="G361" i="269"/>
  <c r="H361" i="269" s="1"/>
  <c r="H436" i="269"/>
  <c r="H460" i="269" s="1"/>
  <c r="H491" i="269"/>
  <c r="G481" i="269" s="1"/>
  <c r="H481" i="269" s="1"/>
  <c r="H484" i="269" s="1"/>
  <c r="H499" i="269" s="1"/>
  <c r="H290" i="269"/>
  <c r="H305" i="269" s="1"/>
  <c r="H60" i="269"/>
  <c r="H75" i="269" s="1"/>
  <c r="H265" i="269"/>
  <c r="H382" i="269"/>
  <c r="H421" i="269"/>
  <c r="H1259" i="269"/>
  <c r="H1260" i="269" s="1"/>
  <c r="H733" i="269"/>
  <c r="H362" i="269"/>
  <c r="H1060" i="269"/>
  <c r="H1104" i="269"/>
  <c r="H1128" i="269" s="1"/>
  <c r="H1276" i="269"/>
  <c r="H677" i="269"/>
  <c r="H693" i="269" s="1"/>
  <c r="H886" i="269"/>
  <c r="H888" i="269" s="1"/>
  <c r="H903" i="269"/>
  <c r="H1191" i="269"/>
  <c r="H1204" i="269"/>
  <c r="G1196" i="269" s="1"/>
  <c r="H1196" i="269" s="1"/>
  <c r="H1197" i="269" s="1"/>
  <c r="H924" i="269"/>
  <c r="H941" i="269"/>
  <c r="H962" i="269"/>
  <c r="H982" i="269"/>
  <c r="H1340" i="269" l="1"/>
  <c r="H225" i="269"/>
  <c r="H226" i="269" s="1"/>
  <c r="H1281" i="269"/>
  <c r="H1283" i="269" s="1"/>
  <c r="H1299" i="269" s="1"/>
  <c r="H1300" i="269" s="1"/>
  <c r="H1301" i="269" s="1"/>
  <c r="G1281" i="269"/>
  <c r="G987" i="269"/>
  <c r="H987" i="269" s="1"/>
  <c r="H989" i="269" s="1"/>
  <c r="H1005" i="269" s="1"/>
  <c r="H1006" i="269" s="1"/>
  <c r="H1007" i="269" s="1"/>
  <c r="H422" i="269"/>
  <c r="G946" i="269"/>
  <c r="H946" i="269" s="1"/>
  <c r="H948" i="269" s="1"/>
  <c r="H964" i="269" s="1"/>
  <c r="H965" i="269" s="1"/>
  <c r="H966" i="269" s="1"/>
  <c r="H384" i="269"/>
  <c r="G1153" i="269"/>
  <c r="H1153" i="269" s="1"/>
  <c r="H1154" i="269" s="1"/>
  <c r="H1172" i="269" s="1"/>
  <c r="H1173" i="269" s="1"/>
  <c r="H1174" i="269" s="1"/>
  <c r="G908" i="269"/>
  <c r="H908" i="269" s="1"/>
  <c r="H910" i="269" s="1"/>
  <c r="H926" i="269" s="1"/>
  <c r="H541" i="269"/>
  <c r="G1025" i="269"/>
  <c r="H1025" i="269" s="1"/>
  <c r="H1027" i="269" s="1"/>
  <c r="H1043" i="269" s="1"/>
  <c r="H1044" i="269" s="1"/>
  <c r="H1045" i="269" s="1"/>
  <c r="H618" i="269"/>
  <c r="G832" i="269"/>
  <c r="H832" i="269" s="1"/>
  <c r="H834" i="269" s="1"/>
  <c r="H850" i="269" s="1"/>
  <c r="H851" i="269" s="1"/>
  <c r="H852" i="269" s="1"/>
  <c r="G1065" i="269"/>
  <c r="H1065" i="269" s="1"/>
  <c r="H1066" i="269" s="1"/>
  <c r="H1084" i="269" s="1"/>
  <c r="H1085" i="269" s="1"/>
  <c r="H1086" i="269" s="1"/>
  <c r="H656" i="269"/>
  <c r="H813" i="269"/>
  <c r="H814" i="269" s="1"/>
  <c r="H385" i="269"/>
  <c r="H579" i="269"/>
  <c r="H580" i="269" s="1"/>
  <c r="H1215" i="269"/>
  <c r="H734" i="269"/>
  <c r="H735" i="269" s="1"/>
  <c r="H185" i="269"/>
  <c r="H186" i="269" s="1"/>
  <c r="H500" i="269"/>
  <c r="H501" i="269" s="1"/>
  <c r="H111" i="269"/>
  <c r="H112" i="269" s="1"/>
  <c r="H1129" i="269"/>
  <c r="H1130" i="269" s="1"/>
  <c r="H347" i="269"/>
  <c r="H348" i="269" s="1"/>
  <c r="H306" i="269"/>
  <c r="H307" i="269" s="1"/>
  <c r="H149" i="269"/>
  <c r="H150" i="269" s="1"/>
  <c r="H694" i="269"/>
  <c r="H76" i="269"/>
  <c r="H77" i="269" s="1"/>
  <c r="H461" i="269"/>
  <c r="H462" i="269" s="1"/>
  <c r="H889" i="269"/>
  <c r="H890" i="269" s="1"/>
  <c r="H1341" i="269"/>
  <c r="H1342" i="269" s="1"/>
  <c r="H773" i="269"/>
  <c r="H774" i="269" s="1"/>
  <c r="H266" i="269"/>
  <c r="H267" i="269" s="1"/>
  <c r="K79" i="265"/>
  <c r="K78" i="265"/>
  <c r="K75" i="265"/>
  <c r="K74" i="265"/>
  <c r="K73" i="265"/>
  <c r="K69" i="265"/>
  <c r="K68" i="265"/>
  <c r="K67" i="265"/>
  <c r="K66" i="265"/>
  <c r="K65" i="265"/>
  <c r="K64" i="265"/>
  <c r="K72" i="265"/>
  <c r="K63" i="265"/>
  <c r="H386" i="269" l="1"/>
  <c r="H1216" i="269"/>
  <c r="H1217" i="269" s="1"/>
  <c r="H927" i="269"/>
  <c r="H928" i="269" s="1"/>
  <c r="K80" i="265"/>
  <c r="K76" i="265"/>
  <c r="K70" i="265"/>
  <c r="K95" i="265" l="1"/>
  <c r="K57" i="265"/>
  <c r="K52" i="265"/>
  <c r="K46" i="265"/>
  <c r="K40" i="265"/>
  <c r="K42" i="265"/>
  <c r="K41" i="265"/>
  <c r="K60" i="265"/>
  <c r="K48" i="265"/>
  <c r="K45" i="265"/>
  <c r="K35" i="265"/>
  <c r="K34" i="265"/>
  <c r="K33" i="265"/>
  <c r="K30" i="265"/>
  <c r="K29" i="265"/>
  <c r="K26" i="265"/>
  <c r="K20" i="265"/>
  <c r="K17" i="265"/>
  <c r="K16" i="265"/>
  <c r="K61" i="265" l="1"/>
  <c r="K56" i="265"/>
  <c r="K55" i="265"/>
  <c r="K18" i="265"/>
  <c r="K23" i="265"/>
  <c r="K24" i="265" s="1"/>
  <c r="K21" i="265"/>
  <c r="K43" i="265"/>
  <c r="K47" i="265"/>
  <c r="K49" i="265" s="1"/>
  <c r="K51" i="265"/>
  <c r="K53" i="265" s="1"/>
  <c r="K81" i="265" s="1"/>
  <c r="K31" i="265"/>
  <c r="K27" i="265"/>
  <c r="K36" i="265"/>
  <c r="K37" i="265" l="1"/>
  <c r="K83" i="265" s="1"/>
  <c r="K58" i="265"/>
  <c r="K84" i="265" l="1"/>
  <c r="K85" i="265" s="1"/>
  <c r="K88" i="265" l="1"/>
</calcChain>
</file>

<file path=xl/sharedStrings.xml><?xml version="1.0" encoding="utf-8"?>
<sst xmlns="http://schemas.openxmlformats.org/spreadsheetml/2006/main" count="2067" uniqueCount="265">
  <si>
    <t>Formulario 1 - Propuesta económica  - Documento tipo de licitación de obra pública de agua potable y saneamiento básico</t>
  </si>
  <si>
    <t>Código</t>
  </si>
  <si>
    <t>CCE-EICP-FM-47</t>
  </si>
  <si>
    <t>Versión</t>
  </si>
  <si>
    <t>FORMULARIO 1</t>
  </si>
  <si>
    <t>PRESUPUESTO OFICIAL</t>
  </si>
  <si>
    <t>[La entidad puede utilizar este formulario de detalle del presupuesto oficial para determinar las condiciones bajo las cuales los proponentes analizarán y presentarán su propuesta económica de forma detallada, sin perjuicio que la entidad pueda modificarlo o establecer la presentación de la oferta económica con un formulario distinto al indicado.]</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</si>
  <si>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</si>
  <si>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</si>
  <si>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</si>
  <si>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</si>
  <si>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</si>
  <si>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</si>
  <si>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</si>
  <si>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</si>
  <si>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</si>
  <si>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</si>
  <si>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</si>
  <si>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</si>
  <si>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</si>
  <si>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</si>
  <si>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</si>
  <si>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</si>
  <si>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</si>
  <si>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</si>
  <si>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</si>
  <si>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</si>
  <si>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</si>
  <si>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</si>
  <si>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</si>
  <si>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</si>
  <si>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</si>
  <si>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[La entidad podrá utilizar este formato, o el establecido por la entidad,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</si>
  <si>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</si>
  <si>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</si>
  <si>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</si>
  <si>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</si>
  <si>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</si>
  <si>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</si>
  <si>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</si>
  <si>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</si>
  <si>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</si>
  <si>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</si>
  <si>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</si>
  <si>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</si>
  <si>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</si>
  <si>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</si>
  <si>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</si>
  <si>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</si>
  <si>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</si>
  <si>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</si>
  <si>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</si>
  <si>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</si>
  <si>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</si>
  <si>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</si>
  <si>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</si>
  <si>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</si>
  <si>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</si>
  <si>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</si>
  <si>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</si>
  <si>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</si>
  <si>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</si>
  <si>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</si>
  <si>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</si>
  <si>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</si>
  <si>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</si>
  <si>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</si>
  <si>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</si>
  <si>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</si>
  <si>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</si>
  <si>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</si>
  <si>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</si>
  <si>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</si>
  <si>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</si>
  <si>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</si>
  <si>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</si>
  <si>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</si>
  <si>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</si>
  <si>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</si>
  <si>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</si>
  <si>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</si>
  <si>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</si>
  <si>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</si>
  <si>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</si>
  <si>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</si>
  <si>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</si>
  <si>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</si>
  <si>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m3</t>
  </si>
  <si>
    <t>m2</t>
  </si>
  <si>
    <t>Reconstrucción del sistema de alcantarillado en la avenida de La Paz del casco urbano del Municipio de Cimitarra-Santander</t>
  </si>
  <si>
    <t>PAVIMENTO</t>
  </si>
  <si>
    <t>PRELIMINARES</t>
  </si>
  <si>
    <t>Localización y replanteo</t>
  </si>
  <si>
    <t>Corte y rotura de Pavimento -espesor entre 0,1 m y 0,2 m (Inc. Retiro)</t>
  </si>
  <si>
    <t>EXCAVACIONES Y RELLENOS</t>
  </si>
  <si>
    <t>Excavaciones en material comun</t>
  </si>
  <si>
    <t>RETIRO DE SOBRANTES Y DISPOSICION DE MATERIALES</t>
  </si>
  <si>
    <t>Retiro de sobrantes y disposición de materiales</t>
  </si>
  <si>
    <t>CONFORMACION DE LA SUBRASANTE</t>
  </si>
  <si>
    <t>Conformación y compactación de la subrasante</t>
  </si>
  <si>
    <t>ESTRUCTURAS</t>
  </si>
  <si>
    <t>Sardinel en concreto 3000 psi (a:0,15 h:0,4)</t>
  </si>
  <si>
    <t>Remodelación y realce válvulas de acueducto</t>
  </si>
  <si>
    <t>ml</t>
  </si>
  <si>
    <t>ESTRUCTURA DEL PAVIMENTO</t>
  </si>
  <si>
    <t>Base granular, compactada al 95% de la prueba de Proctor modificado</t>
  </si>
  <si>
    <t xml:space="preserve">Concreto MR-36, E: 0,20m </t>
  </si>
  <si>
    <t>Acero de refuerzo de 60000 psi</t>
  </si>
  <si>
    <t>kg</t>
  </si>
  <si>
    <t xml:space="preserve">ALCANTARILLADO </t>
  </si>
  <si>
    <t xml:space="preserve">Localización y replanteo alcantarillado </t>
  </si>
  <si>
    <t>Cerramiento provisional h=2,4 metros</t>
  </si>
  <si>
    <t xml:space="preserve">Manejo de Aguas </t>
  </si>
  <si>
    <t>DEMOLICIONES</t>
  </si>
  <si>
    <t>Demolición de pozo existente (Incluye Retiro)</t>
  </si>
  <si>
    <t>Demolición de Tuberia 36" en concreto (Incluye Retiro)</t>
  </si>
  <si>
    <t>Demolición de Tuberia 6" en concreto (Incluye Retiro)Excavación manual en material común o roca descompuesta a profundidad de 0-2m, bajo cualquier condición de humedad.</t>
  </si>
  <si>
    <t>Demolición de andenes (incluye retiro)</t>
  </si>
  <si>
    <t>und</t>
  </si>
  <si>
    <t>EXCAVACIONES</t>
  </si>
  <si>
    <t xml:space="preserve">Excavaciones en material común </t>
  </si>
  <si>
    <t>Entibados para excavación profundidad &gt; 1.50 m</t>
  </si>
  <si>
    <t>RELLENOS</t>
  </si>
  <si>
    <t>Material granular para cimentación de tubería</t>
  </si>
  <si>
    <t>Suministro e instalación de material de prestamo para relleno de zanja</t>
  </si>
  <si>
    <t xml:space="preserve">Pedraplen para el mejoramiento de piso </t>
  </si>
  <si>
    <t>RED DE ALCANTARILLADO</t>
  </si>
  <si>
    <t>Suministro e instalación tuberia 12" Novafor o similar</t>
  </si>
  <si>
    <t>Acometida Domiciliaria, longitud menor o igual a 6,00 m</t>
  </si>
  <si>
    <t>Caja de inspección 70x70</t>
  </si>
  <si>
    <t>Suministro y colocación de concreto de 2500 psi para atraque de tuberia</t>
  </si>
  <si>
    <t>ESTRUCTURAS DE INSPECCIÓN Y CAPTACIÓN</t>
  </si>
  <si>
    <t>Pozos de inspección Diam. Interno 2,8 m</t>
  </si>
  <si>
    <t>Pozos de inspección Diam. Interno 1,8 m</t>
  </si>
  <si>
    <t>Sumidero Lateral SL-400</t>
  </si>
  <si>
    <t>Sumidero Lateral SL-200</t>
  </si>
  <si>
    <t>REPARACIONES</t>
  </si>
  <si>
    <t>Reparación acometida domiciliaria acueducto D:1/2"</t>
  </si>
  <si>
    <t>Reparación de andén e=0.10m en concreto</t>
  </si>
  <si>
    <t>SUB TOTAL OBRAS</t>
  </si>
  <si>
    <t>VALOR IVA  (OBRA) (19% SOBRE  UTILIDAD OBRA)</t>
  </si>
  <si>
    <t>VALOR TOTAL OBRAS (INCLUYE IVA)</t>
  </si>
  <si>
    <t>IMPLEMENTACIÓN PAPSO (Valor GLOBAL)</t>
  </si>
  <si>
    <t>SUBTOTAL PAVIMENTO</t>
  </si>
  <si>
    <t>SUBTOTAL ESTRUCTURA DEL PAVIMENTO</t>
  </si>
  <si>
    <t>SUBTOTAL ESTRUCTURAS</t>
  </si>
  <si>
    <t>SUBTOTAL CONFORMACION DE LA SUBRASANTE</t>
  </si>
  <si>
    <t xml:space="preserve">SUBTOTAL PRELIMINARES ALCANTARILLADO </t>
  </si>
  <si>
    <t>SUBTOTAL PRELIMINARES PAVIMENTO</t>
  </si>
  <si>
    <t>SUBTOTAL EXCAVACIONES Y RELLENOS PAVIMENTO</t>
  </si>
  <si>
    <t>SUBTOTAL RETIRO DE SOBRANTES Y DISPOSICION DE MATERIALES PAVIMENTO</t>
  </si>
  <si>
    <t xml:space="preserve">PRELIMINARES ALCANTARILLADO </t>
  </si>
  <si>
    <t xml:space="preserve">SUBTOTAL ALCANTARILLADO </t>
  </si>
  <si>
    <t xml:space="preserve">SUBTOTAL DEMOLICIONES ALCANTARILLADO </t>
  </si>
  <si>
    <t xml:space="preserve">SUBTOTAL EXCAVACIONES ALCANTARILLADO </t>
  </si>
  <si>
    <t xml:space="preserve">SUBTOTAL RELLENOS ALCANTARILLADO </t>
  </si>
  <si>
    <t xml:space="preserve">SUBTOTAL RETIRO DE SOBRANTES Y DISPOSICION DE MATERIALES ALCANTARILLADO </t>
  </si>
  <si>
    <t>SUBTOTAL RED DE ALCANTARILLADO</t>
  </si>
  <si>
    <t>SUBTOTAL ESTRUCTURAS DE INSPECCIÓN Y CAPTACIÓN</t>
  </si>
  <si>
    <t>SUBTOTAL REPARACIONES ALCANTARILLADO</t>
  </si>
  <si>
    <t>ITEM:</t>
  </si>
  <si>
    <t>UNIDAD:</t>
  </si>
  <si>
    <t>A. MATERIALES</t>
  </si>
  <si>
    <t>PRECIO UNITARIO</t>
  </si>
  <si>
    <t>SUB TOTAL</t>
  </si>
  <si>
    <t>TOTAL</t>
  </si>
  <si>
    <t>B. MAQUINARIA Y HERRAMIENTAS</t>
  </si>
  <si>
    <t xml:space="preserve">HERRAMIENTA MENOR (5% MO) </t>
  </si>
  <si>
    <t>gl</t>
  </si>
  <si>
    <t>C. MANO DE OBRA</t>
  </si>
  <si>
    <t>CATEGORÍA</t>
  </si>
  <si>
    <t>HORAS - HOMBRE</t>
  </si>
  <si>
    <t>COSTO/HORA</t>
  </si>
  <si>
    <t>COMISIÓN TOPOGRÁFICA</t>
  </si>
  <si>
    <t>D. TRANSPORTE</t>
  </si>
  <si>
    <t>TOTAL COSTO DIRECTO: ( A + B + C + D )</t>
  </si>
  <si>
    <t>A. I. U.</t>
  </si>
  <si>
    <t>PRECIO UNITARIO TOTAL:</t>
  </si>
  <si>
    <t>NOTAS</t>
  </si>
  <si>
    <t>ANEXOS</t>
  </si>
  <si>
    <t>M2</t>
  </si>
  <si>
    <t>B. EQUIPO Y HERRAMIENTAS</t>
  </si>
  <si>
    <t>RETROEXCAVADORA</t>
  </si>
  <si>
    <t>hora</t>
  </si>
  <si>
    <t>CORTADORA DE CONCRETO</t>
  </si>
  <si>
    <t>día</t>
  </si>
  <si>
    <t>MINICARGADOR</t>
  </si>
  <si>
    <t xml:space="preserve">OFICIAL </t>
  </si>
  <si>
    <t xml:space="preserve">AYUDANTE </t>
  </si>
  <si>
    <t>Transporte interno</t>
  </si>
  <si>
    <t>2,1 - 9,1</t>
  </si>
  <si>
    <t>Retroexcavadora</t>
  </si>
  <si>
    <t>TOTAL COSTO DIRECTO: (A + B + C + D )</t>
  </si>
  <si>
    <t>3,1 - 11,1</t>
  </si>
  <si>
    <t>D.TRANSPORTE</t>
  </si>
  <si>
    <r>
      <t>m</t>
    </r>
    <r>
      <rPr>
        <b/>
        <vertAlign val="superscript"/>
        <sz val="9"/>
        <rFont val="Tahoma"/>
        <family val="2"/>
      </rPr>
      <t>2</t>
    </r>
  </si>
  <si>
    <t>MOTONIVELADORA</t>
  </si>
  <si>
    <t>VOBROCOMPACTADOR DE RODILLO</t>
  </si>
  <si>
    <t>Formaleta de madera tres usos</t>
  </si>
  <si>
    <t>Concreto 3000 PSI</t>
  </si>
  <si>
    <t>Puntillas de 2½"-3"</t>
  </si>
  <si>
    <t>un</t>
  </si>
  <si>
    <t>Arenilla</t>
  </si>
  <si>
    <r>
      <t>m</t>
    </r>
    <r>
      <rPr>
        <vertAlign val="superscript"/>
        <sz val="9"/>
        <rFont val="Tahoma"/>
        <family val="2"/>
      </rPr>
      <t>3</t>
    </r>
  </si>
  <si>
    <t>Bloques de concreto de 0,15m x 0,20m x 0,4m</t>
  </si>
  <si>
    <t>Varilla lisa de acero 1/2"</t>
  </si>
  <si>
    <t>Angulo metálico 3/16" x 2"</t>
  </si>
  <si>
    <t>m</t>
  </si>
  <si>
    <t xml:space="preserve">Concreto 3000 PSI </t>
  </si>
  <si>
    <t xml:space="preserve">B. EQUIPO Y HERRAMIENTAS </t>
  </si>
  <si>
    <t>HERRAMIENTA MENOR (5% M.O.)</t>
  </si>
  <si>
    <t>4. TRANSPORTE</t>
  </si>
  <si>
    <t>Transporte desde Barrancabermeja</t>
  </si>
  <si>
    <t>El transporte correponde a los bloques de concreto y demás elementos exepto el concreto</t>
  </si>
  <si>
    <t>Base granular</t>
  </si>
  <si>
    <t>VIBROCOMPACTADOR DE RODILLO</t>
  </si>
  <si>
    <t>El precio del m3 incluye transporte</t>
  </si>
  <si>
    <t>Concreto 3500 PSI</t>
  </si>
  <si>
    <t>SUBTOTAL</t>
  </si>
  <si>
    <t xml:space="preserve">A. MATERIALES </t>
  </si>
  <si>
    <t>Acero de refuerzo fy = 60000 PSI</t>
  </si>
  <si>
    <t xml:space="preserve">Alambre de amarrar </t>
  </si>
  <si>
    <t>Desperdicio 5% de los materiales</t>
  </si>
  <si>
    <t>DÍA</t>
  </si>
  <si>
    <t>COSTO DIRECTO: ( A + B + C + D )</t>
  </si>
  <si>
    <t>Listón de madera h=2,5 ml</t>
  </si>
  <si>
    <t>Lona verde</t>
  </si>
  <si>
    <t>Manejo de Aguas</t>
  </si>
  <si>
    <t xml:space="preserve">Sacos llenos de suelo </t>
  </si>
  <si>
    <t>Und</t>
  </si>
  <si>
    <t>Formaleta metálica para entibados</t>
  </si>
  <si>
    <t>Triturado 3/4</t>
  </si>
  <si>
    <t>Material de préstamo</t>
  </si>
  <si>
    <t>Piedra ciclópea</t>
  </si>
  <si>
    <t>Tubería PVC-Sanitaria Ø12"</t>
  </si>
  <si>
    <t>Lubricante (500g)</t>
  </si>
  <si>
    <t xml:space="preserve">Tubería  PVC Novafort o similar 6" </t>
  </si>
  <si>
    <t>Soldadura liquida (1/4 gal) y limpiador removedor (1/4 gal)</t>
  </si>
  <si>
    <t>Kit Silla yee 160x315</t>
  </si>
  <si>
    <t>Codo 90 160mm</t>
  </si>
  <si>
    <t>Codo 45 160 mm</t>
  </si>
  <si>
    <t>Concreto 3000 PSI para marco</t>
  </si>
  <si>
    <t>Tabla formaleta 3 usos</t>
  </si>
  <si>
    <r>
      <t>m</t>
    </r>
    <r>
      <rPr>
        <vertAlign val="superscript"/>
        <sz val="9"/>
        <rFont val="Tahoma"/>
        <family val="2"/>
      </rPr>
      <t>2</t>
    </r>
  </si>
  <si>
    <t>Concreto 2500 PSI</t>
  </si>
  <si>
    <t>Tapa en ferroconreto 80 cm</t>
  </si>
  <si>
    <t>Mortero 1:3</t>
  </si>
  <si>
    <t>Escalera de mico</t>
  </si>
  <si>
    <t>Rejilla metálica de captación</t>
  </si>
  <si>
    <t>Tubería  RDE 9 1/2" Liso</t>
  </si>
  <si>
    <t>Codo 90 1/2"</t>
  </si>
  <si>
    <t>Unión de reparación 1/2"</t>
  </si>
  <si>
    <t>Codo 45 1/2"</t>
  </si>
  <si>
    <t>Transporte desde Pereira</t>
  </si>
  <si>
    <t>FONDO ADAPATCIÓN</t>
  </si>
  <si>
    <r>
      <t>PROCESO:
FA-LP-I-S-</t>
    </r>
    <r>
      <rPr>
        <b/>
        <sz val="9"/>
        <color rgb="FFFF0000"/>
        <rFont val="Tahoma"/>
        <family val="2"/>
      </rPr>
      <t>XXX</t>
    </r>
    <r>
      <rPr>
        <b/>
        <sz val="9"/>
        <rFont val="Tahoma"/>
        <family val="2"/>
      </rPr>
      <t>-2021</t>
    </r>
  </si>
  <si>
    <t>ANALISIS DE PRECIOS UNITARIOS 
RECONSTRUCCIÓN DEL SISTEMA DE ALCANTARILLADO EN LA AVENIDA DE LA PAZ DEL CASCO URBANO DEL MUNICIPIO DE CIMITARRA-SANTANDER</t>
  </si>
  <si>
    <t>PROPUESTA ECONÓMICA</t>
  </si>
  <si>
    <t>Suministro e Instalación tubería PVC estructural de D = 1325 mm</t>
  </si>
  <si>
    <t>Suministro e Instalación tubería PVC estructural de D = 1242 mm</t>
  </si>
  <si>
    <t>Suministro e Instalación tubería PVC estructural de D = 980 mm</t>
  </si>
  <si>
    <t>Suministro e Instalación tubería PVC estructural de D = 1325mm</t>
  </si>
  <si>
    <t>Tubería PVC-Sanitaria 980 mm</t>
  </si>
  <si>
    <t>Tubería PVC-Sanitaria 1242 mm</t>
  </si>
  <si>
    <t>Tubería PVC-Sanitaria Ø1325 mm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</si>
</sst>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2">
    <numFmt numFmtId="42" formatCode="_-&quot;$&quot;\ * #,##0_-;\-&quot;$&quot;\ * #,##0_-;_-&quot;$&quot;\ * &quot;-&quot;_-;_-@_-"/>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_-* #,##0\ _P_t_s_-;\-* #,##0\ _P_t_s_-;_-* &quot;-&quot;??\ _P_t_s_-;_-@_-"/>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0.0%;&quot;&quot;"/>
    <numFmt numFmtId="203" formatCode="&quot;$&quot;#,##0.00"/>
    <numFmt numFmtId="204" formatCode="_-&quot;$&quot;\ * #,##0.00_-;\-&quot;$&quot;\ * #,##0.00_-;_-&quot;$&quot;\ * &quot;-&quot;_-;_-@_-"/>
    <numFmt numFmtId="205" formatCode="_-&quot;$&quot;\ * #,##0.000_-;\-&quot;$&quot;\ * #,##0.000_-;_-&quot;$&quot;\ * &quot;-&quot;??_-;_-@_-"/>
    <numFmt numFmtId="206" formatCode="&quot;$&quot;#,##0"/>
    <numFmt numFmtId="207" formatCode="_ &quot;$&quot;\ * #,##0_ ;_ &quot;$&quot;\ * \-#,##0_ ;_ &quot;$&quot;\ * &quot;-&quot;??_ ;_ @_ "/>
    <numFmt numFmtId="208" formatCode="0.00000"/>
    <numFmt numFmtId="209" formatCode="0.0"/>
    <numFmt numFmtId="210" formatCode="0.0000000"/>
    <numFmt numFmtId="211" formatCode="0.000000"/>
    <numFmt numFmtId="212" formatCode="&quot;$&quot;#,##0.0000"/>
  </numFmts>
  <fonts count="66">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sz val="8"/>
      <name val="Arial"/>
      <family val="2"/>
      <charset val="1"/>
    </font>
    <font>
      <b/>
      <sz val="8"/>
      <name val="Arial"/>
      <family val="2"/>
      <charset val="1"/>
    </font>
    <font>
      <sz val="9"/>
      <name val="Calibri"/>
      <family val="2"/>
    </font>
    <font>
      <sz val="8"/>
      <name val="Calibri"/>
      <family val="2"/>
    </font>
    <font>
      <sz val="11"/>
      <color theme="1"/>
      <name val="Arial"/>
      <family val="2"/>
    </font>
    <font>
      <sz val="11"/>
      <color rgb="FF000000"/>
      <name val="Arial"/>
      <family val="2"/>
    </font>
    <font>
      <sz val="10"/>
      <name val="Arial"/>
      <family val="2"/>
    </font>
    <font>
      <b/>
      <sz val="11"/>
      <color theme="0"/>
      <name val="Arial"/>
      <family val="2"/>
    </font>
    <font>
      <b/>
      <sz val="9"/>
      <name val="Tahoma"/>
      <family val="2"/>
    </font>
    <font>
      <sz val="9"/>
      <name val="Tahoma"/>
      <family val="2"/>
    </font>
    <font>
      <b/>
      <vertAlign val="superscript"/>
      <sz val="9"/>
      <name val="Tahoma"/>
      <family val="2"/>
    </font>
    <font>
      <vertAlign val="superscript"/>
      <sz val="9"/>
      <name val="Tahoma"/>
      <family val="2"/>
    </font>
    <font>
      <b/>
      <sz val="9"/>
      <color rgb="FFFF0000"/>
      <name val="Tahoma"/>
      <family val="2"/>
    </font>
    <font>
      <sz val="10"/>
      <name val="Arial"/>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bgColor rgb="FF000000"/>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ashed">
        <color indexed="64"/>
      </right>
      <top style="dashed">
        <color indexed="64"/>
      </top>
      <bottom style="dashed">
        <color indexed="64"/>
      </bottom>
      <diagonal/>
    </border>
    <border>
      <left style="dotted">
        <color indexed="64"/>
      </left>
      <right style="dotted">
        <color indexed="64"/>
      </right>
      <top/>
      <bottom style="dotted">
        <color indexed="64"/>
      </bottom>
      <diagonal/>
    </border>
    <border>
      <left style="thin">
        <color indexed="64"/>
      </left>
      <right style="medium">
        <color indexed="64"/>
      </right>
      <top style="medium">
        <color indexed="64"/>
      </top>
      <bottom style="medium">
        <color indexed="64"/>
      </bottom>
      <diagonal/>
    </border>
    <border>
      <left style="dotted">
        <color indexed="64"/>
      </left>
      <right style="dotted">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262">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8">
      <alignment horizontal="right"/>
    </xf>
    <xf numFmtId="187" fontId="6" fillId="0" borderId="48">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8">
      <alignment horizontal="right"/>
    </xf>
    <xf numFmtId="190" fontId="4" fillId="0" borderId="0">
      <protection locked="0"/>
    </xf>
    <xf numFmtId="3" fontId="33" fillId="0" borderId="0" applyFont="0" applyFill="0" applyBorder="0" applyAlignment="0" applyProtection="0"/>
    <xf numFmtId="191" fontId="4" fillId="0" borderId="0">
      <protection locked="0"/>
    </xf>
    <xf numFmtId="192" fontId="33"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5"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2" fontId="38"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2"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44" fillId="0" borderId="0"/>
    <xf numFmtId="0" fontId="45" fillId="0" borderId="0" applyNumberFormat="0" applyFill="0" applyBorder="0" applyAlignment="0" applyProtection="0">
      <alignment vertical="top"/>
      <protection locked="0"/>
    </xf>
    <xf numFmtId="42" fontId="56" fillId="0" borderId="0" applyFont="0" applyFill="0" applyBorder="0" applyAlignment="0" applyProtection="0"/>
    <xf numFmtId="44" fontId="58" fillId="0" borderId="0" applyFont="0" applyFill="0" applyBorder="0" applyAlignment="0" applyProtection="0"/>
    <xf numFmtId="0" fontId="4" fillId="0" borderId="0"/>
    <xf numFmtId="172" fontId="4" fillId="0" borderId="0" applyFont="0" applyFill="0" applyBorder="0" applyAlignment="0" applyProtection="0"/>
    <xf numFmtId="42" fontId="65" fillId="0" borderId="0" applyFont="0" applyFill="0" applyBorder="0" applyAlignment="0" applyProtection="0"/>
  </cellStyleXfs>
  <cellXfs count="628">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7" xfId="89" applyFont="1" applyBorder="1"/>
    <xf numFmtId="0" fontId="32" fillId="0" borderId="38" xfId="89" applyFont="1" applyBorder="1"/>
    <xf numFmtId="0" fontId="32" fillId="0" borderId="35" xfId="89" applyFont="1" applyBorder="1"/>
    <xf numFmtId="0" fontId="32" fillId="0" borderId="36" xfId="89" applyFont="1" applyBorder="1"/>
    <xf numFmtId="0" fontId="32" fillId="0" borderId="0" xfId="90" applyFont="1"/>
    <xf numFmtId="0" fontId="32" fillId="0" borderId="35" xfId="90" applyFont="1" applyBorder="1"/>
    <xf numFmtId="0" fontId="32" fillId="0" borderId="36" xfId="90" applyFont="1" applyBorder="1"/>
    <xf numFmtId="181" fontId="32" fillId="0" borderId="36" xfId="90" applyNumberFormat="1" applyFont="1" applyBorder="1"/>
    <xf numFmtId="183" fontId="32" fillId="0" borderId="36" xfId="90" applyNumberFormat="1" applyFont="1" applyBorder="1"/>
    <xf numFmtId="0" fontId="30" fillId="0" borderId="0" xfId="0" applyFont="1"/>
    <xf numFmtId="0" fontId="32" fillId="25" borderId="0" xfId="89" applyFont="1" applyFill="1"/>
    <xf numFmtId="0" fontId="32" fillId="25" borderId="35" xfId="89" applyFont="1" applyFill="1" applyBorder="1"/>
    <xf numFmtId="0" fontId="29" fillId="25" borderId="0" xfId="89" applyFont="1" applyFill="1"/>
    <xf numFmtId="0" fontId="32" fillId="25" borderId="36" xfId="89" applyFont="1" applyFill="1" applyBorder="1"/>
    <xf numFmtId="0" fontId="30" fillId="0" borderId="0" xfId="0" applyFont="1" applyBorder="1"/>
    <xf numFmtId="0" fontId="30" fillId="0" borderId="0" xfId="0" applyFont="1" applyFill="1"/>
    <xf numFmtId="0" fontId="30" fillId="0" borderId="37" xfId="0" applyFont="1" applyBorder="1"/>
    <xf numFmtId="0" fontId="30" fillId="0" borderId="79" xfId="0" applyFont="1" applyBorder="1"/>
    <xf numFmtId="0" fontId="30" fillId="0" borderId="35" xfId="0" applyFont="1" applyBorder="1"/>
    <xf numFmtId="0" fontId="30" fillId="0" borderId="36" xfId="0" applyFont="1" applyFill="1" applyBorder="1"/>
    <xf numFmtId="0" fontId="32" fillId="0" borderId="36" xfId="0" applyFont="1" applyFill="1" applyBorder="1" applyAlignment="1">
      <alignment horizontal="center" wrapText="1"/>
    </xf>
    <xf numFmtId="0" fontId="43" fillId="0" borderId="36" xfId="255" applyFont="1" applyFill="1" applyBorder="1" applyAlignment="1">
      <alignment horizontal="center" vertical="center"/>
    </xf>
    <xf numFmtId="0" fontId="43" fillId="0" borderId="36" xfId="0" applyFont="1" applyFill="1" applyBorder="1" applyAlignment="1">
      <alignment horizontal="center" vertical="center"/>
    </xf>
    <xf numFmtId="0" fontId="43" fillId="0" borderId="36" xfId="0" applyFont="1" applyFill="1" applyBorder="1" applyAlignment="1">
      <alignment vertical="center"/>
    </xf>
    <xf numFmtId="1" fontId="43" fillId="0" borderId="36" xfId="0" applyNumberFormat="1" applyFont="1" applyFill="1" applyBorder="1" applyAlignment="1">
      <alignment horizontal="center" vertical="center"/>
    </xf>
    <xf numFmtId="0" fontId="43" fillId="0" borderId="36" xfId="0" applyFont="1" applyFill="1" applyBorder="1" applyAlignment="1">
      <alignment horizontal="center"/>
    </xf>
    <xf numFmtId="0" fontId="42" fillId="0" borderId="36" xfId="0" applyFont="1" applyFill="1" applyBorder="1" applyAlignment="1" applyProtection="1">
      <alignment horizontal="center"/>
      <protection locked="0"/>
    </xf>
    <xf numFmtId="0" fontId="42" fillId="0" borderId="36" xfId="0" applyFont="1" applyFill="1" applyBorder="1" applyAlignment="1">
      <alignment horizontal="center" vertical="center"/>
    </xf>
    <xf numFmtId="4" fontId="30" fillId="0" borderId="36" xfId="0" applyNumberFormat="1" applyFont="1" applyFill="1" applyBorder="1" applyAlignment="1">
      <alignment horizontal="center" vertical="center"/>
    </xf>
    <xf numFmtId="0" fontId="42" fillId="0" borderId="36" xfId="0" applyFont="1" applyFill="1" applyBorder="1" applyAlignment="1">
      <alignment horizontal="left" vertical="center"/>
    </xf>
    <xf numFmtId="0" fontId="42" fillId="0" borderId="36" xfId="0" applyFont="1" applyFill="1" applyBorder="1" applyAlignment="1">
      <alignment horizontal="center"/>
    </xf>
    <xf numFmtId="173" fontId="30" fillId="0" borderId="36" xfId="34" applyFont="1" applyFill="1" applyBorder="1"/>
    <xf numFmtId="173" fontId="30" fillId="0" borderId="36" xfId="0" applyNumberFormat="1" applyFont="1" applyFill="1" applyBorder="1"/>
    <xf numFmtId="0" fontId="42" fillId="0" borderId="36" xfId="0" applyFont="1" applyFill="1" applyBorder="1" applyAlignment="1">
      <alignment horizontal="center" wrapText="1"/>
    </xf>
    <xf numFmtId="173" fontId="30" fillId="0" borderId="36" xfId="34" applyFont="1" applyFill="1" applyBorder="1" applyAlignment="1">
      <alignment horizontal="center" wrapText="1"/>
    </xf>
    <xf numFmtId="166" fontId="30" fillId="0" borderId="36" xfId="0" applyNumberFormat="1" applyFont="1" applyFill="1" applyBorder="1"/>
    <xf numFmtId="43" fontId="30" fillId="0" borderId="36" xfId="34" applyNumberFormat="1" applyFont="1" applyFill="1" applyBorder="1"/>
    <xf numFmtId="43" fontId="30" fillId="0" borderId="36" xfId="0" applyNumberFormat="1" applyFont="1" applyFill="1" applyBorder="1"/>
    <xf numFmtId="0" fontId="31" fillId="0" borderId="36" xfId="0" applyFont="1" applyFill="1" applyBorder="1"/>
    <xf numFmtId="0" fontId="30" fillId="0" borderId="36" xfId="0" applyFont="1" applyFill="1" applyBorder="1" applyAlignment="1">
      <alignment horizontal="center"/>
    </xf>
    <xf numFmtId="0" fontId="41" fillId="0" borderId="36" xfId="0" applyFont="1" applyFill="1" applyBorder="1" applyAlignment="1">
      <alignment wrapText="1"/>
    </xf>
    <xf numFmtId="0" fontId="32" fillId="0" borderId="36" xfId="0" applyFont="1" applyFill="1" applyBorder="1" applyAlignment="1">
      <alignment horizontal="right"/>
    </xf>
    <xf numFmtId="0" fontId="30" fillId="0" borderId="80" xfId="0" applyFont="1" applyBorder="1"/>
    <xf numFmtId="0" fontId="30" fillId="0" borderId="81" xfId="0" applyFont="1" applyBorder="1"/>
    <xf numFmtId="0" fontId="30" fillId="0" borderId="82" xfId="0" applyFont="1" applyFill="1" applyBorder="1"/>
    <xf numFmtId="0" fontId="48" fillId="0" borderId="0" xfId="0" applyFont="1" applyBorder="1"/>
    <xf numFmtId="0" fontId="48" fillId="0" borderId="61" xfId="0" applyFont="1" applyBorder="1" applyAlignment="1">
      <alignment horizontal="center"/>
    </xf>
    <xf numFmtId="0" fontId="50" fillId="0" borderId="53" xfId="0" applyFont="1" applyBorder="1" applyAlignment="1">
      <alignment horizontal="center"/>
    </xf>
    <xf numFmtId="0" fontId="48" fillId="0" borderId="53" xfId="0" applyFont="1" applyBorder="1" applyAlignment="1">
      <alignment vertical="center"/>
    </xf>
    <xf numFmtId="0" fontId="48" fillId="0" borderId="72" xfId="0" applyFont="1" applyBorder="1" applyAlignment="1">
      <alignment vertical="center"/>
    </xf>
    <xf numFmtId="0" fontId="48" fillId="0" borderId="58" xfId="0" applyFont="1" applyBorder="1" applyAlignment="1">
      <alignment horizontal="center"/>
    </xf>
    <xf numFmtId="0" fontId="48" fillId="0" borderId="57" xfId="0" applyFont="1" applyBorder="1" applyAlignment="1">
      <alignment horizontal="right" vertical="center"/>
    </xf>
    <xf numFmtId="0" fontId="48" fillId="0" borderId="28" xfId="0" applyFont="1" applyBorder="1" applyAlignment="1">
      <alignment horizontal="center" vertical="center"/>
    </xf>
    <xf numFmtId="0" fontId="48" fillId="0" borderId="34" xfId="0" applyFont="1" applyBorder="1" applyAlignment="1">
      <alignment horizontal="center" vertical="center"/>
    </xf>
    <xf numFmtId="0" fontId="48" fillId="0" borderId="11" xfId="0" applyFont="1" applyBorder="1" applyAlignment="1">
      <alignment horizontal="center"/>
    </xf>
    <xf numFmtId="0" fontId="48" fillId="0" borderId="0" xfId="0" applyFont="1" applyBorder="1" applyAlignment="1">
      <alignment horizontal="right" vertical="center"/>
    </xf>
    <xf numFmtId="1" fontId="48" fillId="0" borderId="18" xfId="0" applyNumberFormat="1" applyFont="1" applyBorder="1" applyAlignment="1">
      <alignment horizontal="center" vertical="center"/>
    </xf>
    <xf numFmtId="1" fontId="48" fillId="0" borderId="29" xfId="0" applyNumberFormat="1" applyFont="1" applyBorder="1" applyAlignment="1">
      <alignment horizontal="center" vertical="center"/>
    </xf>
    <xf numFmtId="1" fontId="48" fillId="0" borderId="12" xfId="0" applyNumberFormat="1" applyFont="1" applyBorder="1" applyAlignment="1">
      <alignment horizontal="center" vertical="center"/>
    </xf>
    <xf numFmtId="0" fontId="48" fillId="0" borderId="71" xfId="0" applyFont="1" applyBorder="1" applyAlignment="1">
      <alignment horizontal="left"/>
    </xf>
    <xf numFmtId="0" fontId="48" fillId="0" borderId="54" xfId="0" applyFont="1" applyBorder="1" applyAlignment="1">
      <alignment horizontal="center"/>
    </xf>
    <xf numFmtId="0" fontId="48" fillId="0" borderId="70" xfId="0" applyFont="1" applyBorder="1" applyAlignment="1">
      <alignment horizontal="center"/>
    </xf>
    <xf numFmtId="0" fontId="48" fillId="0" borderId="26" xfId="0" applyFont="1" applyBorder="1"/>
    <xf numFmtId="0" fontId="48" fillId="0" borderId="30" xfId="0" applyFont="1" applyBorder="1"/>
    <xf numFmtId="0" fontId="48" fillId="0" borderId="68" xfId="0" applyFont="1" applyBorder="1"/>
    <xf numFmtId="0" fontId="48" fillId="0" borderId="58" xfId="0" applyFont="1" applyBorder="1"/>
    <xf numFmtId="0" fontId="48" fillId="0" borderId="57" xfId="0" applyFont="1" applyBorder="1"/>
    <xf numFmtId="0" fontId="48" fillId="0" borderId="56" xfId="0" applyFont="1" applyBorder="1"/>
    <xf numFmtId="0" fontId="48" fillId="0" borderId="11" xfId="0" applyFont="1" applyBorder="1"/>
    <xf numFmtId="0" fontId="48" fillId="0" borderId="12" xfId="0" applyFont="1" applyBorder="1"/>
    <xf numFmtId="0" fontId="50" fillId="24" borderId="69" xfId="0" applyFont="1" applyFill="1" applyBorder="1" applyAlignment="1">
      <alignment horizontal="center" vertical="center"/>
    </xf>
    <xf numFmtId="0" fontId="48" fillId="24" borderId="67" xfId="0" applyFont="1" applyFill="1" applyBorder="1" applyAlignment="1">
      <alignment horizontal="center" vertical="center"/>
    </xf>
    <xf numFmtId="4" fontId="48" fillId="24" borderId="67" xfId="0" applyNumberFormat="1" applyFont="1" applyFill="1" applyBorder="1" applyAlignment="1">
      <alignment horizontal="center" vertical="center"/>
    </xf>
    <xf numFmtId="0" fontId="50" fillId="24" borderId="28" xfId="0" applyFont="1" applyFill="1" applyBorder="1" applyAlignment="1">
      <alignment horizontal="center"/>
    </xf>
    <xf numFmtId="0" fontId="50" fillId="24" borderId="34" xfId="0" applyFont="1" applyFill="1" applyBorder="1" applyAlignment="1">
      <alignment horizontal="center"/>
    </xf>
    <xf numFmtId="173" fontId="48" fillId="0" borderId="18" xfId="34" applyFont="1" applyBorder="1"/>
    <xf numFmtId="173" fontId="48" fillId="0" borderId="29" xfId="34" applyFont="1" applyBorder="1"/>
    <xf numFmtId="0" fontId="48" fillId="0" borderId="61" xfId="0" applyFont="1" applyBorder="1"/>
    <xf numFmtId="0" fontId="48" fillId="0" borderId="53" xfId="0" applyFont="1" applyBorder="1"/>
    <xf numFmtId="0" fontId="48" fillId="0" borderId="63" xfId="0" applyFont="1" applyBorder="1"/>
    <xf numFmtId="0" fontId="48" fillId="0" borderId="64" xfId="0" applyFont="1" applyBorder="1"/>
    <xf numFmtId="173" fontId="48" fillId="0" borderId="62" xfId="34" applyFont="1" applyBorder="1"/>
    <xf numFmtId="173" fontId="48" fillId="0" borderId="59" xfId="0" applyNumberFormat="1" applyFont="1" applyBorder="1"/>
    <xf numFmtId="2" fontId="48" fillId="0" borderId="18" xfId="0" applyNumberFormat="1" applyFont="1" applyBorder="1"/>
    <xf numFmtId="0" fontId="48" fillId="0" borderId="20" xfId="0" applyFont="1" applyBorder="1"/>
    <xf numFmtId="173" fontId="48" fillId="0" borderId="41" xfId="34" applyFont="1" applyBorder="1"/>
    <xf numFmtId="173" fontId="48" fillId="0" borderId="59" xfId="34" applyFont="1" applyBorder="1"/>
    <xf numFmtId="0" fontId="50" fillId="24" borderId="28" xfId="0" applyFont="1" applyFill="1" applyBorder="1"/>
    <xf numFmtId="2" fontId="48" fillId="0" borderId="18" xfId="0" applyNumberFormat="1" applyFont="1" applyBorder="1" applyAlignment="1">
      <alignment horizontal="center"/>
    </xf>
    <xf numFmtId="2" fontId="48" fillId="0" borderId="22" xfId="0" applyNumberFormat="1" applyFont="1" applyBorder="1" applyAlignment="1">
      <alignment horizontal="center"/>
    </xf>
    <xf numFmtId="0" fontId="48" fillId="0" borderId="62" xfId="0" applyFont="1" applyBorder="1"/>
    <xf numFmtId="0" fontId="48" fillId="0" borderId="14" xfId="0" applyFont="1" applyBorder="1"/>
    <xf numFmtId="173" fontId="48" fillId="0" borderId="39" xfId="34" applyFont="1" applyBorder="1"/>
    <xf numFmtId="0" fontId="50" fillId="24" borderId="16" xfId="0" applyFont="1" applyFill="1" applyBorder="1" applyAlignment="1">
      <alignment horizontal="center" wrapText="1"/>
    </xf>
    <xf numFmtId="0" fontId="50" fillId="24" borderId="28" xfId="0" applyFont="1" applyFill="1" applyBorder="1" applyAlignment="1">
      <alignment horizontal="center" wrapText="1"/>
    </xf>
    <xf numFmtId="0" fontId="50" fillId="24" borderId="34" xfId="0" applyFont="1" applyFill="1" applyBorder="1" applyAlignment="1">
      <alignment horizontal="center" wrapText="1"/>
    </xf>
    <xf numFmtId="0" fontId="48" fillId="0" borderId="21" xfId="0" applyFont="1" applyBorder="1" applyAlignment="1">
      <alignment horizontal="left"/>
    </xf>
    <xf numFmtId="0" fontId="48" fillId="0" borderId="22" xfId="0" applyFont="1" applyBorder="1" applyAlignment="1">
      <alignment horizontal="left"/>
    </xf>
    <xf numFmtId="173" fontId="48" fillId="0" borderId="18" xfId="34" applyFont="1" applyBorder="1" applyAlignment="1">
      <alignment horizontal="center"/>
    </xf>
    <xf numFmtId="0" fontId="48" fillId="0" borderId="22" xfId="95" applyNumberFormat="1" applyFont="1" applyBorder="1" applyAlignment="1">
      <alignment horizontal="center"/>
    </xf>
    <xf numFmtId="166" fontId="48" fillId="0" borderId="24" xfId="0" applyNumberFormat="1" applyFont="1" applyBorder="1" applyAlignment="1">
      <alignment horizontal="center" wrapText="1"/>
    </xf>
    <xf numFmtId="173" fontId="48" fillId="0" borderId="46" xfId="34" applyFont="1" applyBorder="1" applyAlignment="1">
      <alignment horizontal="center" wrapText="1"/>
    </xf>
    <xf numFmtId="166" fontId="48" fillId="24" borderId="59" xfId="0" applyNumberFormat="1" applyFont="1" applyFill="1" applyBorder="1"/>
    <xf numFmtId="43" fontId="48" fillId="0" borderId="22" xfId="34" applyNumberFormat="1" applyFont="1" applyBorder="1"/>
    <xf numFmtId="9" fontId="48" fillId="0" borderId="23" xfId="95" applyFont="1" applyBorder="1"/>
    <xf numFmtId="9" fontId="48" fillId="0" borderId="18" xfId="95" applyFont="1" applyBorder="1" applyAlignment="1">
      <alignment horizontal="center"/>
    </xf>
    <xf numFmtId="43" fontId="48" fillId="0" borderId="29" xfId="34" applyNumberFormat="1" applyFont="1" applyBorder="1"/>
    <xf numFmtId="43" fontId="48" fillId="0" borderId="30" xfId="34" applyNumberFormat="1" applyFont="1" applyBorder="1"/>
    <xf numFmtId="9" fontId="48" fillId="0" borderId="27" xfId="95" applyFont="1" applyBorder="1"/>
    <xf numFmtId="43" fontId="48" fillId="0" borderId="59" xfId="0" applyNumberFormat="1" applyFont="1" applyBorder="1"/>
    <xf numFmtId="43" fontId="48" fillId="24" borderId="59" xfId="0" applyNumberFormat="1" applyFont="1" applyFill="1" applyBorder="1"/>
    <xf numFmtId="0" fontId="48" fillId="0" borderId="54" xfId="0" applyFont="1" applyBorder="1"/>
    <xf numFmtId="0" fontId="48" fillId="0" borderId="0" xfId="0" applyFont="1" applyBorder="1" applyAlignment="1">
      <alignment horizontal="center"/>
    </xf>
    <xf numFmtId="0" fontId="48" fillId="0" borderId="12" xfId="0" applyFont="1" applyBorder="1" applyAlignment="1">
      <alignment horizontal="center"/>
    </xf>
    <xf numFmtId="0" fontId="50" fillId="0" borderId="21" xfId="0" applyFont="1" applyBorder="1"/>
    <xf numFmtId="0" fontId="48" fillId="0" borderId="22" xfId="0" applyFont="1" applyBorder="1"/>
    <xf numFmtId="0" fontId="48" fillId="0" borderId="55" xfId="0" applyFont="1" applyBorder="1"/>
    <xf numFmtId="0" fontId="50" fillId="0" borderId="11" xfId="0" applyFont="1" applyBorder="1" applyAlignment="1">
      <alignment horizontal="left"/>
    </xf>
    <xf numFmtId="0" fontId="48" fillId="0" borderId="0" xfId="0" applyFont="1" applyBorder="1" applyAlignment="1">
      <alignment horizontal="left"/>
    </xf>
    <xf numFmtId="0" fontId="48" fillId="0" borderId="11" xfId="0" applyFont="1" applyBorder="1" applyAlignment="1">
      <alignment horizontal="left"/>
    </xf>
    <xf numFmtId="0" fontId="46" fillId="0" borderId="0" xfId="0" applyFont="1" applyBorder="1"/>
    <xf numFmtId="0" fontId="47" fillId="0" borderId="0" xfId="0" applyFont="1" applyBorder="1"/>
    <xf numFmtId="0" fontId="32" fillId="0" borderId="0" xfId="89" applyFont="1" applyBorder="1"/>
    <xf numFmtId="0" fontId="50" fillId="0" borderId="20" xfId="126" applyFont="1" applyBorder="1" applyAlignment="1">
      <alignment horizontal="center" vertical="center" wrapText="1"/>
    </xf>
    <xf numFmtId="0" fontId="50" fillId="24" borderId="40" xfId="73" applyFont="1" applyFill="1" applyBorder="1" applyAlignment="1">
      <alignment vertical="center"/>
    </xf>
    <xf numFmtId="0" fontId="50" fillId="24" borderId="42" xfId="73" applyFont="1" applyFill="1" applyBorder="1" applyAlignment="1">
      <alignment vertical="center"/>
    </xf>
    <xf numFmtId="0" fontId="50" fillId="24" borderId="43" xfId="73" applyFont="1" applyFill="1" applyBorder="1" applyAlignment="1">
      <alignment vertical="center"/>
    </xf>
    <xf numFmtId="167" fontId="48" fillId="0" borderId="29" xfId="62" applyNumberFormat="1" applyFont="1" applyBorder="1" applyAlignment="1">
      <alignment horizontal="right" vertical="center" wrapText="1"/>
    </xf>
    <xf numFmtId="186" fontId="50" fillId="24" borderId="43" xfId="73" applyNumberFormat="1" applyFont="1" applyFill="1" applyBorder="1" applyAlignment="1">
      <alignment vertical="center"/>
    </xf>
    <xf numFmtId="49" fontId="50" fillId="0" borderId="0" xfId="131" applyNumberFormat="1" applyFont="1" applyAlignment="1">
      <alignment horizontal="right" vertical="center"/>
    </xf>
    <xf numFmtId="185" fontId="50" fillId="0" borderId="0" xfId="131" applyNumberFormat="1" applyFont="1" applyAlignment="1">
      <alignment vertical="center"/>
    </xf>
    <xf numFmtId="0" fontId="48" fillId="0" borderId="0" xfId="128" applyFont="1"/>
    <xf numFmtId="0" fontId="48" fillId="0" borderId="0" xfId="128" applyFont="1" applyAlignment="1">
      <alignment horizontal="center"/>
    </xf>
    <xf numFmtId="0" fontId="48" fillId="0" borderId="0" xfId="126" applyFont="1" applyAlignment="1">
      <alignment horizontal="center" vertical="center"/>
    </xf>
    <xf numFmtId="9" fontId="48" fillId="0" borderId="22" xfId="129" applyNumberFormat="1" applyFont="1" applyBorder="1" applyAlignment="1">
      <alignment horizontal="center" vertical="center"/>
    </xf>
    <xf numFmtId="180" fontId="48" fillId="0" borderId="22" xfId="129" applyNumberFormat="1" applyFont="1" applyBorder="1" applyAlignment="1">
      <alignment vertical="center"/>
    </xf>
    <xf numFmtId="180" fontId="50" fillId="0" borderId="29" xfId="129" applyNumberFormat="1" applyFont="1" applyBorder="1" applyAlignment="1">
      <alignment vertical="center"/>
    </xf>
    <xf numFmtId="0" fontId="48" fillId="0" borderId="21" xfId="128" applyFont="1" applyBorder="1" applyAlignment="1">
      <alignment horizontal="left" vertical="center" wrapText="1"/>
    </xf>
    <xf numFmtId="0" fontId="48" fillId="0" borderId="23" xfId="128" applyFont="1" applyBorder="1" applyAlignment="1">
      <alignment horizontal="right" vertical="center"/>
    </xf>
    <xf numFmtId="0" fontId="48" fillId="0" borderId="0" xfId="128" applyFont="1" applyBorder="1" applyAlignment="1">
      <alignment horizontal="center" vertical="center" wrapText="1"/>
    </xf>
    <xf numFmtId="0" fontId="50" fillId="0" borderId="26" xfId="128" applyFont="1" applyBorder="1" applyAlignment="1">
      <alignment horizontal="left" vertical="center"/>
    </xf>
    <xf numFmtId="9" fontId="48" fillId="0" borderId="30" xfId="129" applyNumberFormat="1" applyFont="1" applyBorder="1" applyAlignment="1">
      <alignment horizontal="center" vertical="center"/>
    </xf>
    <xf numFmtId="180" fontId="50" fillId="0" borderId="30" xfId="129" applyNumberFormat="1" applyFont="1" applyBorder="1" applyAlignment="1">
      <alignment vertical="center"/>
    </xf>
    <xf numFmtId="0" fontId="48" fillId="0" borderId="27" xfId="128" applyFont="1" applyBorder="1" applyAlignment="1">
      <alignment vertical="center"/>
    </xf>
    <xf numFmtId="2" fontId="48" fillId="0" borderId="0" xfId="128" applyNumberFormat="1" applyFont="1"/>
    <xf numFmtId="180" fontId="48" fillId="0" borderId="0" xfId="129" applyNumberFormat="1" applyFont="1"/>
    <xf numFmtId="39" fontId="50" fillId="0" borderId="0" xfId="129" applyNumberFormat="1" applyFont="1" applyAlignment="1">
      <alignment vertical="center"/>
    </xf>
    <xf numFmtId="0" fontId="50" fillId="0" borderId="33" xfId="79" applyFont="1" applyBorder="1" applyAlignment="1">
      <alignment vertical="center"/>
    </xf>
    <xf numFmtId="185" fontId="50" fillId="26" borderId="46" xfId="60" applyNumberFormat="1" applyFont="1" applyFill="1" applyBorder="1" applyAlignment="1">
      <alignment horizontal="center" vertical="center"/>
    </xf>
    <xf numFmtId="185" fontId="50" fillId="26" borderId="18" xfId="60" applyNumberFormat="1" applyFont="1" applyFill="1" applyBorder="1" applyAlignment="1">
      <alignment horizontal="center" vertical="center"/>
    </xf>
    <xf numFmtId="9" fontId="48" fillId="27" borderId="29" xfId="95" applyFont="1" applyFill="1" applyBorder="1" applyAlignment="1">
      <alignment horizontal="center" vertical="center"/>
    </xf>
    <xf numFmtId="0" fontId="48" fillId="25" borderId="61" xfId="0" applyFont="1" applyFill="1" applyBorder="1" applyAlignment="1">
      <alignment vertical="center" wrapText="1"/>
    </xf>
    <xf numFmtId="0" fontId="48" fillId="25" borderId="53" xfId="0" applyFont="1" applyFill="1" applyBorder="1" applyAlignment="1">
      <alignment vertical="center" wrapText="1"/>
    </xf>
    <xf numFmtId="0" fontId="48" fillId="25" borderId="63" xfId="0" applyFont="1" applyFill="1" applyBorder="1" applyAlignment="1">
      <alignment vertical="center" wrapText="1"/>
    </xf>
    <xf numFmtId="0" fontId="48" fillId="25" borderId="11" xfId="0" applyFont="1" applyFill="1" applyBorder="1" applyAlignment="1">
      <alignment vertical="center" wrapText="1"/>
    </xf>
    <xf numFmtId="0" fontId="48" fillId="25" borderId="0" xfId="0" applyFont="1" applyFill="1" applyBorder="1" applyAlignment="1">
      <alignment vertical="center" wrapText="1"/>
    </xf>
    <xf numFmtId="0" fontId="48" fillId="25" borderId="44" xfId="0" applyFont="1" applyFill="1" applyBorder="1" applyAlignment="1">
      <alignment vertical="center" wrapText="1"/>
    </xf>
    <xf numFmtId="0" fontId="48" fillId="25" borderId="71" xfId="0" applyFont="1" applyFill="1" applyBorder="1" applyAlignment="1">
      <alignment vertical="center" wrapText="1"/>
    </xf>
    <xf numFmtId="0" fontId="48" fillId="25" borderId="54" xfId="0" applyFont="1" applyFill="1" applyBorder="1" applyAlignment="1">
      <alignment vertical="center" wrapText="1"/>
    </xf>
    <xf numFmtId="0" fontId="48" fillId="25" borderId="65" xfId="0" applyFont="1" applyFill="1" applyBorder="1" applyAlignment="1">
      <alignment vertical="center" wrapText="1"/>
    </xf>
    <xf numFmtId="0" fontId="52" fillId="0" borderId="84" xfId="0" applyFont="1" applyBorder="1" applyAlignment="1">
      <alignment horizontal="left" vertical="center"/>
    </xf>
    <xf numFmtId="0" fontId="53" fillId="0" borderId="84" xfId="0" applyFont="1" applyBorder="1" applyAlignment="1">
      <alignment horizontal="left" vertical="center"/>
    </xf>
    <xf numFmtId="0" fontId="48" fillId="0" borderId="22" xfId="0" applyFont="1" applyBorder="1" applyAlignment="1">
      <alignment horizontal="center"/>
    </xf>
    <xf numFmtId="0" fontId="50" fillId="24" borderId="16" xfId="0" applyFont="1" applyFill="1" applyBorder="1" applyAlignment="1">
      <alignment horizontal="center"/>
    </xf>
    <xf numFmtId="0" fontId="50" fillId="24" borderId="17" xfId="0" applyFont="1" applyFill="1" applyBorder="1" applyAlignment="1">
      <alignment horizontal="center" wrapText="1"/>
    </xf>
    <xf numFmtId="0" fontId="50" fillId="24" borderId="45" xfId="0" applyFont="1" applyFill="1" applyBorder="1" applyAlignment="1">
      <alignment horizontal="center"/>
    </xf>
    <xf numFmtId="0" fontId="50" fillId="0" borderId="57" xfId="0" applyFont="1" applyBorder="1" applyAlignment="1">
      <alignment horizontal="center"/>
    </xf>
    <xf numFmtId="0" fontId="50" fillId="0" borderId="0" xfId="0" applyFont="1" applyBorder="1" applyAlignment="1">
      <alignment horizontal="center"/>
    </xf>
    <xf numFmtId="0" fontId="32" fillId="0" borderId="79" xfId="89" applyFont="1" applyBorder="1"/>
    <xf numFmtId="0" fontId="32" fillId="0" borderId="79" xfId="89" applyFont="1" applyBorder="1" applyAlignment="1">
      <alignment horizontal="center"/>
    </xf>
    <xf numFmtId="0" fontId="32" fillId="0" borderId="80" xfId="90" applyFont="1" applyBorder="1"/>
    <xf numFmtId="0" fontId="32" fillId="0" borderId="81" xfId="89" applyFont="1" applyBorder="1"/>
    <xf numFmtId="0" fontId="32" fillId="0" borderId="81" xfId="89" applyFont="1" applyBorder="1" applyAlignment="1">
      <alignment horizontal="center"/>
    </xf>
    <xf numFmtId="184" fontId="32" fillId="0" borderId="81" xfId="34" applyNumberFormat="1" applyFont="1" applyBorder="1"/>
    <xf numFmtId="0" fontId="32" fillId="0" borderId="82" xfId="89" applyFont="1" applyBorder="1"/>
    <xf numFmtId="0" fontId="30" fillId="0" borderId="38" xfId="0" applyFont="1" applyFill="1" applyBorder="1"/>
    <xf numFmtId="0" fontId="50" fillId="24" borderId="11" xfId="73" applyFont="1" applyFill="1" applyBorder="1" applyAlignment="1">
      <alignment vertical="center"/>
    </xf>
    <xf numFmtId="0" fontId="50" fillId="24" borderId="0" xfId="73" applyFont="1" applyFill="1" applyBorder="1" applyAlignment="1">
      <alignment vertical="center"/>
    </xf>
    <xf numFmtId="0" fontId="50" fillId="24" borderId="12" xfId="73" applyFont="1" applyFill="1" applyBorder="1" applyAlignment="1">
      <alignment vertical="center"/>
    </xf>
    <xf numFmtId="167" fontId="48" fillId="0" borderId="34" xfId="62" applyNumberFormat="1" applyFont="1" applyBorder="1" applyAlignment="1">
      <alignment horizontal="right" vertical="center" wrapText="1"/>
    </xf>
    <xf numFmtId="0" fontId="48" fillId="25" borderId="28" xfId="74" applyFont="1" applyFill="1" applyBorder="1" applyAlignment="1">
      <alignment horizontal="center" vertical="center"/>
    </xf>
    <xf numFmtId="0" fontId="48" fillId="25" borderId="18" xfId="74" applyFont="1" applyFill="1" applyBorder="1" applyAlignment="1">
      <alignment horizontal="center" vertical="center"/>
    </xf>
    <xf numFmtId="0" fontId="57" fillId="28" borderId="31" xfId="89" applyFont="1" applyFill="1" applyBorder="1" applyAlignment="1">
      <alignment horizontal="center" vertical="center"/>
    </xf>
    <xf numFmtId="0" fontId="57" fillId="28" borderId="32" xfId="89" applyFont="1" applyFill="1" applyBorder="1" applyAlignment="1">
      <alignment horizontal="center" vertical="center"/>
    </xf>
    <xf numFmtId="0" fontId="57" fillId="28" borderId="31" xfId="89" applyFont="1" applyFill="1" applyBorder="1" applyAlignment="1">
      <alignment horizontal="center" vertical="center" wrapText="1"/>
    </xf>
    <xf numFmtId="0" fontId="48" fillId="25" borderId="28" xfId="74" applyFont="1" applyFill="1" applyBorder="1" applyAlignment="1">
      <alignment horizontal="center" vertical="center" wrapText="1"/>
    </xf>
    <xf numFmtId="203" fontId="57" fillId="28" borderId="28" xfId="89" applyNumberFormat="1" applyFont="1" applyFill="1" applyBorder="1" applyAlignment="1">
      <alignment horizontal="left" vertical="center" wrapText="1"/>
    </xf>
    <xf numFmtId="203" fontId="57" fillId="28" borderId="28" xfId="89" applyNumberFormat="1" applyFont="1" applyFill="1" applyBorder="1" applyAlignment="1">
      <alignment horizontal="center" vertical="center" wrapText="1"/>
    </xf>
    <xf numFmtId="2" fontId="57" fillId="28" borderId="28" xfId="89" applyNumberFormat="1" applyFont="1" applyFill="1" applyBorder="1" applyAlignment="1">
      <alignment horizontal="center" vertical="center" wrapText="1"/>
    </xf>
    <xf numFmtId="0" fontId="57" fillId="28" borderId="32" xfId="89" applyFont="1" applyFill="1" applyBorder="1" applyAlignment="1">
      <alignment horizontal="center" vertical="center" wrapText="1"/>
    </xf>
    <xf numFmtId="0" fontId="48" fillId="25" borderId="18" xfId="74" applyFont="1" applyFill="1" applyBorder="1" applyAlignment="1">
      <alignment horizontal="center" vertical="center" wrapText="1"/>
    </xf>
    <xf numFmtId="203" fontId="57" fillId="28" borderId="18" xfId="89" applyNumberFormat="1" applyFont="1" applyFill="1" applyBorder="1" applyAlignment="1">
      <alignment horizontal="left" vertical="center" wrapText="1"/>
    </xf>
    <xf numFmtId="203" fontId="57" fillId="28" borderId="18" xfId="89" applyNumberFormat="1" applyFont="1" applyFill="1" applyBorder="1" applyAlignment="1">
      <alignment horizontal="center" vertical="center" wrapText="1"/>
    </xf>
    <xf numFmtId="2" fontId="57" fillId="28" borderId="18" xfId="89" applyNumberFormat="1" applyFont="1" applyFill="1" applyBorder="1" applyAlignment="1">
      <alignment horizontal="center" vertical="center" wrapText="1"/>
    </xf>
    <xf numFmtId="176" fontId="50" fillId="0" borderId="39" xfId="39" applyNumberFormat="1" applyFont="1" applyBorder="1" applyAlignment="1">
      <alignment horizontal="right" vertical="center" wrapText="1"/>
    </xf>
    <xf numFmtId="167" fontId="48" fillId="25" borderId="29" xfId="62" applyNumberFormat="1" applyFont="1" applyFill="1" applyBorder="1" applyAlignment="1">
      <alignment horizontal="right" vertical="center" wrapText="1"/>
    </xf>
    <xf numFmtId="167" fontId="48" fillId="25" borderId="34" xfId="62" applyNumberFormat="1" applyFont="1" applyFill="1" applyBorder="1" applyAlignment="1">
      <alignment horizontal="right" vertical="center" wrapText="1"/>
    </xf>
    <xf numFmtId="0" fontId="50" fillId="24" borderId="58" xfId="73" applyFont="1" applyFill="1" applyBorder="1" applyAlignment="1">
      <alignment vertical="center"/>
    </xf>
    <xf numFmtId="0" fontId="50" fillId="24" borderId="57" xfId="73" applyFont="1" applyFill="1" applyBorder="1" applyAlignment="1">
      <alignment vertical="center"/>
    </xf>
    <xf numFmtId="0" fontId="50" fillId="24" borderId="56" xfId="73" applyFont="1" applyFill="1" applyBorder="1" applyAlignment="1">
      <alignment vertical="center"/>
    </xf>
    <xf numFmtId="176" fontId="50" fillId="25" borderId="85" xfId="39" applyNumberFormat="1" applyFont="1" applyFill="1" applyBorder="1" applyAlignment="1">
      <alignment horizontal="right" vertical="center"/>
    </xf>
    <xf numFmtId="0" fontId="48" fillId="25" borderId="18" xfId="73" applyFont="1" applyFill="1" applyBorder="1" applyAlignment="1">
      <alignment horizontal="center" vertical="center"/>
    </xf>
    <xf numFmtId="0" fontId="48" fillId="25" borderId="28" xfId="73" applyFont="1" applyFill="1" applyBorder="1" applyAlignment="1">
      <alignment horizontal="center" vertical="center"/>
    </xf>
    <xf numFmtId="0" fontId="50" fillId="25" borderId="28" xfId="73" applyFont="1" applyFill="1" applyBorder="1" applyAlignment="1">
      <alignment vertical="center"/>
    </xf>
    <xf numFmtId="0" fontId="57" fillId="25" borderId="31" xfId="89" applyFont="1" applyFill="1" applyBorder="1" applyAlignment="1">
      <alignment horizontal="center" vertical="center"/>
    </xf>
    <xf numFmtId="0" fontId="53" fillId="0" borderId="86" xfId="0" applyFont="1" applyBorder="1" applyAlignment="1">
      <alignment horizontal="left" vertical="center"/>
    </xf>
    <xf numFmtId="0" fontId="52" fillId="0" borderId="86" xfId="0" applyFont="1" applyBorder="1" applyAlignment="1">
      <alignment horizontal="left" vertical="center"/>
    </xf>
    <xf numFmtId="176" fontId="50" fillId="0" borderId="85" xfId="39" applyNumberFormat="1" applyFont="1" applyBorder="1" applyAlignment="1">
      <alignment horizontal="right" vertical="center" wrapText="1"/>
    </xf>
    <xf numFmtId="203" fontId="56" fillId="25" borderId="28" xfId="89" applyNumberFormat="1" applyFont="1" applyFill="1" applyBorder="1" applyAlignment="1">
      <alignment horizontal="left" vertical="center" wrapText="1"/>
    </xf>
    <xf numFmtId="203" fontId="56" fillId="25" borderId="28" xfId="89" applyNumberFormat="1" applyFont="1" applyFill="1" applyBorder="1" applyAlignment="1">
      <alignment horizontal="center" vertical="center"/>
    </xf>
    <xf numFmtId="203" fontId="56" fillId="25" borderId="18" xfId="89" applyNumberFormat="1" applyFont="1" applyFill="1" applyBorder="1" applyAlignment="1">
      <alignment horizontal="left" vertical="center" wrapText="1"/>
    </xf>
    <xf numFmtId="203" fontId="56" fillId="25" borderId="18" xfId="89" applyNumberFormat="1" applyFont="1" applyFill="1" applyBorder="1" applyAlignment="1">
      <alignment horizontal="center" vertical="center"/>
    </xf>
    <xf numFmtId="203" fontId="56" fillId="0" borderId="28" xfId="89" applyNumberFormat="1" applyFont="1" applyBorder="1" applyAlignment="1">
      <alignment horizontal="left" vertical="center"/>
    </xf>
    <xf numFmtId="203" fontId="56" fillId="0" borderId="18" xfId="89" applyNumberFormat="1" applyFont="1" applyBorder="1" applyAlignment="1">
      <alignment horizontal="left" vertical="center"/>
    </xf>
    <xf numFmtId="203" fontId="56" fillId="0" borderId="28" xfId="89" applyNumberFormat="1" applyFont="1" applyBorder="1" applyAlignment="1">
      <alignment horizontal="center" vertical="center"/>
    </xf>
    <xf numFmtId="203" fontId="56" fillId="0" borderId="18" xfId="89" applyNumberFormat="1" applyFont="1" applyBorder="1" applyAlignment="1">
      <alignment horizontal="center" vertical="center"/>
    </xf>
    <xf numFmtId="204" fontId="57" fillId="28" borderId="28" xfId="257" applyNumberFormat="1" applyFont="1" applyFill="1" applyBorder="1" applyAlignment="1" applyProtection="1">
      <alignment horizontal="center" vertical="center" wrapText="1"/>
      <protection locked="0"/>
    </xf>
    <xf numFmtId="204" fontId="57" fillId="28" borderId="18" xfId="257" applyNumberFormat="1" applyFont="1" applyFill="1" applyBorder="1" applyAlignment="1" applyProtection="1">
      <alignment horizontal="center" vertical="center" wrapText="1"/>
      <protection locked="0"/>
    </xf>
    <xf numFmtId="204" fontId="56" fillId="25" borderId="28" xfId="257" applyNumberFormat="1" applyFont="1" applyFill="1" applyBorder="1" applyAlignment="1" applyProtection="1">
      <alignment horizontal="center" vertical="center"/>
      <protection locked="0"/>
    </xf>
    <xf numFmtId="204" fontId="56" fillId="25" borderId="18" xfId="257" applyNumberFormat="1" applyFont="1" applyFill="1" applyBorder="1" applyAlignment="1" applyProtection="1">
      <alignment horizontal="center" vertical="center"/>
      <protection locked="0"/>
    </xf>
    <xf numFmtId="204" fontId="56" fillId="0" borderId="28" xfId="257" applyNumberFormat="1" applyFont="1" applyBorder="1" applyAlignment="1" applyProtection="1">
      <alignment horizontal="center" vertical="center"/>
      <protection locked="0"/>
    </xf>
    <xf numFmtId="204" fontId="56" fillId="0" borderId="18" xfId="257" applyNumberFormat="1" applyFont="1" applyBorder="1" applyAlignment="1" applyProtection="1">
      <alignment horizontal="center" vertical="center"/>
      <protection locked="0"/>
    </xf>
    <xf numFmtId="2" fontId="56" fillId="25" borderId="28" xfId="89" applyNumberFormat="1" applyFont="1" applyFill="1" applyBorder="1" applyAlignment="1">
      <alignment horizontal="center" vertical="center"/>
    </xf>
    <xf numFmtId="0" fontId="56" fillId="25" borderId="31" xfId="89" applyFont="1" applyFill="1" applyBorder="1" applyAlignment="1">
      <alignment horizontal="center" vertical="center"/>
    </xf>
    <xf numFmtId="2" fontId="56" fillId="25" borderId="18" xfId="89" applyNumberFormat="1" applyFont="1" applyFill="1" applyBorder="1" applyAlignment="1">
      <alignment horizontal="center" vertical="center"/>
    </xf>
    <xf numFmtId="0" fontId="56" fillId="25" borderId="32" xfId="89" applyFont="1" applyFill="1" applyBorder="1" applyAlignment="1">
      <alignment horizontal="center" vertical="center"/>
    </xf>
    <xf numFmtId="0" fontId="56" fillId="0" borderId="31" xfId="89" applyFont="1" applyBorder="1" applyAlignment="1">
      <alignment horizontal="center" vertical="center"/>
    </xf>
    <xf numFmtId="2" fontId="56" fillId="0" borderId="28" xfId="89" applyNumberFormat="1" applyFont="1" applyBorder="1" applyAlignment="1">
      <alignment horizontal="center" vertical="center"/>
    </xf>
    <xf numFmtId="0" fontId="56" fillId="0" borderId="32" xfId="89" applyFont="1" applyBorder="1" applyAlignment="1">
      <alignment horizontal="center" vertical="center"/>
    </xf>
    <xf numFmtId="2" fontId="56" fillId="0" borderId="18" xfId="89" applyNumberFormat="1" applyFont="1" applyBorder="1" applyAlignment="1">
      <alignment horizontal="center" vertical="center"/>
    </xf>
    <xf numFmtId="203" fontId="56" fillId="0" borderId="28" xfId="89" applyNumberFormat="1" applyFont="1" applyBorder="1" applyAlignment="1">
      <alignment horizontal="left" vertical="center" wrapText="1"/>
    </xf>
    <xf numFmtId="203" fontId="56" fillId="0" borderId="18" xfId="89" applyNumberFormat="1" applyFont="1" applyBorder="1" applyAlignment="1">
      <alignment horizontal="left" vertical="center" wrapText="1"/>
    </xf>
    <xf numFmtId="0" fontId="59" fillId="24" borderId="40" xfId="73" applyFont="1" applyFill="1" applyBorder="1" applyAlignment="1">
      <alignment vertical="center"/>
    </xf>
    <xf numFmtId="0" fontId="59" fillId="24" borderId="42" xfId="73" applyFont="1" applyFill="1" applyBorder="1" applyAlignment="1">
      <alignment vertical="center"/>
    </xf>
    <xf numFmtId="0" fontId="59" fillId="24" borderId="11" xfId="73" applyFont="1" applyFill="1" applyBorder="1" applyAlignment="1">
      <alignment vertical="center"/>
    </xf>
    <xf numFmtId="180" fontId="50" fillId="0" borderId="34" xfId="129" applyNumberFormat="1" applyFont="1" applyBorder="1" applyAlignment="1">
      <alignment vertical="center"/>
    </xf>
    <xf numFmtId="44" fontId="31" fillId="0" borderId="0" xfId="258" applyFont="1"/>
    <xf numFmtId="44" fontId="31" fillId="0" borderId="0" xfId="90" applyNumberFormat="1" applyFont="1"/>
    <xf numFmtId="44" fontId="29" fillId="0" borderId="0" xfId="89" applyNumberFormat="1" applyFont="1"/>
    <xf numFmtId="4" fontId="29" fillId="0" borderId="0" xfId="95" applyNumberFormat="1" applyFont="1"/>
    <xf numFmtId="205" fontId="29" fillId="0" borderId="0" xfId="89" applyNumberFormat="1" applyFont="1"/>
    <xf numFmtId="0" fontId="57" fillId="25" borderId="32" xfId="89" applyFont="1" applyFill="1" applyBorder="1" applyAlignment="1">
      <alignment horizontal="center" vertical="center"/>
    </xf>
    <xf numFmtId="0" fontId="50" fillId="25" borderId="18" xfId="73" applyFont="1" applyFill="1" applyBorder="1" applyAlignment="1">
      <alignment vertical="center"/>
    </xf>
    <xf numFmtId="203" fontId="56" fillId="25" borderId="28" xfId="89" applyNumberFormat="1" applyFont="1" applyFill="1" applyBorder="1" applyAlignment="1">
      <alignment horizontal="left" vertical="center"/>
    </xf>
    <xf numFmtId="203" fontId="56" fillId="25" borderId="18" xfId="89" applyNumberFormat="1" applyFont="1" applyFill="1" applyBorder="1" applyAlignment="1">
      <alignment horizontal="left" vertical="center"/>
    </xf>
    <xf numFmtId="2" fontId="29" fillId="0" borderId="0" xfId="89" applyNumberFormat="1" applyFont="1"/>
    <xf numFmtId="2" fontId="29" fillId="25" borderId="0" xfId="89" applyNumberFormat="1" applyFont="1" applyFill="1"/>
    <xf numFmtId="3" fontId="4" fillId="25" borderId="0" xfId="135" applyNumberFormat="1" applyFont="1" applyFill="1" applyBorder="1" applyAlignment="1" applyProtection="1">
      <alignment horizontal="right" vertical="center"/>
    </xf>
    <xf numFmtId="0" fontId="60" fillId="0" borderId="18" xfId="135" applyFont="1" applyFill="1" applyBorder="1" applyAlignment="1">
      <alignment horizontal="left"/>
    </xf>
    <xf numFmtId="0" fontId="4" fillId="0" borderId="0" xfId="135"/>
    <xf numFmtId="0" fontId="61" fillId="0" borderId="18" xfId="135" applyFont="1" applyFill="1" applyBorder="1" applyAlignment="1">
      <alignment horizontal="center"/>
    </xf>
    <xf numFmtId="2" fontId="61" fillId="0" borderId="18" xfId="135" applyNumberFormat="1" applyFont="1" applyFill="1" applyBorder="1" applyAlignment="1">
      <alignment horizontal="center"/>
    </xf>
    <xf numFmtId="206" fontId="61" fillId="0" borderId="18" xfId="135" applyNumberFormat="1" applyFont="1" applyFill="1" applyBorder="1" applyAlignment="1">
      <alignment horizontal="right"/>
    </xf>
    <xf numFmtId="0" fontId="61" fillId="0" borderId="18" xfId="135" applyFont="1" applyFill="1" applyBorder="1"/>
    <xf numFmtId="0" fontId="61" fillId="0" borderId="73" xfId="135" applyFont="1" applyFill="1" applyBorder="1" applyAlignment="1">
      <alignment horizontal="left"/>
    </xf>
    <xf numFmtId="0" fontId="61" fillId="0" borderId="0" xfId="135" applyFont="1" applyFill="1" applyBorder="1" applyAlignment="1">
      <alignment horizontal="left"/>
    </xf>
    <xf numFmtId="49" fontId="61" fillId="0" borderId="0" xfId="135" applyNumberFormat="1" applyFont="1" applyFill="1" applyBorder="1" applyAlignment="1">
      <alignment horizontal="left"/>
    </xf>
    <xf numFmtId="0" fontId="61" fillId="0" borderId="0" xfId="135" applyFont="1" applyFill="1" applyBorder="1"/>
    <xf numFmtId="2" fontId="61" fillId="0" borderId="18" xfId="135" applyNumberFormat="1" applyFont="1" applyFill="1" applyBorder="1" applyAlignment="1">
      <alignment horizontal="right"/>
    </xf>
    <xf numFmtId="0" fontId="61" fillId="0" borderId="18" xfId="135" applyFont="1" applyFill="1" applyBorder="1" applyAlignment="1">
      <alignment horizontal="center" vertical="center" wrapText="1"/>
    </xf>
    <xf numFmtId="1" fontId="61" fillId="0" borderId="18" xfId="135" applyNumberFormat="1" applyFont="1" applyFill="1" applyBorder="1" applyAlignment="1">
      <alignment vertical="center" wrapText="1"/>
    </xf>
    <xf numFmtId="0" fontId="61" fillId="0" borderId="18" xfId="135" applyFont="1" applyFill="1" applyBorder="1" applyAlignment="1">
      <alignment vertical="center" wrapText="1"/>
    </xf>
    <xf numFmtId="0" fontId="61" fillId="0" borderId="18" xfId="135" applyFont="1" applyFill="1" applyBorder="1" applyAlignment="1">
      <alignment horizontal="left"/>
    </xf>
    <xf numFmtId="206" fontId="61" fillId="0" borderId="19" xfId="135" applyNumberFormat="1" applyFont="1" applyFill="1" applyBorder="1" applyAlignment="1">
      <alignment horizontal="left"/>
    </xf>
    <xf numFmtId="206" fontId="61" fillId="0" borderId="18" xfId="135" applyNumberFormat="1" applyFont="1" applyFill="1" applyBorder="1" applyAlignment="1">
      <alignment horizontal="left"/>
    </xf>
    <xf numFmtId="0" fontId="60" fillId="0" borderId="0" xfId="135" applyFont="1" applyFill="1" applyBorder="1" applyAlignment="1">
      <alignment horizontal="left"/>
    </xf>
    <xf numFmtId="10" fontId="60" fillId="0" borderId="18" xfId="135" applyNumberFormat="1" applyFont="1" applyFill="1" applyBorder="1" applyAlignment="1">
      <alignment horizontal="center"/>
    </xf>
    <xf numFmtId="0" fontId="61" fillId="0" borderId="73" xfId="135" applyFont="1" applyBorder="1"/>
    <xf numFmtId="0" fontId="61" fillId="0" borderId="0" xfId="135" applyFont="1" applyBorder="1"/>
    <xf numFmtId="0" fontId="60" fillId="0" borderId="73" xfId="135" applyFont="1" applyFill="1" applyBorder="1" applyAlignment="1">
      <alignment horizontal="center"/>
    </xf>
    <xf numFmtId="0" fontId="61" fillId="0" borderId="0" xfId="135" applyFont="1" applyFill="1" applyBorder="1" applyAlignment="1">
      <alignment horizontal="center"/>
    </xf>
    <xf numFmtId="0" fontId="61" fillId="0" borderId="22" xfId="135" applyFont="1" applyFill="1" applyBorder="1" applyAlignment="1">
      <alignment horizontal="center"/>
    </xf>
    <xf numFmtId="0" fontId="60" fillId="0" borderId="22" xfId="135" applyFont="1" applyFill="1" applyBorder="1" applyAlignment="1">
      <alignment horizontal="left"/>
    </xf>
    <xf numFmtId="0" fontId="61" fillId="0" borderId="73" xfId="135" applyFont="1" applyFill="1" applyBorder="1"/>
    <xf numFmtId="0" fontId="61" fillId="0" borderId="54" xfId="135" applyFont="1" applyFill="1" applyBorder="1" applyAlignment="1">
      <alignment horizontal="center"/>
    </xf>
    <xf numFmtId="0" fontId="60" fillId="0" borderId="54" xfId="135" applyFont="1" applyFill="1" applyBorder="1" applyAlignment="1">
      <alignment horizontal="left"/>
    </xf>
    <xf numFmtId="0" fontId="61" fillId="0" borderId="66" xfId="135" applyFont="1" applyFill="1" applyBorder="1"/>
    <xf numFmtId="0" fontId="61" fillId="0" borderId="22" xfId="135" applyFont="1" applyFill="1" applyBorder="1"/>
    <xf numFmtId="0" fontId="60" fillId="0" borderId="66" xfId="135" applyFont="1" applyFill="1" applyBorder="1" applyAlignment="1">
      <alignment horizontal="center"/>
    </xf>
    <xf numFmtId="0" fontId="60" fillId="0" borderId="18" xfId="135" applyFont="1" applyFill="1" applyBorder="1" applyAlignment="1">
      <alignment horizontal="left" vertical="center"/>
    </xf>
    <xf numFmtId="0" fontId="4" fillId="0" borderId="73" xfId="135" applyBorder="1"/>
    <xf numFmtId="0" fontId="4" fillId="0" borderId="0" xfId="135" applyBorder="1"/>
    <xf numFmtId="0" fontId="61" fillId="0" borderId="18" xfId="135" applyNumberFormat="1" applyFont="1" applyFill="1" applyBorder="1" applyAlignment="1">
      <alignment horizontal="center"/>
    </xf>
    <xf numFmtId="0" fontId="61" fillId="0" borderId="18" xfId="259" applyFont="1" applyFill="1" applyBorder="1" applyAlignment="1">
      <alignment horizontal="center" wrapText="1"/>
    </xf>
    <xf numFmtId="2" fontId="61" fillId="0" borderId="18" xfId="259" applyNumberFormat="1" applyFont="1" applyFill="1" applyBorder="1" applyAlignment="1">
      <alignment horizontal="center"/>
    </xf>
    <xf numFmtId="0" fontId="61" fillId="0" borderId="19" xfId="259" applyNumberFormat="1" applyFont="1" applyFill="1" applyBorder="1" applyAlignment="1">
      <alignment horizontal="center"/>
    </xf>
    <xf numFmtId="206" fontId="61" fillId="0" borderId="18" xfId="259" applyNumberFormat="1" applyFont="1" applyFill="1" applyBorder="1" applyAlignment="1">
      <alignment horizontal="center"/>
    </xf>
    <xf numFmtId="206" fontId="61" fillId="0" borderId="18" xfId="259" applyNumberFormat="1" applyFont="1" applyFill="1" applyBorder="1" applyAlignment="1">
      <alignment horizontal="right"/>
    </xf>
    <xf numFmtId="0" fontId="61" fillId="0" borderId="18" xfId="135" applyFont="1" applyFill="1" applyBorder="1" applyAlignment="1">
      <alignment horizontal="center" wrapText="1"/>
    </xf>
    <xf numFmtId="2" fontId="61" fillId="0" borderId="18" xfId="135" applyNumberFormat="1" applyFont="1" applyFill="1" applyBorder="1" applyAlignment="1">
      <alignment horizontal="center" wrapText="1"/>
    </xf>
    <xf numFmtId="206" fontId="61" fillId="0" borderId="18" xfId="135" applyNumberFormat="1" applyFont="1" applyFill="1" applyBorder="1" applyAlignment="1">
      <alignment horizontal="center"/>
    </xf>
    <xf numFmtId="207" fontId="61" fillId="0" borderId="18" xfId="260" applyNumberFormat="1" applyFont="1" applyFill="1" applyBorder="1" applyAlignment="1">
      <alignment horizontal="right"/>
    </xf>
    <xf numFmtId="0" fontId="61" fillId="0" borderId="18" xfId="135" applyNumberFormat="1" applyFont="1" applyFill="1" applyBorder="1" applyAlignment="1">
      <alignment horizontal="center" vertical="center"/>
    </xf>
    <xf numFmtId="0" fontId="60" fillId="0" borderId="18" xfId="135" applyFont="1" applyFill="1" applyBorder="1" applyAlignment="1">
      <alignment horizontal="center"/>
    </xf>
    <xf numFmtId="206" fontId="60" fillId="0" borderId="18" xfId="135" applyNumberFormat="1" applyFont="1" applyFill="1" applyBorder="1" applyAlignment="1">
      <alignment horizontal="center"/>
    </xf>
    <xf numFmtId="206" fontId="61" fillId="0" borderId="19" xfId="135" applyNumberFormat="1" applyFont="1" applyFill="1" applyBorder="1" applyAlignment="1">
      <alignment horizontal="right"/>
    </xf>
    <xf numFmtId="2" fontId="61" fillId="0" borderId="19" xfId="135" applyNumberFormat="1" applyFont="1" applyFill="1" applyBorder="1" applyAlignment="1">
      <alignment horizontal="right"/>
    </xf>
    <xf numFmtId="2" fontId="61" fillId="0" borderId="18" xfId="135" applyNumberFormat="1" applyFont="1" applyFill="1" applyBorder="1" applyAlignment="1">
      <alignment wrapText="1"/>
    </xf>
    <xf numFmtId="0" fontId="61" fillId="0" borderId="18" xfId="135" applyNumberFormat="1" applyFont="1" applyFill="1" applyBorder="1" applyAlignment="1">
      <alignment horizontal="right"/>
    </xf>
    <xf numFmtId="0" fontId="61" fillId="0" borderId="73" xfId="259" applyFont="1" applyFill="1" applyBorder="1" applyAlignment="1">
      <alignment horizontal="left"/>
    </xf>
    <xf numFmtId="0" fontId="61" fillId="0" borderId="0" xfId="259" applyFont="1" applyFill="1" applyBorder="1" applyAlignment="1">
      <alignment horizontal="left"/>
    </xf>
    <xf numFmtId="49" fontId="61" fillId="0" borderId="0" xfId="259" applyNumberFormat="1" applyFont="1" applyFill="1" applyBorder="1" applyAlignment="1">
      <alignment horizontal="left"/>
    </xf>
    <xf numFmtId="0" fontId="61" fillId="0" borderId="18" xfId="259" applyFont="1" applyFill="1" applyBorder="1" applyAlignment="1">
      <alignment horizontal="center"/>
    </xf>
    <xf numFmtId="0" fontId="60" fillId="0" borderId="18" xfId="259" applyFont="1" applyFill="1" applyBorder="1" applyAlignment="1">
      <alignment horizontal="left"/>
    </xf>
    <xf numFmtId="0" fontId="61" fillId="0" borderId="18" xfId="259" applyNumberFormat="1" applyFont="1" applyFill="1" applyBorder="1" applyAlignment="1">
      <alignment horizontal="center"/>
    </xf>
    <xf numFmtId="0" fontId="60" fillId="0" borderId="18" xfId="259" applyFont="1" applyFill="1" applyBorder="1" applyAlignment="1">
      <alignment horizontal="center"/>
    </xf>
    <xf numFmtId="206" fontId="60" fillId="0" borderId="18" xfId="259" applyNumberFormat="1" applyFont="1" applyFill="1" applyBorder="1" applyAlignment="1">
      <alignment horizontal="center"/>
    </xf>
    <xf numFmtId="0" fontId="61" fillId="0" borderId="18" xfId="259" applyFont="1" applyFill="1" applyBorder="1" applyAlignment="1">
      <alignment horizontal="left"/>
    </xf>
    <xf numFmtId="206" fontId="61" fillId="0" borderId="18" xfId="259" applyNumberFormat="1" applyFont="1" applyFill="1" applyBorder="1" applyAlignment="1">
      <alignment horizontal="left"/>
    </xf>
    <xf numFmtId="0" fontId="60" fillId="0" borderId="0" xfId="259" applyFont="1" applyFill="1" applyBorder="1" applyAlignment="1">
      <alignment horizontal="left"/>
    </xf>
    <xf numFmtId="10" fontId="60" fillId="0" borderId="18" xfId="259" applyNumberFormat="1" applyFont="1" applyFill="1" applyBorder="1" applyAlignment="1">
      <alignment horizontal="center"/>
    </xf>
    <xf numFmtId="0" fontId="61" fillId="0" borderId="73" xfId="135" applyFont="1" applyFill="1" applyBorder="1" applyAlignment="1">
      <alignment horizontal="left" vertical="top"/>
    </xf>
    <xf numFmtId="0" fontId="61" fillId="0" borderId="0" xfId="135" applyFont="1" applyFill="1" applyBorder="1" applyAlignment="1">
      <alignment horizontal="left" vertical="top"/>
    </xf>
    <xf numFmtId="49" fontId="61" fillId="0" borderId="0" xfId="135" applyNumberFormat="1" applyFont="1" applyFill="1" applyBorder="1" applyAlignment="1">
      <alignment horizontal="left" vertical="top"/>
    </xf>
    <xf numFmtId="0" fontId="61" fillId="0" borderId="18" xfId="135" applyFont="1" applyFill="1" applyBorder="1" applyAlignment="1">
      <alignment horizontal="center" vertical="center"/>
    </xf>
    <xf numFmtId="206" fontId="61" fillId="0" borderId="18" xfId="135" applyNumberFormat="1" applyFont="1" applyFill="1" applyBorder="1" applyAlignment="1">
      <alignment horizontal="right" vertical="top"/>
    </xf>
    <xf numFmtId="2" fontId="61" fillId="0" borderId="18" xfId="135" applyNumberFormat="1" applyFont="1" applyFill="1" applyBorder="1" applyAlignment="1">
      <alignment horizontal="center" vertical="center"/>
    </xf>
    <xf numFmtId="0" fontId="60" fillId="0" borderId="18" xfId="135" applyFont="1" applyFill="1" applyBorder="1" applyAlignment="1">
      <alignment horizontal="left" vertical="top"/>
    </xf>
    <xf numFmtId="0" fontId="61" fillId="0" borderId="18" xfId="135" applyFont="1" applyFill="1" applyBorder="1" applyAlignment="1">
      <alignment horizontal="center" vertical="top"/>
    </xf>
    <xf numFmtId="2" fontId="61" fillId="0" borderId="18" xfId="135" applyNumberFormat="1" applyFont="1" applyFill="1" applyBorder="1" applyAlignment="1">
      <alignment horizontal="center" vertical="top"/>
    </xf>
    <xf numFmtId="0" fontId="60" fillId="0" borderId="0" xfId="135" applyFont="1" applyFill="1" applyBorder="1" applyAlignment="1">
      <alignment horizontal="left" vertical="top"/>
    </xf>
    <xf numFmtId="10" fontId="60" fillId="0" borderId="18" xfId="135" applyNumberFormat="1" applyFont="1" applyFill="1" applyBorder="1" applyAlignment="1">
      <alignment horizontal="center" vertical="top"/>
    </xf>
    <xf numFmtId="2" fontId="61" fillId="0" borderId="18" xfId="259" applyNumberFormat="1" applyFont="1" applyFill="1" applyBorder="1" applyAlignment="1">
      <alignment horizontal="right"/>
    </xf>
    <xf numFmtId="0" fontId="61" fillId="0" borderId="73" xfId="259" applyFont="1" applyFill="1" applyBorder="1"/>
    <xf numFmtId="0" fontId="61" fillId="0" borderId="0" xfId="259" applyFont="1" applyFill="1" applyBorder="1"/>
    <xf numFmtId="2" fontId="61" fillId="0" borderId="18" xfId="135" applyNumberFormat="1" applyFont="1" applyFill="1" applyBorder="1" applyAlignment="1">
      <alignment horizontal="center" vertical="center" wrapText="1"/>
    </xf>
    <xf numFmtId="0" fontId="60" fillId="0" borderId="18" xfId="135" applyFont="1" applyFill="1" applyBorder="1" applyAlignment="1">
      <alignment horizontal="center" vertical="center"/>
    </xf>
    <xf numFmtId="0" fontId="61" fillId="0" borderId="18" xfId="135" applyFont="1" applyFill="1" applyBorder="1" applyAlignment="1"/>
    <xf numFmtId="206" fontId="61" fillId="0" borderId="18" xfId="135" applyNumberFormat="1" applyFont="1" applyFill="1" applyBorder="1" applyAlignment="1">
      <alignment horizontal="center" vertical="center"/>
    </xf>
    <xf numFmtId="208" fontId="61" fillId="0" borderId="18" xfId="259" applyNumberFormat="1" applyFont="1" applyFill="1" applyBorder="1" applyAlignment="1">
      <alignment horizontal="center"/>
    </xf>
    <xf numFmtId="0" fontId="60" fillId="0" borderId="73" xfId="135" applyFont="1" applyFill="1" applyBorder="1" applyAlignment="1">
      <alignment horizontal="left"/>
    </xf>
    <xf numFmtId="49" fontId="60" fillId="0" borderId="0" xfId="135" applyNumberFormat="1" applyFont="1" applyFill="1" applyBorder="1" applyAlignment="1"/>
    <xf numFmtId="0" fontId="61" fillId="0" borderId="19" xfId="135" applyNumberFormat="1" applyFont="1" applyFill="1" applyBorder="1" applyAlignment="1">
      <alignment horizontal="center"/>
    </xf>
    <xf numFmtId="0" fontId="60" fillId="0" borderId="0" xfId="135" applyFont="1" applyFill="1" applyBorder="1" applyAlignment="1">
      <alignment horizontal="center"/>
    </xf>
    <xf numFmtId="0" fontId="61" fillId="25" borderId="18" xfId="259" applyFont="1" applyFill="1" applyBorder="1" applyAlignment="1">
      <alignment horizontal="center" wrapText="1"/>
    </xf>
    <xf numFmtId="2" fontId="61" fillId="25" borderId="18" xfId="259" applyNumberFormat="1" applyFont="1" applyFill="1" applyBorder="1" applyAlignment="1">
      <alignment horizontal="center"/>
    </xf>
    <xf numFmtId="0" fontId="61" fillId="25" borderId="18" xfId="259" applyNumberFormat="1" applyFont="1" applyFill="1" applyBorder="1" applyAlignment="1">
      <alignment horizontal="center"/>
    </xf>
    <xf numFmtId="206" fontId="61" fillId="25" borderId="18" xfId="259" applyNumberFormat="1" applyFont="1" applyFill="1" applyBorder="1" applyAlignment="1">
      <alignment horizontal="center"/>
    </xf>
    <xf numFmtId="1" fontId="61" fillId="0" borderId="18" xfId="135" applyNumberFormat="1" applyFont="1" applyFill="1" applyBorder="1" applyAlignment="1">
      <alignment horizontal="center" vertical="top"/>
    </xf>
    <xf numFmtId="210" fontId="61" fillId="0" borderId="18" xfId="259" applyNumberFormat="1" applyFont="1" applyFill="1" applyBorder="1" applyAlignment="1">
      <alignment horizontal="center"/>
    </xf>
    <xf numFmtId="210" fontId="61" fillId="0" borderId="0" xfId="135" applyNumberFormat="1" applyFont="1" applyFill="1" applyBorder="1" applyAlignment="1">
      <alignment horizontal="left" vertical="top"/>
    </xf>
    <xf numFmtId="2" fontId="61" fillId="0" borderId="18" xfId="135" applyNumberFormat="1" applyFont="1" applyFill="1" applyBorder="1" applyAlignment="1">
      <alignment horizontal="right" vertical="center"/>
    </xf>
    <xf numFmtId="209" fontId="61" fillId="0" borderId="18" xfId="135" applyNumberFormat="1" applyFont="1" applyFill="1" applyBorder="1" applyAlignment="1">
      <alignment horizontal="center" vertical="top"/>
    </xf>
    <xf numFmtId="211" fontId="61" fillId="0" borderId="18" xfId="259" applyNumberFormat="1" applyFont="1" applyFill="1" applyBorder="1" applyAlignment="1">
      <alignment horizontal="center"/>
    </xf>
    <xf numFmtId="206" fontId="61" fillId="0" borderId="19" xfId="259" applyNumberFormat="1" applyFont="1" applyFill="1" applyBorder="1" applyAlignment="1">
      <alignment horizontal="right"/>
    </xf>
    <xf numFmtId="2" fontId="61" fillId="0" borderId="19" xfId="259" applyNumberFormat="1" applyFont="1" applyFill="1" applyBorder="1" applyAlignment="1">
      <alignment horizontal="center"/>
    </xf>
    <xf numFmtId="1" fontId="61" fillId="0" borderId="19" xfId="135" applyNumberFormat="1" applyFont="1" applyFill="1" applyBorder="1" applyAlignment="1">
      <alignment horizontal="center" vertical="top"/>
    </xf>
    <xf numFmtId="0" fontId="61" fillId="0" borderId="0" xfId="135" applyFont="1" applyFill="1"/>
    <xf numFmtId="212" fontId="61" fillId="0" borderId="18" xfId="135" applyNumberFormat="1" applyFont="1" applyFill="1" applyBorder="1" applyAlignment="1">
      <alignment horizontal="right"/>
    </xf>
    <xf numFmtId="212" fontId="60" fillId="0" borderId="18" xfId="135" applyNumberFormat="1" applyFont="1" applyFill="1" applyBorder="1" applyAlignment="1">
      <alignment horizontal="right"/>
    </xf>
    <xf numFmtId="212" fontId="61" fillId="0" borderId="44" xfId="135" applyNumberFormat="1" applyFont="1" applyFill="1" applyBorder="1" applyAlignment="1">
      <alignment horizontal="left"/>
    </xf>
    <xf numFmtId="212" fontId="61" fillId="0" borderId="18" xfId="135" applyNumberFormat="1" applyFont="1" applyFill="1" applyBorder="1" applyAlignment="1">
      <alignment horizontal="left"/>
    </xf>
    <xf numFmtId="212" fontId="60" fillId="0" borderId="18" xfId="135" applyNumberFormat="1" applyFont="1" applyFill="1" applyBorder="1" applyAlignment="1">
      <alignment horizontal="left"/>
    </xf>
    <xf numFmtId="212" fontId="60" fillId="0" borderId="44" xfId="135" applyNumberFormat="1" applyFont="1" applyFill="1" applyBorder="1" applyAlignment="1">
      <alignment horizontal="left"/>
    </xf>
    <xf numFmtId="212" fontId="60" fillId="0" borderId="44" xfId="135" applyNumberFormat="1" applyFont="1" applyFill="1" applyBorder="1" applyAlignment="1">
      <alignment horizontal="right"/>
    </xf>
    <xf numFmtId="212" fontId="60" fillId="0" borderId="23" xfId="135" applyNumberFormat="1" applyFont="1" applyFill="1" applyBorder="1" applyAlignment="1">
      <alignment horizontal="right"/>
    </xf>
    <xf numFmtId="212" fontId="61" fillId="0" borderId="44" xfId="135" applyNumberFormat="1" applyFont="1" applyFill="1" applyBorder="1"/>
    <xf numFmtId="212" fontId="60" fillId="0" borderId="65" xfId="135" applyNumberFormat="1" applyFont="1" applyFill="1" applyBorder="1" applyAlignment="1">
      <alignment horizontal="right"/>
    </xf>
    <xf numFmtId="212" fontId="61" fillId="0" borderId="23" xfId="135" applyNumberFormat="1" applyFont="1" applyFill="1" applyBorder="1"/>
    <xf numFmtId="212" fontId="4" fillId="0" borderId="44" xfId="135" applyNumberFormat="1" applyBorder="1"/>
    <xf numFmtId="212" fontId="61" fillId="0" borderId="18" xfId="259" applyNumberFormat="1" applyFont="1" applyFill="1" applyBorder="1" applyAlignment="1">
      <alignment horizontal="right"/>
    </xf>
    <xf numFmtId="212" fontId="60" fillId="0" borderId="18" xfId="135" applyNumberFormat="1" applyFont="1" applyFill="1" applyBorder="1" applyAlignment="1">
      <alignment horizontal="center"/>
    </xf>
    <xf numFmtId="212" fontId="61" fillId="0" borderId="44" xfId="259" applyNumberFormat="1" applyFont="1" applyFill="1" applyBorder="1" applyAlignment="1">
      <alignment horizontal="left"/>
    </xf>
    <xf numFmtId="212" fontId="60" fillId="0" borderId="18" xfId="259" applyNumberFormat="1" applyFont="1" applyFill="1" applyBorder="1" applyAlignment="1">
      <alignment horizontal="right"/>
    </xf>
    <xf numFmtId="212" fontId="61" fillId="0" borderId="18" xfId="259" applyNumberFormat="1" applyFont="1" applyFill="1" applyBorder="1" applyAlignment="1">
      <alignment horizontal="center"/>
    </xf>
    <xf numFmtId="212" fontId="60" fillId="0" borderId="18" xfId="259" applyNumberFormat="1" applyFont="1" applyFill="1" applyBorder="1" applyAlignment="1">
      <alignment horizontal="center"/>
    </xf>
    <xf numFmtId="212" fontId="61" fillId="0" borderId="18" xfId="259" applyNumberFormat="1" applyFont="1" applyFill="1" applyBorder="1" applyAlignment="1">
      <alignment horizontal="left"/>
    </xf>
    <xf numFmtId="212" fontId="60" fillId="0" borderId="44" xfId="259" applyNumberFormat="1" applyFont="1" applyFill="1" applyBorder="1" applyAlignment="1">
      <alignment horizontal="left"/>
    </xf>
    <xf numFmtId="212" fontId="61" fillId="0" borderId="44" xfId="135" applyNumberFormat="1" applyFont="1" applyFill="1" applyBorder="1" applyAlignment="1">
      <alignment horizontal="left" vertical="top"/>
    </xf>
    <xf numFmtId="212" fontId="60" fillId="0" borderId="18" xfId="135" applyNumberFormat="1" applyFont="1" applyFill="1" applyBorder="1" applyAlignment="1">
      <alignment horizontal="right" vertical="top"/>
    </xf>
    <xf numFmtId="212" fontId="61" fillId="0" borderId="18" xfId="135" applyNumberFormat="1" applyFont="1" applyFill="1" applyBorder="1" applyAlignment="1">
      <alignment horizontal="right" vertical="top"/>
    </xf>
    <xf numFmtId="212" fontId="60" fillId="0" borderId="44" xfId="135" applyNumberFormat="1" applyFont="1" applyFill="1" applyBorder="1" applyAlignment="1">
      <alignment horizontal="left" vertical="top"/>
    </xf>
    <xf numFmtId="212" fontId="61" fillId="0" borderId="44" xfId="259" applyNumberFormat="1" applyFont="1" applyFill="1" applyBorder="1"/>
    <xf numFmtId="212" fontId="60" fillId="0" borderId="44" xfId="259" applyNumberFormat="1" applyFont="1" applyFill="1" applyBorder="1" applyAlignment="1">
      <alignment horizontal="right"/>
    </xf>
    <xf numFmtId="212" fontId="61" fillId="0" borderId="18" xfId="135" applyNumberFormat="1" applyFont="1" applyFill="1" applyBorder="1" applyAlignment="1">
      <alignment horizontal="center" vertical="center"/>
    </xf>
    <xf numFmtId="212" fontId="60" fillId="0" borderId="44" xfId="135" applyNumberFormat="1" applyFont="1" applyFill="1" applyBorder="1" applyAlignment="1">
      <alignment horizontal="center"/>
    </xf>
    <xf numFmtId="212" fontId="60" fillId="0" borderId="0" xfId="135" applyNumberFormat="1" applyFont="1" applyFill="1" applyBorder="1" applyAlignment="1">
      <alignment horizontal="right"/>
    </xf>
    <xf numFmtId="212" fontId="61" fillId="25" borderId="18" xfId="259" applyNumberFormat="1" applyFont="1" applyFill="1" applyBorder="1" applyAlignment="1">
      <alignment horizontal="right"/>
    </xf>
    <xf numFmtId="212" fontId="60" fillId="0" borderId="18" xfId="259" applyNumberFormat="1" applyFont="1" applyFill="1" applyBorder="1" applyAlignment="1">
      <alignment horizontal="left"/>
    </xf>
    <xf numFmtId="212" fontId="61" fillId="0" borderId="0" xfId="135" applyNumberFormat="1" applyFont="1" applyFill="1"/>
    <xf numFmtId="212" fontId="60" fillId="25" borderId="18" xfId="135" applyNumberFormat="1" applyFont="1" applyFill="1" applyBorder="1" applyAlignment="1">
      <alignment horizontal="right"/>
    </xf>
    <xf numFmtId="0" fontId="60" fillId="0" borderId="24" xfId="135" applyFont="1" applyFill="1" applyBorder="1" applyAlignment="1">
      <alignment horizontal="left" vertical="center"/>
    </xf>
    <xf numFmtId="0" fontId="60" fillId="0" borderId="24" xfId="135" applyFont="1" applyFill="1" applyBorder="1" applyAlignment="1">
      <alignment horizontal="left"/>
    </xf>
    <xf numFmtId="0" fontId="60" fillId="26" borderId="87" xfId="135" applyFont="1" applyFill="1" applyBorder="1" applyAlignment="1">
      <alignment horizontal="center" vertical="center"/>
    </xf>
    <xf numFmtId="0" fontId="60" fillId="26" borderId="88" xfId="135" applyFont="1" applyFill="1" applyBorder="1" applyAlignment="1">
      <alignment horizontal="center" vertical="center"/>
    </xf>
    <xf numFmtId="212" fontId="60" fillId="25" borderId="18" xfId="135" applyNumberFormat="1" applyFont="1" applyFill="1" applyBorder="1" applyAlignment="1">
      <alignment horizontal="right" vertical="top"/>
    </xf>
    <xf numFmtId="212" fontId="60" fillId="25" borderId="18" xfId="259" applyNumberFormat="1" applyFont="1" applyFill="1" applyBorder="1" applyAlignment="1">
      <alignment horizontal="right"/>
    </xf>
    <xf numFmtId="42" fontId="56" fillId="25" borderId="28" xfId="257" applyFont="1" applyFill="1" applyBorder="1" applyAlignment="1" applyProtection="1">
      <alignment horizontal="center" vertical="center"/>
      <protection locked="0"/>
    </xf>
    <xf numFmtId="4" fontId="4" fillId="25" borderId="0" xfId="135" applyNumberFormat="1" applyFont="1" applyFill="1" applyBorder="1" applyAlignment="1" applyProtection="1">
      <alignment horizontal="center" vertical="center"/>
    </xf>
    <xf numFmtId="2" fontId="48" fillId="25" borderId="28" xfId="89" applyNumberFormat="1" applyFont="1" applyFill="1" applyBorder="1" applyAlignment="1">
      <alignment horizontal="center" vertical="center"/>
    </xf>
    <xf numFmtId="203" fontId="56" fillId="26" borderId="28" xfId="89" applyNumberFormat="1" applyFont="1" applyFill="1" applyBorder="1" applyAlignment="1">
      <alignment horizontal="left" vertical="center" wrapText="1"/>
    </xf>
    <xf numFmtId="204" fontId="56" fillId="26" borderId="18" xfId="257" applyNumberFormat="1" applyFont="1" applyFill="1" applyBorder="1" applyAlignment="1" applyProtection="1">
      <alignment horizontal="center" vertical="center"/>
      <protection locked="0"/>
    </xf>
    <xf numFmtId="2" fontId="56" fillId="26" borderId="28" xfId="89" applyNumberFormat="1" applyFont="1" applyFill="1" applyBorder="1" applyAlignment="1">
      <alignment horizontal="center" vertical="center"/>
    </xf>
    <xf numFmtId="0" fontId="48" fillId="26" borderId="32" xfId="130" applyFont="1" applyFill="1" applyBorder="1" applyAlignment="1">
      <alignment vertical="center" wrapText="1"/>
    </xf>
    <xf numFmtId="0" fontId="48" fillId="26" borderId="18" xfId="130" applyFont="1" applyFill="1" applyBorder="1" applyAlignment="1">
      <alignment vertical="center" wrapText="1"/>
    </xf>
    <xf numFmtId="0" fontId="50" fillId="24" borderId="13" xfId="73" applyFont="1" applyFill="1" applyBorder="1" applyAlignment="1">
      <alignment horizontal="left" vertical="center"/>
    </xf>
    <xf numFmtId="0" fontId="50" fillId="24" borderId="14" xfId="73" applyFont="1" applyFill="1" applyBorder="1" applyAlignment="1">
      <alignment horizontal="left" vertical="center"/>
    </xf>
    <xf numFmtId="0" fontId="50" fillId="24" borderId="15" xfId="73" applyFont="1" applyFill="1" applyBorder="1" applyAlignment="1">
      <alignment horizontal="left" vertical="center"/>
    </xf>
    <xf numFmtId="0" fontId="48" fillId="25" borderId="18" xfId="130" applyFont="1" applyFill="1" applyBorder="1" applyAlignment="1">
      <alignment horizontal="center" vertical="center" wrapText="1"/>
    </xf>
    <xf numFmtId="0" fontId="48" fillId="25" borderId="29" xfId="130" applyFont="1" applyFill="1" applyBorder="1" applyAlignment="1">
      <alignment horizontal="center" vertical="center" wrapText="1"/>
    </xf>
    <xf numFmtId="0" fontId="50" fillId="26" borderId="18" xfId="130" applyFont="1" applyFill="1" applyBorder="1" applyAlignment="1">
      <alignment horizontal="center" vertical="center" wrapText="1"/>
    </xf>
    <xf numFmtId="0" fontId="50" fillId="26" borderId="18" xfId="130" applyFont="1" applyFill="1" applyBorder="1" applyAlignment="1">
      <alignment horizontal="center" vertical="center"/>
    </xf>
    <xf numFmtId="3" fontId="50" fillId="26" borderId="18" xfId="130" applyNumberFormat="1" applyFont="1" applyFill="1" applyBorder="1" applyAlignment="1">
      <alignment horizontal="center" vertical="center" wrapText="1"/>
    </xf>
    <xf numFmtId="3" fontId="50" fillId="26" borderId="18" xfId="130" applyNumberFormat="1" applyFont="1" applyFill="1" applyBorder="1" applyAlignment="1">
      <alignment horizontal="center" vertical="center"/>
    </xf>
    <xf numFmtId="3" fontId="50" fillId="26" borderId="24" xfId="130" applyNumberFormat="1" applyFont="1" applyFill="1" applyBorder="1" applyAlignment="1">
      <alignment horizontal="center" vertical="center" wrapText="1"/>
    </xf>
    <xf numFmtId="0" fontId="48" fillId="0" borderId="16" xfId="79" applyFont="1" applyBorder="1" applyAlignment="1">
      <alignment horizontal="center" vertical="center"/>
    </xf>
    <xf numFmtId="0" fontId="48" fillId="0" borderId="25" xfId="79" applyFont="1" applyBorder="1" applyAlignment="1">
      <alignment horizontal="center" vertical="center"/>
    </xf>
    <xf numFmtId="0" fontId="50" fillId="25" borderId="40" xfId="73" applyFont="1" applyFill="1" applyBorder="1" applyAlignment="1">
      <alignment horizontal="left" vertical="center"/>
    </xf>
    <xf numFmtId="0" fontId="50" fillId="25" borderId="42" xfId="73" applyFont="1" applyFill="1" applyBorder="1" applyAlignment="1">
      <alignment horizontal="left" vertical="center"/>
    </xf>
    <xf numFmtId="0" fontId="50" fillId="25" borderId="51" xfId="73" applyFont="1" applyFill="1" applyBorder="1" applyAlignment="1">
      <alignment horizontal="left" vertical="center"/>
    </xf>
    <xf numFmtId="0" fontId="50" fillId="0" borderId="21" xfId="128" applyFont="1" applyBorder="1" applyAlignment="1">
      <alignment horizontal="right" vertical="center"/>
    </xf>
    <xf numFmtId="0" fontId="50" fillId="0" borderId="22" xfId="128" applyFont="1" applyBorder="1" applyAlignment="1">
      <alignment horizontal="right" vertical="center"/>
    </xf>
    <xf numFmtId="0" fontId="50" fillId="0" borderId="23" xfId="128" applyFont="1" applyBorder="1" applyAlignment="1">
      <alignment horizontal="right" vertical="center"/>
    </xf>
    <xf numFmtId="0" fontId="55" fillId="0" borderId="83" xfId="89" applyFont="1" applyBorder="1" applyAlignment="1">
      <alignment horizontal="center" wrapText="1"/>
    </xf>
    <xf numFmtId="0" fontId="50" fillId="0" borderId="13" xfId="130" applyFont="1" applyBorder="1" applyAlignment="1">
      <alignment horizontal="center"/>
    </xf>
    <xf numFmtId="0" fontId="50" fillId="0" borderId="14" xfId="130" applyFont="1" applyBorder="1" applyAlignment="1">
      <alignment horizontal="center"/>
    </xf>
    <xf numFmtId="0" fontId="50" fillId="0" borderId="15" xfId="130" applyFont="1" applyBorder="1" applyAlignment="1">
      <alignment horizontal="center"/>
    </xf>
    <xf numFmtId="0" fontId="50" fillId="25" borderId="28" xfId="73" applyFont="1" applyFill="1" applyBorder="1" applyAlignment="1">
      <alignment horizontal="center" vertical="center" wrapText="1"/>
    </xf>
    <xf numFmtId="0" fontId="50" fillId="25" borderId="20" xfId="73" applyFont="1" applyFill="1" applyBorder="1" applyAlignment="1">
      <alignment horizontal="center" vertical="center" wrapText="1"/>
    </xf>
    <xf numFmtId="0" fontId="50" fillId="0" borderId="58" xfId="130" applyFont="1" applyBorder="1" applyAlignment="1">
      <alignment horizontal="center" vertical="top"/>
    </xf>
    <xf numFmtId="0" fontId="50" fillId="0" borderId="57" xfId="130" applyFont="1" applyBorder="1" applyAlignment="1">
      <alignment horizontal="center" vertical="top"/>
    </xf>
    <xf numFmtId="0" fontId="50" fillId="0" borderId="56" xfId="130" applyFont="1" applyBorder="1" applyAlignment="1">
      <alignment horizontal="center" vertical="top"/>
    </xf>
    <xf numFmtId="4" fontId="50" fillId="25" borderId="28" xfId="73" applyNumberFormat="1" applyFont="1" applyFill="1" applyBorder="1" applyAlignment="1">
      <alignment horizontal="center" vertical="center" wrapText="1"/>
    </xf>
    <xf numFmtId="4" fontId="50" fillId="25" borderId="20" xfId="73" applyNumberFormat="1" applyFont="1" applyFill="1" applyBorder="1" applyAlignment="1">
      <alignment horizontal="center" vertical="center" wrapText="1"/>
    </xf>
    <xf numFmtId="4" fontId="50" fillId="25" borderId="34" xfId="73" applyNumberFormat="1" applyFont="1" applyFill="1" applyBorder="1" applyAlignment="1">
      <alignment horizontal="center" vertical="center" wrapText="1"/>
    </xf>
    <xf numFmtId="4" fontId="50" fillId="25" borderId="41" xfId="73" applyNumberFormat="1" applyFont="1" applyFill="1" applyBorder="1" applyAlignment="1">
      <alignment horizontal="center" vertical="center" wrapText="1"/>
    </xf>
    <xf numFmtId="0" fontId="50" fillId="25" borderId="31" xfId="73" applyFont="1" applyFill="1" applyBorder="1" applyAlignment="1">
      <alignment horizontal="center" vertical="center" wrapText="1"/>
    </xf>
    <xf numFmtId="0" fontId="50" fillId="25" borderId="47" xfId="73" applyFont="1" applyFill="1" applyBorder="1" applyAlignment="1">
      <alignment horizontal="center" vertical="center" wrapText="1"/>
    </xf>
    <xf numFmtId="0" fontId="50" fillId="0" borderId="28" xfId="126" applyFont="1" applyBorder="1" applyAlignment="1">
      <alignment horizontal="center" vertical="center" wrapText="1"/>
    </xf>
    <xf numFmtId="0" fontId="48" fillId="27" borderId="24" xfId="89" applyFont="1" applyFill="1" applyBorder="1" applyAlignment="1">
      <alignment horizontal="left" vertical="center" wrapText="1"/>
    </xf>
    <xf numFmtId="0" fontId="48" fillId="27" borderId="18" xfId="89" applyFont="1" applyFill="1" applyBorder="1" applyAlignment="1">
      <alignment horizontal="left" vertical="center" wrapText="1"/>
    </xf>
    <xf numFmtId="0" fontId="48" fillId="26" borderId="19" xfId="89" applyFont="1" applyFill="1" applyBorder="1" applyAlignment="1">
      <alignment horizontal="center" vertical="center" wrapText="1"/>
    </xf>
    <xf numFmtId="0" fontId="48" fillId="26" borderId="22" xfId="89" applyFont="1" applyFill="1" applyBorder="1" applyAlignment="1">
      <alignment horizontal="center" vertical="center" wrapText="1"/>
    </xf>
    <xf numFmtId="0" fontId="48" fillId="26" borderId="23" xfId="89" applyFont="1" applyFill="1" applyBorder="1" applyAlignment="1">
      <alignment horizontal="center" vertical="center" wrapText="1"/>
    </xf>
    <xf numFmtId="0" fontId="50" fillId="0" borderId="33" xfId="128" applyFont="1" applyBorder="1" applyAlignment="1">
      <alignment horizontal="right" vertical="center" wrapText="1"/>
    </xf>
    <xf numFmtId="0" fontId="50" fillId="0" borderId="16" xfId="128" applyFont="1" applyBorder="1" applyAlignment="1">
      <alignment horizontal="right" vertical="center" wrapText="1"/>
    </xf>
    <xf numFmtId="0" fontId="50" fillId="0" borderId="17" xfId="128" applyFont="1" applyBorder="1" applyAlignment="1">
      <alignment horizontal="right" vertical="center" wrapText="1"/>
    </xf>
    <xf numFmtId="49" fontId="60" fillId="0" borderId="18" xfId="135" applyNumberFormat="1" applyFont="1" applyFill="1" applyBorder="1" applyAlignment="1">
      <alignment horizontal="left"/>
    </xf>
    <xf numFmtId="0" fontId="60" fillId="0" borderId="18" xfId="135" applyFont="1" applyFill="1" applyBorder="1" applyAlignment="1">
      <alignment horizontal="left"/>
    </xf>
    <xf numFmtId="0" fontId="60" fillId="0" borderId="18" xfId="135" applyFont="1" applyFill="1" applyBorder="1" applyAlignment="1">
      <alignment horizontal="center" vertical="center"/>
    </xf>
    <xf numFmtId="0" fontId="60" fillId="0" borderId="18" xfId="135" applyFont="1" applyFill="1" applyBorder="1" applyAlignment="1">
      <alignment horizontal="center" vertical="center" wrapText="1"/>
    </xf>
    <xf numFmtId="212" fontId="60" fillId="0" borderId="18" xfId="135" applyNumberFormat="1" applyFont="1" applyFill="1" applyBorder="1" applyAlignment="1">
      <alignment horizontal="center" vertical="center"/>
    </xf>
    <xf numFmtId="0" fontId="61" fillId="0" borderId="18" xfId="135" applyFont="1" applyFill="1" applyBorder="1" applyAlignment="1">
      <alignment wrapText="1"/>
    </xf>
    <xf numFmtId="0" fontId="61" fillId="0" borderId="18" xfId="135" applyFont="1" applyFill="1" applyBorder="1" applyAlignment="1">
      <alignment horizontal="left" wrapText="1"/>
    </xf>
    <xf numFmtId="212" fontId="60" fillId="0" borderId="18" xfId="135" applyNumberFormat="1" applyFont="1" applyFill="1" applyBorder="1" applyAlignment="1">
      <alignment horizontal="center" vertical="center" wrapText="1"/>
    </xf>
    <xf numFmtId="0" fontId="61" fillId="0" borderId="18" xfId="135" applyFont="1" applyFill="1" applyBorder="1" applyAlignment="1">
      <alignment horizontal="center"/>
    </xf>
    <xf numFmtId="0" fontId="60" fillId="26" borderId="88" xfId="135" applyFont="1" applyFill="1" applyBorder="1" applyAlignment="1">
      <alignment horizontal="left" vertical="center"/>
    </xf>
    <xf numFmtId="0" fontId="60" fillId="26" borderId="85" xfId="135" applyFont="1" applyFill="1" applyBorder="1" applyAlignment="1">
      <alignment horizontal="left" vertical="center"/>
    </xf>
    <xf numFmtId="49" fontId="60" fillId="0" borderId="66" xfId="135" applyNumberFormat="1" applyFont="1" applyFill="1" applyBorder="1" applyAlignment="1">
      <alignment horizontal="left"/>
    </xf>
    <xf numFmtId="49" fontId="60" fillId="0" borderId="54" xfId="135" applyNumberFormat="1" applyFont="1" applyFill="1" applyBorder="1" applyAlignment="1">
      <alignment horizontal="left"/>
    </xf>
    <xf numFmtId="49" fontId="60" fillId="0" borderId="65" xfId="135" applyNumberFormat="1" applyFont="1" applyFill="1" applyBorder="1" applyAlignment="1">
      <alignment horizontal="left"/>
    </xf>
    <xf numFmtId="0" fontId="61" fillId="0" borderId="18" xfId="135" applyFont="1" applyFill="1" applyBorder="1" applyAlignment="1">
      <alignment horizontal="left" vertical="center" wrapText="1"/>
    </xf>
    <xf numFmtId="0" fontId="61" fillId="0" borderId="18" xfId="135" applyFont="1" applyFill="1" applyBorder="1" applyAlignment="1">
      <alignment horizontal="left"/>
    </xf>
    <xf numFmtId="0" fontId="61" fillId="0" borderId="19" xfId="259" applyFont="1" applyFill="1" applyBorder="1" applyAlignment="1">
      <alignment horizontal="left" wrapText="1"/>
    </xf>
    <xf numFmtId="0" fontId="61" fillId="0" borderId="22" xfId="259" applyFont="1" applyFill="1" applyBorder="1" applyAlignment="1">
      <alignment horizontal="left" wrapText="1"/>
    </xf>
    <xf numFmtId="0" fontId="61" fillId="0" borderId="23" xfId="259" applyFont="1" applyFill="1" applyBorder="1" applyAlignment="1">
      <alignment horizontal="left" wrapText="1"/>
    </xf>
    <xf numFmtId="0" fontId="61" fillId="0" borderId="19" xfId="135" applyFont="1" applyFill="1" applyBorder="1" applyAlignment="1">
      <alignment horizontal="left" wrapText="1"/>
    </xf>
    <xf numFmtId="0" fontId="61" fillId="0" borderId="22" xfId="135" applyFont="1" applyFill="1" applyBorder="1" applyAlignment="1">
      <alignment horizontal="left" wrapText="1"/>
    </xf>
    <xf numFmtId="0" fontId="61" fillId="0" borderId="23" xfId="135" applyFont="1" applyFill="1" applyBorder="1" applyAlignment="1">
      <alignment horizontal="left" wrapText="1"/>
    </xf>
    <xf numFmtId="49" fontId="60" fillId="0" borderId="19" xfId="135" applyNumberFormat="1" applyFont="1" applyFill="1" applyBorder="1" applyAlignment="1">
      <alignment horizontal="left"/>
    </xf>
    <xf numFmtId="49" fontId="60" fillId="0" borderId="22" xfId="135" applyNumberFormat="1" applyFont="1" applyFill="1" applyBorder="1" applyAlignment="1">
      <alignment horizontal="left"/>
    </xf>
    <xf numFmtId="49" fontId="60" fillId="0" borderId="23" xfId="135" applyNumberFormat="1" applyFont="1" applyFill="1" applyBorder="1" applyAlignment="1">
      <alignment horizontal="left"/>
    </xf>
    <xf numFmtId="0" fontId="60" fillId="0" borderId="18" xfId="259" applyFont="1" applyFill="1" applyBorder="1" applyAlignment="1">
      <alignment horizontal="left"/>
    </xf>
    <xf numFmtId="0" fontId="60" fillId="0" borderId="19" xfId="135" applyFont="1" applyFill="1" applyBorder="1" applyAlignment="1">
      <alignment horizontal="left"/>
    </xf>
    <xf numFmtId="0" fontId="60" fillId="0" borderId="22" xfId="135" applyFont="1" applyFill="1" applyBorder="1" applyAlignment="1">
      <alignment horizontal="left"/>
    </xf>
    <xf numFmtId="0" fontId="60" fillId="0" borderId="23" xfId="135" applyFont="1" applyFill="1" applyBorder="1" applyAlignment="1">
      <alignment horizontal="left"/>
    </xf>
    <xf numFmtId="0" fontId="61" fillId="0" borderId="18" xfId="259" applyFont="1" applyFill="1" applyBorder="1" applyAlignment="1">
      <alignment wrapText="1"/>
    </xf>
    <xf numFmtId="0" fontId="61" fillId="0" borderId="18" xfId="259" applyFont="1" applyFill="1" applyBorder="1" applyAlignment="1">
      <alignment horizontal="left" vertical="center" wrapText="1"/>
    </xf>
    <xf numFmtId="0" fontId="60" fillId="0" borderId="18" xfId="135" applyFont="1" applyFill="1" applyBorder="1" applyAlignment="1">
      <alignment horizontal="left" vertical="top"/>
    </xf>
    <xf numFmtId="0" fontId="61" fillId="0" borderId="18" xfId="259" applyFont="1" applyFill="1" applyBorder="1" applyAlignment="1">
      <alignment horizontal="left" vertical="center"/>
    </xf>
    <xf numFmtId="0" fontId="60" fillId="0" borderId="19" xfId="259" applyFont="1" applyFill="1" applyBorder="1" applyAlignment="1">
      <alignment horizontal="center" vertical="center"/>
    </xf>
    <xf numFmtId="0" fontId="60" fillId="0" borderId="22" xfId="259" applyFont="1" applyFill="1" applyBorder="1" applyAlignment="1">
      <alignment horizontal="center" vertical="center"/>
    </xf>
    <xf numFmtId="0" fontId="60" fillId="0" borderId="23" xfId="259" applyFont="1" applyFill="1" applyBorder="1" applyAlignment="1">
      <alignment horizontal="center" vertical="center"/>
    </xf>
    <xf numFmtId="0" fontId="60" fillId="0" borderId="18" xfId="259" applyFont="1" applyFill="1" applyBorder="1" applyAlignment="1">
      <alignment horizontal="center" vertical="center"/>
    </xf>
    <xf numFmtId="0" fontId="61" fillId="0" borderId="18" xfId="259" applyFont="1" applyFill="1" applyBorder="1" applyAlignment="1">
      <alignment horizontal="center"/>
    </xf>
    <xf numFmtId="0" fontId="61" fillId="0" borderId="18" xfId="135" applyFont="1" applyFill="1" applyBorder="1" applyAlignment="1">
      <alignment vertical="top" wrapText="1"/>
    </xf>
    <xf numFmtId="0" fontId="61" fillId="0" borderId="18" xfId="135" applyFont="1" applyFill="1" applyBorder="1" applyAlignment="1">
      <alignment horizontal="left" vertical="top" wrapText="1"/>
    </xf>
    <xf numFmtId="0" fontId="61" fillId="0" borderId="18" xfId="135" applyFont="1" applyFill="1" applyBorder="1" applyAlignment="1">
      <alignment horizontal="left" vertical="center"/>
    </xf>
    <xf numFmtId="0" fontId="61" fillId="0" borderId="19" xfId="135" applyFont="1" applyFill="1" applyBorder="1" applyAlignment="1">
      <alignment horizontal="left" vertical="center"/>
    </xf>
    <xf numFmtId="0" fontId="61" fillId="0" borderId="22" xfId="135" applyFont="1" applyFill="1" applyBorder="1" applyAlignment="1">
      <alignment horizontal="left" vertical="center"/>
    </xf>
    <xf numFmtId="0" fontId="61" fillId="0" borderId="23" xfId="135" applyFont="1" applyFill="1" applyBorder="1" applyAlignment="1">
      <alignment horizontal="left" vertical="center"/>
    </xf>
    <xf numFmtId="0" fontId="61" fillId="0" borderId="0" xfId="135" applyFont="1" applyFill="1" applyBorder="1" applyAlignment="1">
      <alignment horizontal="center" vertical="center"/>
    </xf>
    <xf numFmtId="0" fontId="61" fillId="0" borderId="44" xfId="135" applyFont="1" applyFill="1" applyBorder="1" applyAlignment="1">
      <alignment horizontal="center" vertical="center"/>
    </xf>
    <xf numFmtId="0" fontId="61" fillId="0" borderId="54" xfId="135" applyFont="1" applyFill="1" applyBorder="1" applyAlignment="1">
      <alignment horizontal="center" vertical="center"/>
    </xf>
    <xf numFmtId="0" fontId="61" fillId="0" borderId="65" xfId="135" applyFont="1" applyFill="1" applyBorder="1" applyAlignment="1">
      <alignment horizontal="center" vertical="center"/>
    </xf>
    <xf numFmtId="0" fontId="60" fillId="0" borderId="73" xfId="135" applyFont="1" applyFill="1" applyBorder="1" applyAlignment="1">
      <alignment horizontal="center" vertical="top"/>
    </xf>
    <xf numFmtId="0" fontId="60" fillId="0" borderId="0" xfId="135" applyFont="1" applyFill="1" applyBorder="1" applyAlignment="1">
      <alignment horizontal="center" vertical="top"/>
    </xf>
    <xf numFmtId="0" fontId="61" fillId="0" borderId="0" xfId="135" applyFont="1" applyFill="1" applyBorder="1" applyAlignment="1">
      <alignment horizontal="left"/>
    </xf>
    <xf numFmtId="0" fontId="61" fillId="0" borderId="18" xfId="259" applyFont="1" applyFill="1" applyBorder="1" applyAlignment="1">
      <alignment horizontal="left" wrapText="1"/>
    </xf>
    <xf numFmtId="49" fontId="60" fillId="0" borderId="19" xfId="135" applyNumberFormat="1" applyFont="1" applyFill="1" applyBorder="1" applyAlignment="1">
      <alignment horizontal="left" wrapText="1"/>
    </xf>
    <xf numFmtId="49" fontId="60" fillId="0" borderId="22" xfId="135" applyNumberFormat="1" applyFont="1" applyFill="1" applyBorder="1" applyAlignment="1">
      <alignment horizontal="left" wrapText="1"/>
    </xf>
    <xf numFmtId="49" fontId="60" fillId="0" borderId="23" xfId="135" applyNumberFormat="1" applyFont="1" applyFill="1" applyBorder="1" applyAlignment="1">
      <alignment horizontal="left" wrapText="1"/>
    </xf>
    <xf numFmtId="49" fontId="60" fillId="0" borderId="0" xfId="135" applyNumberFormat="1" applyFont="1" applyFill="1" applyBorder="1" applyAlignment="1">
      <alignment horizontal="left" wrapText="1"/>
    </xf>
    <xf numFmtId="49" fontId="60" fillId="0" borderId="44" xfId="135" applyNumberFormat="1" applyFont="1" applyFill="1" applyBorder="1" applyAlignment="1">
      <alignment horizontal="left" wrapText="1"/>
    </xf>
    <xf numFmtId="0" fontId="61" fillId="0" borderId="19" xfId="135" applyFont="1" applyFill="1" applyBorder="1" applyAlignment="1">
      <alignment horizontal="center" vertical="center" wrapText="1"/>
    </xf>
    <xf numFmtId="0" fontId="61" fillId="0" borderId="22" xfId="135" applyFont="1" applyFill="1" applyBorder="1" applyAlignment="1">
      <alignment horizontal="center" vertical="center" wrapText="1"/>
    </xf>
    <xf numFmtId="0" fontId="61" fillId="0" borderId="23" xfId="135" applyFont="1" applyFill="1" applyBorder="1" applyAlignment="1">
      <alignment horizontal="center" vertical="center" wrapText="1"/>
    </xf>
    <xf numFmtId="2" fontId="60" fillId="0" borderId="19" xfId="135" applyNumberFormat="1" applyFont="1" applyFill="1" applyBorder="1" applyAlignment="1" applyProtection="1">
      <alignment horizontal="center" vertical="center" wrapText="1"/>
    </xf>
    <xf numFmtId="2" fontId="60" fillId="0" borderId="22" xfId="135" applyNumberFormat="1" applyFont="1" applyFill="1" applyBorder="1" applyAlignment="1" applyProtection="1">
      <alignment horizontal="center" vertical="center" wrapText="1"/>
    </xf>
    <xf numFmtId="2" fontId="60" fillId="0" borderId="23" xfId="135" applyNumberFormat="1" applyFont="1" applyFill="1" applyBorder="1" applyAlignment="1" applyProtection="1">
      <alignment horizontal="center" vertical="center" wrapText="1"/>
    </xf>
    <xf numFmtId="0" fontId="60" fillId="26" borderId="88" xfId="135" applyFont="1" applyFill="1" applyBorder="1" applyAlignment="1">
      <alignment horizontal="left" vertical="center" wrapText="1"/>
    </xf>
    <xf numFmtId="0" fontId="60" fillId="26" borderId="85" xfId="135" applyFont="1" applyFill="1" applyBorder="1" applyAlignment="1">
      <alignment horizontal="left" vertical="center" wrapText="1"/>
    </xf>
    <xf numFmtId="0" fontId="61" fillId="25" borderId="19" xfId="259" applyFont="1" applyFill="1" applyBorder="1" applyAlignment="1">
      <alignment horizontal="left" wrapText="1"/>
    </xf>
    <xf numFmtId="0" fontId="61" fillId="25" borderId="22" xfId="259" applyFont="1" applyFill="1" applyBorder="1" applyAlignment="1">
      <alignment horizontal="left" wrapText="1"/>
    </xf>
    <xf numFmtId="0" fontId="61" fillId="25" borderId="23" xfId="259" applyFont="1" applyFill="1" applyBorder="1" applyAlignment="1">
      <alignment horizontal="left" wrapText="1"/>
    </xf>
    <xf numFmtId="0" fontId="61" fillId="0" borderId="54" xfId="135" applyFont="1" applyFill="1" applyBorder="1" applyAlignment="1">
      <alignment horizontal="center"/>
    </xf>
    <xf numFmtId="0" fontId="61" fillId="0" borderId="65" xfId="135" applyFont="1" applyFill="1" applyBorder="1" applyAlignment="1">
      <alignment horizontal="center"/>
    </xf>
    <xf numFmtId="0" fontId="61" fillId="0" borderId="19" xfId="259" applyFont="1" applyFill="1" applyBorder="1" applyAlignment="1">
      <alignment horizontal="left" vertical="center" wrapText="1"/>
    </xf>
    <xf numFmtId="0" fontId="61" fillId="0" borderId="22" xfId="259" applyFont="1" applyFill="1" applyBorder="1" applyAlignment="1">
      <alignment horizontal="left" vertical="center" wrapText="1"/>
    </xf>
    <xf numFmtId="0" fontId="61" fillId="0" borderId="23" xfId="259" applyFont="1" applyFill="1" applyBorder="1" applyAlignment="1">
      <alignment horizontal="left" vertical="center" wrapText="1"/>
    </xf>
    <xf numFmtId="3" fontId="60" fillId="0" borderId="19" xfId="135" applyNumberFormat="1" applyFont="1" applyFill="1" applyBorder="1" applyAlignment="1" applyProtection="1">
      <alignment horizontal="center" vertical="center" wrapText="1"/>
    </xf>
    <xf numFmtId="3" fontId="60" fillId="0" borderId="22" xfId="135" applyNumberFormat="1" applyFont="1" applyFill="1" applyBorder="1" applyAlignment="1" applyProtection="1">
      <alignment horizontal="center" vertical="center" wrapText="1"/>
    </xf>
    <xf numFmtId="3" fontId="60" fillId="0" borderId="23" xfId="135" applyNumberFormat="1" applyFont="1" applyFill="1" applyBorder="1" applyAlignment="1" applyProtection="1">
      <alignment horizontal="center" vertical="center" wrapText="1"/>
    </xf>
    <xf numFmtId="3" fontId="60" fillId="0" borderId="23" xfId="135" applyNumberFormat="1" applyFont="1" applyFill="1" applyBorder="1" applyAlignment="1" applyProtection="1">
      <alignment horizontal="center" vertical="center"/>
    </xf>
    <xf numFmtId="3" fontId="60" fillId="0" borderId="19" xfId="135" applyNumberFormat="1" applyFont="1" applyFill="1" applyBorder="1" applyAlignment="1" applyProtection="1">
      <alignment horizontal="center" vertical="center"/>
    </xf>
    <xf numFmtId="3" fontId="60" fillId="0" borderId="22" xfId="135" applyNumberFormat="1" applyFont="1" applyFill="1" applyBorder="1" applyAlignment="1" applyProtection="1">
      <alignment horizontal="center" vertical="center"/>
    </xf>
    <xf numFmtId="0" fontId="48" fillId="27" borderId="18" xfId="0" applyFont="1" applyFill="1" applyBorder="1" applyAlignment="1">
      <alignment horizontal="center" vertical="center" wrapText="1"/>
    </xf>
    <xf numFmtId="0" fontId="48" fillId="0" borderId="75" xfId="255" applyFont="1" applyBorder="1" applyAlignment="1">
      <alignment horizontal="center" vertical="center"/>
    </xf>
    <xf numFmtId="0" fontId="48" fillId="0" borderId="48" xfId="255" applyFont="1" applyBorder="1" applyAlignment="1">
      <alignment horizontal="center" vertical="center"/>
    </xf>
    <xf numFmtId="0" fontId="50" fillId="0" borderId="73" xfId="0" applyFont="1" applyBorder="1" applyAlignment="1">
      <alignment horizontal="center"/>
    </xf>
    <xf numFmtId="0" fontId="50" fillId="0" borderId="0" xfId="0" applyFont="1" applyBorder="1" applyAlignment="1">
      <alignment horizontal="center"/>
    </xf>
    <xf numFmtId="0" fontId="50" fillId="0" borderId="44" xfId="0" applyFont="1" applyBorder="1" applyAlignment="1">
      <alignment horizontal="center"/>
    </xf>
    <xf numFmtId="0" fontId="50" fillId="0" borderId="73" xfId="0" applyFont="1" applyBorder="1" applyAlignment="1">
      <alignment horizontal="center" vertical="center" wrapText="1"/>
    </xf>
    <xf numFmtId="0" fontId="50" fillId="0" borderId="0" xfId="0" applyFont="1" applyBorder="1" applyAlignment="1">
      <alignment horizontal="center" vertical="center" wrapText="1"/>
    </xf>
    <xf numFmtId="0" fontId="50" fillId="0" borderId="44" xfId="0" applyFont="1" applyBorder="1" applyAlignment="1">
      <alignment horizontal="center" vertical="center" wrapText="1"/>
    </xf>
    <xf numFmtId="0" fontId="50" fillId="24" borderId="33" xfId="0" applyFont="1" applyFill="1" applyBorder="1" applyAlignment="1">
      <alignment horizontal="center" vertical="center"/>
    </xf>
    <xf numFmtId="0" fontId="50" fillId="24" borderId="25" xfId="0" applyFont="1" applyFill="1" applyBorder="1" applyAlignment="1">
      <alignment horizontal="center" vertical="center"/>
    </xf>
    <xf numFmtId="0" fontId="50" fillId="0" borderId="58" xfId="0" applyFont="1" applyBorder="1" applyAlignment="1" applyProtection="1">
      <alignment horizontal="center"/>
      <protection locked="0"/>
    </xf>
    <xf numFmtId="0" fontId="50" fillId="0" borderId="57" xfId="0" applyFont="1" applyBorder="1" applyAlignment="1" applyProtection="1">
      <alignment horizontal="center"/>
      <protection locked="0"/>
    </xf>
    <xf numFmtId="0" fontId="50" fillId="0" borderId="56" xfId="0" applyFont="1" applyBorder="1" applyAlignment="1" applyProtection="1">
      <alignment horizontal="center"/>
      <protection locked="0"/>
    </xf>
    <xf numFmtId="0" fontId="48" fillId="0" borderId="21" xfId="0" applyFont="1" applyBorder="1" applyAlignment="1"/>
    <xf numFmtId="0" fontId="48" fillId="0" borderId="22" xfId="0" applyFont="1" applyBorder="1" applyAlignment="1"/>
    <xf numFmtId="0" fontId="48" fillId="0" borderId="23" xfId="0" applyFont="1" applyBorder="1" applyAlignment="1"/>
    <xf numFmtId="0" fontId="48" fillId="0" borderId="19" xfId="0" applyFont="1" applyBorder="1" applyAlignment="1"/>
    <xf numFmtId="0" fontId="48" fillId="0" borderId="19" xfId="0" applyFont="1" applyBorder="1" applyAlignment="1">
      <alignment horizontal="center"/>
    </xf>
    <xf numFmtId="0" fontId="48" fillId="0" borderId="23" xfId="0" applyFont="1" applyBorder="1" applyAlignment="1">
      <alignment horizontal="center"/>
    </xf>
    <xf numFmtId="0" fontId="48" fillId="24" borderId="26" xfId="0" applyFont="1" applyFill="1" applyBorder="1" applyAlignment="1">
      <alignment horizontal="center" vertical="center"/>
    </xf>
    <xf numFmtId="0" fontId="48" fillId="24" borderId="68" xfId="0" applyFont="1" applyFill="1" applyBorder="1" applyAlignment="1">
      <alignment horizontal="center" vertical="center"/>
    </xf>
    <xf numFmtId="0" fontId="50" fillId="24" borderId="33" xfId="0" applyFont="1" applyFill="1" applyBorder="1" applyAlignment="1">
      <alignment horizontal="center"/>
    </xf>
    <xf numFmtId="0" fontId="48" fillId="24" borderId="16" xfId="0" applyFont="1" applyFill="1" applyBorder="1" applyAlignment="1">
      <alignment horizontal="center"/>
    </xf>
    <xf numFmtId="0" fontId="48" fillId="24" borderId="17" xfId="0" applyFont="1" applyFill="1" applyBorder="1" applyAlignment="1">
      <alignment horizontal="center"/>
    </xf>
    <xf numFmtId="0" fontId="50" fillId="24" borderId="45" xfId="0" applyFont="1" applyFill="1" applyBorder="1" applyAlignment="1">
      <alignment horizontal="center"/>
    </xf>
    <xf numFmtId="0" fontId="50" fillId="0" borderId="58" xfId="0" applyFont="1" applyBorder="1" applyAlignment="1">
      <alignment horizontal="left" vertical="center"/>
    </xf>
    <xf numFmtId="0" fontId="50" fillId="0" borderId="57" xfId="0" applyFont="1" applyBorder="1" applyAlignment="1">
      <alignment horizontal="left" vertical="center"/>
    </xf>
    <xf numFmtId="0" fontId="50" fillId="0" borderId="56" xfId="0" applyFont="1" applyBorder="1" applyAlignment="1">
      <alignment horizontal="left" vertical="center"/>
    </xf>
    <xf numFmtId="0" fontId="50" fillId="0" borderId="11" xfId="0" applyFont="1" applyBorder="1" applyAlignment="1">
      <alignment horizontal="left" vertical="center"/>
    </xf>
    <xf numFmtId="0" fontId="50" fillId="0" borderId="0" xfId="0" applyFont="1" applyBorder="1" applyAlignment="1">
      <alignment horizontal="left" vertical="center"/>
    </xf>
    <xf numFmtId="0" fontId="50" fillId="0" borderId="12" xfId="0" applyFont="1" applyBorder="1" applyAlignment="1">
      <alignment horizontal="left" vertical="center"/>
    </xf>
    <xf numFmtId="0" fontId="50" fillId="0" borderId="13" xfId="0" applyFont="1" applyBorder="1" applyAlignment="1">
      <alignment horizontal="left" vertical="center"/>
    </xf>
    <xf numFmtId="0" fontId="50" fillId="0" borderId="14" xfId="0" applyFont="1" applyBorder="1" applyAlignment="1">
      <alignment horizontal="left" vertical="center"/>
    </xf>
    <xf numFmtId="0" fontId="50" fillId="0" borderId="15" xfId="0" applyFont="1" applyBorder="1" applyAlignment="1">
      <alignment horizontal="left" vertical="center"/>
    </xf>
    <xf numFmtId="0" fontId="49" fillId="0" borderId="78" xfId="256" applyFont="1" applyBorder="1" applyAlignment="1" applyProtection="1">
      <alignment horizontal="center"/>
    </xf>
    <xf numFmtId="0" fontId="49" fillId="0" borderId="50" xfId="256" applyFont="1" applyBorder="1" applyAlignment="1" applyProtection="1">
      <alignment horizontal="center"/>
    </xf>
    <xf numFmtId="0" fontId="50" fillId="0" borderId="76" xfId="0" applyFont="1" applyBorder="1" applyAlignment="1">
      <alignment horizontal="center"/>
    </xf>
    <xf numFmtId="0" fontId="50" fillId="0" borderId="57" xfId="0" applyFont="1" applyBorder="1" applyAlignment="1">
      <alignment horizontal="center"/>
    </xf>
    <xf numFmtId="0" fontId="50" fillId="0" borderId="77" xfId="0" applyFont="1" applyBorder="1" applyAlignment="1">
      <alignment horizontal="center"/>
    </xf>
    <xf numFmtId="0" fontId="48" fillId="0" borderId="24" xfId="0" applyFont="1" applyBorder="1" applyAlignment="1">
      <alignment horizontal="center" vertical="center"/>
    </xf>
    <xf numFmtId="0" fontId="50" fillId="24" borderId="33" xfId="0" applyFont="1" applyFill="1" applyBorder="1" applyAlignment="1">
      <alignment horizontal="center" vertical="center" wrapText="1"/>
    </xf>
    <xf numFmtId="0" fontId="50" fillId="24" borderId="16" xfId="0" applyFont="1" applyFill="1" applyBorder="1" applyAlignment="1">
      <alignment horizontal="center" vertical="center" wrapText="1"/>
    </xf>
    <xf numFmtId="0" fontId="50" fillId="24" borderId="25" xfId="0" applyFont="1" applyFill="1" applyBorder="1" applyAlignment="1">
      <alignment horizontal="center" vertical="center" wrapText="1"/>
    </xf>
    <xf numFmtId="0" fontId="48" fillId="0" borderId="74" xfId="255" applyFont="1" applyBorder="1" applyAlignment="1">
      <alignment horizontal="center" vertical="center"/>
    </xf>
    <xf numFmtId="0" fontId="48" fillId="0" borderId="49" xfId="255" applyFont="1" applyBorder="1" applyAlignment="1">
      <alignment horizontal="center" vertical="center"/>
    </xf>
    <xf numFmtId="0" fontId="48" fillId="0" borderId="76" xfId="255" applyFont="1" applyBorder="1" applyAlignment="1">
      <alignment horizontal="center" vertical="center"/>
    </xf>
    <xf numFmtId="0" fontId="48" fillId="0" borderId="57" xfId="255" applyFont="1" applyBorder="1" applyAlignment="1">
      <alignment horizontal="center" vertical="center"/>
    </xf>
    <xf numFmtId="0" fontId="48" fillId="0" borderId="56" xfId="255" applyFont="1" applyBorder="1" applyAlignment="1">
      <alignment horizontal="center" vertical="center"/>
    </xf>
    <xf numFmtId="0" fontId="48" fillId="0" borderId="66" xfId="255" applyFont="1" applyBorder="1" applyAlignment="1">
      <alignment horizontal="center" vertical="center"/>
    </xf>
    <xf numFmtId="0" fontId="48" fillId="0" borderId="54" xfId="255" applyFont="1" applyBorder="1" applyAlignment="1">
      <alignment horizontal="center" vertical="center"/>
    </xf>
    <xf numFmtId="0" fontId="48" fillId="0" borderId="70" xfId="255" applyFont="1" applyBorder="1" applyAlignment="1">
      <alignment horizontal="center" vertical="center"/>
    </xf>
    <xf numFmtId="0" fontId="48" fillId="0" borderId="64" xfId="255" applyFont="1" applyBorder="1" applyAlignment="1">
      <alignment horizontal="center" vertical="center"/>
    </xf>
    <xf numFmtId="0" fontId="48" fillId="0" borderId="53" xfId="255" applyFont="1" applyBorder="1" applyAlignment="1">
      <alignment horizontal="center" vertical="center"/>
    </xf>
    <xf numFmtId="0" fontId="48" fillId="0" borderId="72" xfId="255" applyFont="1" applyBorder="1" applyAlignment="1">
      <alignment horizontal="center" vertical="center"/>
    </xf>
    <xf numFmtId="0" fontId="48" fillId="0" borderId="66" xfId="0" applyFont="1" applyBorder="1" applyAlignment="1">
      <alignment horizontal="center" vertical="center"/>
    </xf>
    <xf numFmtId="0" fontId="48" fillId="0" borderId="54" xfId="0" applyFont="1" applyBorder="1" applyAlignment="1">
      <alignment horizontal="center" vertical="center"/>
    </xf>
    <xf numFmtId="0" fontId="48" fillId="0" borderId="70" xfId="0" applyFont="1" applyBorder="1" applyAlignment="1">
      <alignment horizontal="center" vertical="center"/>
    </xf>
    <xf numFmtId="0" fontId="50" fillId="24" borderId="16" xfId="0" applyFont="1" applyFill="1" applyBorder="1" applyAlignment="1">
      <alignment horizontal="center"/>
    </xf>
    <xf numFmtId="0" fontId="50" fillId="24" borderId="17" xfId="0" applyFont="1" applyFill="1" applyBorder="1" applyAlignment="1">
      <alignment horizontal="center"/>
    </xf>
    <xf numFmtId="0" fontId="50" fillId="0" borderId="40" xfId="0" applyFont="1" applyBorder="1" applyAlignment="1">
      <alignment horizontal="right"/>
    </xf>
    <xf numFmtId="0" fontId="50" fillId="0" borderId="42" xfId="0" applyFont="1" applyBorder="1" applyAlignment="1">
      <alignment horizontal="right"/>
    </xf>
    <xf numFmtId="0" fontId="50" fillId="0" borderId="43" xfId="0" applyFont="1" applyBorder="1" applyAlignment="1">
      <alignment horizontal="right"/>
    </xf>
    <xf numFmtId="2" fontId="48" fillId="0" borderId="19" xfId="0" applyNumberFormat="1" applyFont="1" applyBorder="1" applyAlignment="1">
      <alignment horizontal="center" wrapText="1"/>
    </xf>
    <xf numFmtId="2" fontId="48" fillId="0" borderId="23" xfId="0" applyNumberFormat="1" applyFont="1" applyBorder="1" applyAlignment="1">
      <alignment horizontal="center" wrapText="1"/>
    </xf>
    <xf numFmtId="0" fontId="50" fillId="24" borderId="66" xfId="0" applyFont="1" applyFill="1" applyBorder="1" applyAlignment="1">
      <alignment horizontal="center"/>
    </xf>
    <xf numFmtId="0" fontId="50" fillId="24" borderId="65" xfId="0" applyFont="1" applyFill="1" applyBorder="1" applyAlignment="1">
      <alignment horizontal="center"/>
    </xf>
    <xf numFmtId="0" fontId="48" fillId="24" borderId="30" xfId="0" applyFont="1" applyFill="1" applyBorder="1" applyAlignment="1">
      <alignment horizontal="center" vertical="center"/>
    </xf>
    <xf numFmtId="0" fontId="48" fillId="0" borderId="26" xfId="0" applyFont="1" applyBorder="1" applyAlignment="1"/>
    <xf numFmtId="0" fontId="48" fillId="0" borderId="30" xfId="0" applyFont="1" applyBorder="1" applyAlignment="1"/>
    <xf numFmtId="0" fontId="48" fillId="0" borderId="27" xfId="0" applyFont="1" applyBorder="1" applyAlignment="1"/>
    <xf numFmtId="0" fontId="48" fillId="0" borderId="60" xfId="0" applyFont="1" applyBorder="1" applyAlignment="1"/>
    <xf numFmtId="2" fontId="48" fillId="0" borderId="60" xfId="0" applyNumberFormat="1" applyFont="1" applyBorder="1" applyAlignment="1">
      <alignment horizontal="center"/>
    </xf>
    <xf numFmtId="2" fontId="48" fillId="0" borderId="27" xfId="0" applyNumberFormat="1" applyFont="1" applyBorder="1" applyAlignment="1">
      <alignment horizontal="center"/>
    </xf>
    <xf numFmtId="0" fontId="48" fillId="0" borderId="60" xfId="0" applyFont="1" applyBorder="1" applyAlignment="1">
      <alignment horizontal="center"/>
    </xf>
    <xf numFmtId="0" fontId="48" fillId="0" borderId="27" xfId="0" applyFont="1" applyBorder="1" applyAlignment="1">
      <alignment horizontal="center"/>
    </xf>
    <xf numFmtId="173" fontId="48" fillId="0" borderId="19" xfId="34" applyFont="1" applyBorder="1" applyAlignment="1">
      <alignment horizontal="center"/>
    </xf>
    <xf numFmtId="173" fontId="48" fillId="0" borderId="23" xfId="34" applyFont="1" applyBorder="1" applyAlignment="1">
      <alignment horizontal="center"/>
    </xf>
    <xf numFmtId="0" fontId="50" fillId="24" borderId="40" xfId="0" applyFont="1" applyFill="1" applyBorder="1" applyAlignment="1">
      <alignment horizontal="right"/>
    </xf>
    <xf numFmtId="0" fontId="50" fillId="24" borderId="42" xfId="0" applyFont="1" applyFill="1" applyBorder="1" applyAlignment="1">
      <alignment horizontal="right"/>
    </xf>
    <xf numFmtId="0" fontId="50" fillId="24" borderId="43" xfId="0" applyFont="1" applyFill="1" applyBorder="1" applyAlignment="1">
      <alignment horizontal="right"/>
    </xf>
    <xf numFmtId="0" fontId="50" fillId="24" borderId="45" xfId="0" applyFont="1" applyFill="1" applyBorder="1" applyAlignment="1">
      <alignment horizontal="center" wrapText="1"/>
    </xf>
    <xf numFmtId="0" fontId="50" fillId="24" borderId="17" xfId="0" applyFont="1" applyFill="1" applyBorder="1" applyAlignment="1">
      <alignment horizontal="center" wrapText="1"/>
    </xf>
    <xf numFmtId="2" fontId="48" fillId="0" borderId="19" xfId="0" applyNumberFormat="1" applyFont="1" applyBorder="1" applyAlignment="1">
      <alignment horizontal="center"/>
    </xf>
    <xf numFmtId="2" fontId="48" fillId="0" borderId="23" xfId="0" applyNumberFormat="1" applyFont="1" applyBorder="1" applyAlignment="1">
      <alignment horizontal="center"/>
    </xf>
    <xf numFmtId="0" fontId="54" fillId="0" borderId="83" xfId="0" applyFont="1" applyBorder="1" applyAlignment="1">
      <alignment horizontal="center" wrapText="1"/>
    </xf>
    <xf numFmtId="0" fontId="48" fillId="0" borderId="0" xfId="0" applyFont="1" applyBorder="1" applyAlignment="1">
      <alignment horizontal="right"/>
    </xf>
    <xf numFmtId="0" fontId="48" fillId="0" borderId="12" xfId="0" applyFont="1" applyBorder="1" applyAlignment="1">
      <alignment horizontal="right"/>
    </xf>
    <xf numFmtId="0" fontId="48" fillId="0" borderId="14" xfId="0" applyFont="1" applyBorder="1" applyAlignment="1">
      <alignment horizontal="right"/>
    </xf>
    <xf numFmtId="0" fontId="48" fillId="0" borderId="15" xfId="0" applyFont="1" applyBorder="1" applyAlignment="1">
      <alignment horizontal="right"/>
    </xf>
    <xf numFmtId="0" fontId="48" fillId="0" borderId="13" xfId="0" applyFont="1" applyBorder="1" applyAlignment="1">
      <alignment horizontal="left"/>
    </xf>
    <xf numFmtId="0" fontId="48" fillId="0" borderId="14" xfId="0" applyFont="1" applyBorder="1" applyAlignment="1">
      <alignment horizontal="left"/>
    </xf>
    <xf numFmtId="0" fontId="50" fillId="0" borderId="11" xfId="0" applyFont="1" applyBorder="1" applyAlignment="1">
      <alignment horizontal="right" vertical="center"/>
    </xf>
    <xf numFmtId="0" fontId="50" fillId="0" borderId="0" xfId="0" applyFont="1" applyBorder="1" applyAlignment="1">
      <alignment horizontal="right" vertical="center"/>
    </xf>
    <xf numFmtId="0" fontId="50" fillId="0" borderId="11" xfId="0" applyFont="1" applyBorder="1" applyAlignment="1">
      <alignment wrapText="1"/>
    </xf>
    <xf numFmtId="0" fontId="50" fillId="0" borderId="0" xfId="0" applyFont="1" applyBorder="1" applyAlignment="1">
      <alignment wrapText="1"/>
    </xf>
    <xf numFmtId="0" fontId="50" fillId="0" borderId="12" xfId="0" applyFont="1" applyBorder="1" applyAlignment="1">
      <alignment wrapText="1"/>
    </xf>
    <xf numFmtId="0" fontId="48" fillId="0" borderId="21" xfId="0" applyFont="1" applyBorder="1" applyAlignment="1">
      <alignment horizontal="center"/>
    </xf>
    <xf numFmtId="0" fontId="48" fillId="0" borderId="22" xfId="0" applyFont="1" applyBorder="1" applyAlignment="1">
      <alignment horizontal="center"/>
    </xf>
    <xf numFmtId="0" fontId="48" fillId="0" borderId="55" xfId="0" applyFont="1" applyBorder="1" applyAlignment="1">
      <alignment horizontal="center"/>
    </xf>
    <xf numFmtId="43" fontId="48" fillId="0" borderId="19" xfId="34" applyNumberFormat="1" applyFont="1" applyBorder="1" applyAlignment="1">
      <alignment horizontal="center"/>
    </xf>
    <xf numFmtId="43" fontId="48" fillId="0" borderId="23" xfId="34" applyNumberFormat="1" applyFont="1" applyBorder="1" applyAlignment="1">
      <alignment horizontal="center"/>
    </xf>
    <xf numFmtId="43" fontId="48" fillId="0" borderId="60" xfId="34" applyNumberFormat="1" applyFont="1" applyBorder="1" applyAlignment="1">
      <alignment horizontal="center"/>
    </xf>
    <xf numFmtId="43" fontId="48" fillId="0" borderId="27" xfId="34" applyNumberFormat="1" applyFont="1" applyBorder="1" applyAlignment="1">
      <alignment horizontal="center"/>
    </xf>
    <xf numFmtId="42" fontId="29" fillId="0" borderId="0" xfId="261" applyFont="1"/>
  </cellXfs>
  <cellStyles count="262">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171"/>
    <cellStyle name="Comma0" xfId="172"/>
    <cellStyle name="Currency" xfId="173"/>
    <cellStyle name="Currency0" xfId="174"/>
    <cellStyle name="Date" xfId="175"/>
    <cellStyle name="Encabezado 4 2" xfId="23"/>
    <cellStyle name="Encabezado 4 3" xfId="176"/>
    <cellStyle name="Énfasis1 2" xfId="24"/>
    <cellStyle name="Énfasis1 3" xfId="177"/>
    <cellStyle name="Énfasis2 2" xfId="25"/>
    <cellStyle name="Énfasis2 3" xfId="178"/>
    <cellStyle name="Énfasis3 2" xfId="26"/>
    <cellStyle name="Énfasis3 3" xfId="179"/>
    <cellStyle name="Énfasis4 2" xfId="27"/>
    <cellStyle name="Énfasis4 3" xfId="180"/>
    <cellStyle name="Énfasis5 2" xfId="28"/>
    <cellStyle name="Énfasis5 3" xfId="181"/>
    <cellStyle name="Énfasis6 2" xfId="29"/>
    <cellStyle name="Énfasis6 3" xfId="182"/>
    <cellStyle name="Entrada 2" xfId="30"/>
    <cellStyle name="Entrada 3" xfId="183"/>
    <cellStyle name="Estilo 1" xfId="31"/>
    <cellStyle name="Euro" xfId="32"/>
    <cellStyle name="F2" xfId="184"/>
    <cellStyle name="F3" xfId="185"/>
    <cellStyle name="F4" xfId="186"/>
    <cellStyle name="F5" xfId="187"/>
    <cellStyle name="F6" xfId="188"/>
    <cellStyle name="F7" xfId="189"/>
    <cellStyle name="F8" xfId="190"/>
    <cellStyle name="Fixed" xfId="191"/>
    <cellStyle name="Heading 1" xfId="192"/>
    <cellStyle name="Heading 2" xfId="193"/>
    <cellStyle name="Heading1" xfId="194"/>
    <cellStyle name="Heading2" xfId="195"/>
    <cellStyle name="Hipervínculo" xfId="256" builtinId="8"/>
    <cellStyle name="Incorrecto 2" xfId="33"/>
    <cellStyle name="Incorrecto 3" xfId="196"/>
    <cellStyle name="MILE DE MILLONES" xfId="197"/>
    <cellStyle name="MILE DE MILLONES 2" xfId="198"/>
    <cellStyle name="MILE DE MILLONES_PRESUPUESTO FASE III ABR-2015 Rev3" xfId="199"/>
    <cellStyle name="MILES" xfId="200"/>
    <cellStyle name="MILES 2" xfId="201"/>
    <cellStyle name="Millares" xfId="34" builtinId="3"/>
    <cellStyle name="Millares [2]" xfId="35"/>
    <cellStyle name="Millares [2] 2" xfId="202"/>
    <cellStyle name="Millares 10" xfId="36"/>
    <cellStyle name="Millares 10 2" xfId="37"/>
    <cellStyle name="Millares 11" xfId="38"/>
    <cellStyle name="Millares 11 2" xfId="203"/>
    <cellStyle name="Millares 12" xfId="125"/>
    <cellStyle name="Millares 13" xfId="134"/>
    <cellStyle name="Millares 2" xfId="39"/>
    <cellStyle name="Millares 2 2" xfId="40"/>
    <cellStyle name="Millares 2 3" xfId="41"/>
    <cellStyle name="Millares 2 4" xfId="204"/>
    <cellStyle name="Millares 2 5" xfId="42"/>
    <cellStyle name="Millares 2_APU´S_NO_PREVISTOS (1)" xfId="205"/>
    <cellStyle name="Millares 3" xfId="43"/>
    <cellStyle name="Millares 3 2" xfId="44"/>
    <cellStyle name="Millares 3 3" xfId="45"/>
    <cellStyle name="Millares 3 4" xfId="46"/>
    <cellStyle name="Millares 3 5" xfId="47"/>
    <cellStyle name="Millares 4" xfId="48"/>
    <cellStyle name="Millares 4 2" xfId="49"/>
    <cellStyle name="Millares 4 3" xfId="206"/>
    <cellStyle name="Millares 4_APU´S_NO_PREVISTOS (1)" xfId="207"/>
    <cellStyle name="Millares 5" xfId="50"/>
    <cellStyle name="Millares 5 2" xfId="208"/>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9"/>
    <cellStyle name="MILLONES 2" xfId="210"/>
    <cellStyle name="MILLONES_PRESUPUESTO FASE III ABR-2015 Rev3" xfId="211"/>
    <cellStyle name="Moneda" xfId="258" builtinId="4"/>
    <cellStyle name="Moneda [0]" xfId="261" builtinId="7"/>
    <cellStyle name="Moneda [0] 2" xfId="257"/>
    <cellStyle name="Moneda 10 2" xfId="61"/>
    <cellStyle name="Moneda 2" xfId="62"/>
    <cellStyle name="Moneda 2 10" xfId="212"/>
    <cellStyle name="Moneda 2 11" xfId="213"/>
    <cellStyle name="Moneda 2 12" xfId="214"/>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5"/>
    <cellStyle name="Moneda 2 3" xfId="69"/>
    <cellStyle name="Moneda 2 4" xfId="216"/>
    <cellStyle name="Moneda 2 5" xfId="217"/>
    <cellStyle name="Moneda 2 6" xfId="218"/>
    <cellStyle name="Moneda 2 7" xfId="219"/>
    <cellStyle name="Moneda 2 8" xfId="220"/>
    <cellStyle name="Moneda 2 9" xfId="221"/>
    <cellStyle name="Moneda 2_APU´S_NO_PREVISTOS (1)" xfId="222"/>
    <cellStyle name="Moneda 3" xfId="70"/>
    <cellStyle name="Moneda 4" xfId="223"/>
    <cellStyle name="Moneda 5" xfId="260"/>
    <cellStyle name="Monetario0" xfId="224"/>
    <cellStyle name="Neutral" xfId="71" builtinId="28" customBuiltin="1"/>
    <cellStyle name="Neutral 2" xfId="72"/>
    <cellStyle name="Neutral 3" xfId="225"/>
    <cellStyle name="No. punto" xfId="226"/>
    <cellStyle name="No. punto 2" xfId="227"/>
    <cellStyle name="Normal" xfId="0" builtinId="0"/>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8"/>
    <cellStyle name="Normal 2 2 3" xfId="229"/>
    <cellStyle name="Normal 2 3" xfId="80"/>
    <cellStyle name="Normal 2 3 2" xfId="230"/>
    <cellStyle name="Normal 2 3 3" xfId="259"/>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1"/>
    <cellStyle name="Normal 3_APU´S_NO_PREVISTOS (1)" xfId="232"/>
    <cellStyle name="Normal 4" xfId="91"/>
    <cellStyle name="Normal 4 2" xfId="92"/>
    <cellStyle name="Normal 4 2 2" xfId="233"/>
    <cellStyle name="Normal 5" xfId="133"/>
    <cellStyle name="Normal 6" xfId="234"/>
    <cellStyle name="Normal 6 2" xfId="235"/>
    <cellStyle name="Normal 7" xfId="236"/>
    <cellStyle name="Normal 8" xfId="237"/>
    <cellStyle name="Normal 9" xfId="238"/>
    <cellStyle name="Normal 9 2" xfId="132"/>
    <cellStyle name="Normal_modelo ACTA OBRA y MODIFICACION" xfId="255"/>
    <cellStyle name="Normal_PTO OFICIAL PREPLIEGO (CORREGIDO) 2" xfId="131"/>
    <cellStyle name="Notas 2" xfId="93"/>
    <cellStyle name="Notas 3" xfId="239"/>
    <cellStyle name="Percent" xfId="240"/>
    <cellStyle name="Porcentaje" xfId="95" builtinId="5"/>
    <cellStyle name="Porcentaje 2" xfId="241"/>
    <cellStyle name="Porcentaje 3" xfId="94"/>
    <cellStyle name="Porcentaje 4" xfId="242"/>
    <cellStyle name="Porcentaje 5" xfId="243"/>
    <cellStyle name="Porcentaje 5 2" xfId="244"/>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5"/>
    <cellStyle name="Porcentual 6" xfId="113"/>
    <cellStyle name="Porcentual 6 2" xfId="114"/>
    <cellStyle name="Porcentual 7" xfId="115"/>
    <cellStyle name="Porcentual 8" xfId="127"/>
    <cellStyle name="resaltado" xfId="246"/>
    <cellStyle name="Salida 2" xfId="116"/>
    <cellStyle name="Salida 3" xfId="247"/>
    <cellStyle name="Texto de advertencia 2" xfId="117"/>
    <cellStyle name="Texto de advertencia 3" xfId="248"/>
    <cellStyle name="Texto explicativo 2" xfId="118"/>
    <cellStyle name="Texto explicativo 3" xfId="249"/>
    <cellStyle name="Título 1 2" xfId="119"/>
    <cellStyle name="Título 1 3" xfId="250"/>
    <cellStyle name="Título 2 2" xfId="120"/>
    <cellStyle name="Título 2 3" xfId="251"/>
    <cellStyle name="Título 3 2" xfId="121"/>
    <cellStyle name="Título 3 3" xfId="252"/>
    <cellStyle name="Título 4" xfId="122"/>
    <cellStyle name="Título 5" xfId="253"/>
    <cellStyle name="Total" xfId="123" builtinId="25" customBuiltin="1"/>
    <cellStyle name="Total 2" xfId="124"/>
    <cellStyle name="Total 3" xfId="25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2.xml"/><Relationship Id="rId117" Type="http://schemas.openxmlformats.org/officeDocument/2006/relationships/externalLink" Target="externalLinks/externalLink113.xml"/><Relationship Id="rId21" Type="http://schemas.openxmlformats.org/officeDocument/2006/relationships/externalLink" Target="externalLinks/externalLink17.xml"/><Relationship Id="rId42" Type="http://schemas.openxmlformats.org/officeDocument/2006/relationships/externalLink" Target="externalLinks/externalLink38.xml"/><Relationship Id="rId47" Type="http://schemas.openxmlformats.org/officeDocument/2006/relationships/externalLink" Target="externalLinks/externalLink43.xml"/><Relationship Id="rId63" Type="http://schemas.openxmlformats.org/officeDocument/2006/relationships/externalLink" Target="externalLinks/externalLink59.xml"/><Relationship Id="rId68" Type="http://schemas.openxmlformats.org/officeDocument/2006/relationships/externalLink" Target="externalLinks/externalLink64.xml"/><Relationship Id="rId84" Type="http://schemas.openxmlformats.org/officeDocument/2006/relationships/externalLink" Target="externalLinks/externalLink80.xml"/><Relationship Id="rId89" Type="http://schemas.openxmlformats.org/officeDocument/2006/relationships/externalLink" Target="externalLinks/externalLink85.xml"/><Relationship Id="rId112" Type="http://schemas.openxmlformats.org/officeDocument/2006/relationships/externalLink" Target="externalLinks/externalLink108.xml"/><Relationship Id="rId16" Type="http://schemas.openxmlformats.org/officeDocument/2006/relationships/externalLink" Target="externalLinks/externalLink12.xml"/><Relationship Id="rId107" Type="http://schemas.openxmlformats.org/officeDocument/2006/relationships/externalLink" Target="externalLinks/externalLink103.xml"/><Relationship Id="rId11" Type="http://schemas.openxmlformats.org/officeDocument/2006/relationships/externalLink" Target="externalLinks/externalLink7.xml"/><Relationship Id="rId32" Type="http://schemas.openxmlformats.org/officeDocument/2006/relationships/externalLink" Target="externalLinks/externalLink28.xml"/><Relationship Id="rId37" Type="http://schemas.openxmlformats.org/officeDocument/2006/relationships/externalLink" Target="externalLinks/externalLink33.xml"/><Relationship Id="rId53" Type="http://schemas.openxmlformats.org/officeDocument/2006/relationships/externalLink" Target="externalLinks/externalLink49.xml"/><Relationship Id="rId58" Type="http://schemas.openxmlformats.org/officeDocument/2006/relationships/externalLink" Target="externalLinks/externalLink54.xml"/><Relationship Id="rId74" Type="http://schemas.openxmlformats.org/officeDocument/2006/relationships/externalLink" Target="externalLinks/externalLink70.xml"/><Relationship Id="rId79" Type="http://schemas.openxmlformats.org/officeDocument/2006/relationships/externalLink" Target="externalLinks/externalLink75.xml"/><Relationship Id="rId102" Type="http://schemas.openxmlformats.org/officeDocument/2006/relationships/externalLink" Target="externalLinks/externalLink98.xml"/><Relationship Id="rId123" Type="http://schemas.openxmlformats.org/officeDocument/2006/relationships/styles" Target="styles.xml"/><Relationship Id="rId128" Type="http://schemas.openxmlformats.org/officeDocument/2006/relationships/customXml" Target="../customXml/item3.xml"/><Relationship Id="rId5" Type="http://schemas.openxmlformats.org/officeDocument/2006/relationships/externalLink" Target="externalLinks/externalLink1.xml"/><Relationship Id="rId90" Type="http://schemas.openxmlformats.org/officeDocument/2006/relationships/externalLink" Target="externalLinks/externalLink86.xml"/><Relationship Id="rId95" Type="http://schemas.openxmlformats.org/officeDocument/2006/relationships/externalLink" Target="externalLinks/externalLink91.xml"/><Relationship Id="rId22" Type="http://schemas.openxmlformats.org/officeDocument/2006/relationships/externalLink" Target="externalLinks/externalLink18.xml"/><Relationship Id="rId27" Type="http://schemas.openxmlformats.org/officeDocument/2006/relationships/externalLink" Target="externalLinks/externalLink23.xml"/><Relationship Id="rId43" Type="http://schemas.openxmlformats.org/officeDocument/2006/relationships/externalLink" Target="externalLinks/externalLink39.xml"/><Relationship Id="rId48" Type="http://schemas.openxmlformats.org/officeDocument/2006/relationships/externalLink" Target="externalLinks/externalLink44.xml"/><Relationship Id="rId64" Type="http://schemas.openxmlformats.org/officeDocument/2006/relationships/externalLink" Target="externalLinks/externalLink60.xml"/><Relationship Id="rId69" Type="http://schemas.openxmlformats.org/officeDocument/2006/relationships/externalLink" Target="externalLinks/externalLink65.xml"/><Relationship Id="rId113" Type="http://schemas.openxmlformats.org/officeDocument/2006/relationships/externalLink" Target="externalLinks/externalLink109.xml"/><Relationship Id="rId118" Type="http://schemas.openxmlformats.org/officeDocument/2006/relationships/externalLink" Target="externalLinks/externalLink114.xml"/><Relationship Id="rId80" Type="http://schemas.openxmlformats.org/officeDocument/2006/relationships/externalLink" Target="externalLinks/externalLink76.xml"/><Relationship Id="rId85" Type="http://schemas.openxmlformats.org/officeDocument/2006/relationships/externalLink" Target="externalLinks/externalLink81.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33" Type="http://schemas.openxmlformats.org/officeDocument/2006/relationships/externalLink" Target="externalLinks/externalLink29.xml"/><Relationship Id="rId38" Type="http://schemas.openxmlformats.org/officeDocument/2006/relationships/externalLink" Target="externalLinks/externalLink34.xml"/><Relationship Id="rId59" Type="http://schemas.openxmlformats.org/officeDocument/2006/relationships/externalLink" Target="externalLinks/externalLink55.xml"/><Relationship Id="rId103" Type="http://schemas.openxmlformats.org/officeDocument/2006/relationships/externalLink" Target="externalLinks/externalLink99.xml"/><Relationship Id="rId108" Type="http://schemas.openxmlformats.org/officeDocument/2006/relationships/externalLink" Target="externalLinks/externalLink104.xml"/><Relationship Id="rId124" Type="http://schemas.openxmlformats.org/officeDocument/2006/relationships/sharedStrings" Target="sharedStrings.xml"/><Relationship Id="rId54" Type="http://schemas.openxmlformats.org/officeDocument/2006/relationships/externalLink" Target="externalLinks/externalLink50.xml"/><Relationship Id="rId70" Type="http://schemas.openxmlformats.org/officeDocument/2006/relationships/externalLink" Target="externalLinks/externalLink66.xml"/><Relationship Id="rId75" Type="http://schemas.openxmlformats.org/officeDocument/2006/relationships/externalLink" Target="externalLinks/externalLink71.xml"/><Relationship Id="rId91" Type="http://schemas.openxmlformats.org/officeDocument/2006/relationships/externalLink" Target="externalLinks/externalLink87.xml"/><Relationship Id="rId96" Type="http://schemas.openxmlformats.org/officeDocument/2006/relationships/externalLink" Target="externalLinks/externalLink92.xml"/><Relationship Id="rId1" Type="http://schemas.openxmlformats.org/officeDocument/2006/relationships/worksheet" Target="worksheets/sheet1.xml"/><Relationship Id="rId6" Type="http://schemas.openxmlformats.org/officeDocument/2006/relationships/externalLink" Target="externalLinks/externalLink2.xml"/><Relationship Id="rId23" Type="http://schemas.openxmlformats.org/officeDocument/2006/relationships/externalLink" Target="externalLinks/externalLink19.xml"/><Relationship Id="rId28" Type="http://schemas.openxmlformats.org/officeDocument/2006/relationships/externalLink" Target="externalLinks/externalLink24.xml"/><Relationship Id="rId49" Type="http://schemas.openxmlformats.org/officeDocument/2006/relationships/externalLink" Target="externalLinks/externalLink45.xml"/><Relationship Id="rId114" Type="http://schemas.openxmlformats.org/officeDocument/2006/relationships/externalLink" Target="externalLinks/externalLink110.xml"/><Relationship Id="rId119" Type="http://schemas.openxmlformats.org/officeDocument/2006/relationships/externalLink" Target="externalLinks/externalLink115.xml"/><Relationship Id="rId44" Type="http://schemas.openxmlformats.org/officeDocument/2006/relationships/externalLink" Target="externalLinks/externalLink40.xml"/><Relationship Id="rId60" Type="http://schemas.openxmlformats.org/officeDocument/2006/relationships/externalLink" Target="externalLinks/externalLink56.xml"/><Relationship Id="rId65" Type="http://schemas.openxmlformats.org/officeDocument/2006/relationships/externalLink" Target="externalLinks/externalLink61.xml"/><Relationship Id="rId81" Type="http://schemas.openxmlformats.org/officeDocument/2006/relationships/externalLink" Target="externalLinks/externalLink77.xml"/><Relationship Id="rId86" Type="http://schemas.openxmlformats.org/officeDocument/2006/relationships/externalLink" Target="externalLinks/externalLink82.xml"/><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39" Type="http://schemas.openxmlformats.org/officeDocument/2006/relationships/externalLink" Target="externalLinks/externalLink35.xml"/><Relationship Id="rId109" Type="http://schemas.openxmlformats.org/officeDocument/2006/relationships/externalLink" Target="externalLinks/externalLink105.xml"/><Relationship Id="rId34" Type="http://schemas.openxmlformats.org/officeDocument/2006/relationships/externalLink" Target="externalLinks/externalLink30.xml"/><Relationship Id="rId50" Type="http://schemas.openxmlformats.org/officeDocument/2006/relationships/externalLink" Target="externalLinks/externalLink46.xml"/><Relationship Id="rId55" Type="http://schemas.openxmlformats.org/officeDocument/2006/relationships/externalLink" Target="externalLinks/externalLink51.xml"/><Relationship Id="rId76" Type="http://schemas.openxmlformats.org/officeDocument/2006/relationships/externalLink" Target="externalLinks/externalLink72.xml"/><Relationship Id="rId97" Type="http://schemas.openxmlformats.org/officeDocument/2006/relationships/externalLink" Target="externalLinks/externalLink93.xml"/><Relationship Id="rId104" Type="http://schemas.openxmlformats.org/officeDocument/2006/relationships/externalLink" Target="externalLinks/externalLink100.xml"/><Relationship Id="rId120" Type="http://schemas.openxmlformats.org/officeDocument/2006/relationships/externalLink" Target="externalLinks/externalLink116.xml"/><Relationship Id="rId125" Type="http://schemas.openxmlformats.org/officeDocument/2006/relationships/calcChain" Target="calcChain.xml"/><Relationship Id="rId7" Type="http://schemas.openxmlformats.org/officeDocument/2006/relationships/externalLink" Target="externalLinks/externalLink3.xml"/><Relationship Id="rId71" Type="http://schemas.openxmlformats.org/officeDocument/2006/relationships/externalLink" Target="externalLinks/externalLink67.xml"/><Relationship Id="rId92" Type="http://schemas.openxmlformats.org/officeDocument/2006/relationships/externalLink" Target="externalLinks/externalLink88.xml"/><Relationship Id="rId2" Type="http://schemas.openxmlformats.org/officeDocument/2006/relationships/worksheet" Target="worksheets/sheet2.xml"/><Relationship Id="rId29" Type="http://schemas.openxmlformats.org/officeDocument/2006/relationships/externalLink" Target="externalLinks/externalLink25.xml"/><Relationship Id="rId24" Type="http://schemas.openxmlformats.org/officeDocument/2006/relationships/externalLink" Target="externalLinks/externalLink20.xml"/><Relationship Id="rId40" Type="http://schemas.openxmlformats.org/officeDocument/2006/relationships/externalLink" Target="externalLinks/externalLink36.xml"/><Relationship Id="rId45" Type="http://schemas.openxmlformats.org/officeDocument/2006/relationships/externalLink" Target="externalLinks/externalLink41.xml"/><Relationship Id="rId66" Type="http://schemas.openxmlformats.org/officeDocument/2006/relationships/externalLink" Target="externalLinks/externalLink62.xml"/><Relationship Id="rId87" Type="http://schemas.openxmlformats.org/officeDocument/2006/relationships/externalLink" Target="externalLinks/externalLink83.xml"/><Relationship Id="rId110" Type="http://schemas.openxmlformats.org/officeDocument/2006/relationships/externalLink" Target="externalLinks/externalLink106.xml"/><Relationship Id="rId115" Type="http://schemas.openxmlformats.org/officeDocument/2006/relationships/externalLink" Target="externalLinks/externalLink111.xml"/><Relationship Id="rId61" Type="http://schemas.openxmlformats.org/officeDocument/2006/relationships/externalLink" Target="externalLinks/externalLink57.xml"/><Relationship Id="rId82" Type="http://schemas.openxmlformats.org/officeDocument/2006/relationships/externalLink" Target="externalLinks/externalLink78.xml"/><Relationship Id="rId19" Type="http://schemas.openxmlformats.org/officeDocument/2006/relationships/externalLink" Target="externalLinks/externalLink15.xml"/><Relationship Id="rId14" Type="http://schemas.openxmlformats.org/officeDocument/2006/relationships/externalLink" Target="externalLinks/externalLink10.xml"/><Relationship Id="rId30" Type="http://schemas.openxmlformats.org/officeDocument/2006/relationships/externalLink" Target="externalLinks/externalLink26.xml"/><Relationship Id="rId35" Type="http://schemas.openxmlformats.org/officeDocument/2006/relationships/externalLink" Target="externalLinks/externalLink31.xml"/><Relationship Id="rId56" Type="http://schemas.openxmlformats.org/officeDocument/2006/relationships/externalLink" Target="externalLinks/externalLink52.xml"/><Relationship Id="rId77" Type="http://schemas.openxmlformats.org/officeDocument/2006/relationships/externalLink" Target="externalLinks/externalLink73.xml"/><Relationship Id="rId100" Type="http://schemas.openxmlformats.org/officeDocument/2006/relationships/externalLink" Target="externalLinks/externalLink96.xml"/><Relationship Id="rId105" Type="http://schemas.openxmlformats.org/officeDocument/2006/relationships/externalLink" Target="externalLinks/externalLink101.xml"/><Relationship Id="rId126" Type="http://schemas.openxmlformats.org/officeDocument/2006/relationships/customXml" Target="../customXml/item1.xml"/><Relationship Id="rId8" Type="http://schemas.openxmlformats.org/officeDocument/2006/relationships/externalLink" Target="externalLinks/externalLink4.xml"/><Relationship Id="rId51" Type="http://schemas.openxmlformats.org/officeDocument/2006/relationships/externalLink" Target="externalLinks/externalLink47.xml"/><Relationship Id="rId72" Type="http://schemas.openxmlformats.org/officeDocument/2006/relationships/externalLink" Target="externalLinks/externalLink68.xml"/><Relationship Id="rId93" Type="http://schemas.openxmlformats.org/officeDocument/2006/relationships/externalLink" Target="externalLinks/externalLink89.xml"/><Relationship Id="rId98" Type="http://schemas.openxmlformats.org/officeDocument/2006/relationships/externalLink" Target="externalLinks/externalLink94.xml"/><Relationship Id="rId121" Type="http://schemas.openxmlformats.org/officeDocument/2006/relationships/externalLink" Target="externalLinks/externalLink117.xml"/><Relationship Id="rId3" Type="http://schemas.openxmlformats.org/officeDocument/2006/relationships/worksheet" Target="worksheets/sheet3.xml"/><Relationship Id="rId25" Type="http://schemas.openxmlformats.org/officeDocument/2006/relationships/externalLink" Target="externalLinks/externalLink21.xml"/><Relationship Id="rId46" Type="http://schemas.openxmlformats.org/officeDocument/2006/relationships/externalLink" Target="externalLinks/externalLink42.xml"/><Relationship Id="rId67" Type="http://schemas.openxmlformats.org/officeDocument/2006/relationships/externalLink" Target="externalLinks/externalLink63.xml"/><Relationship Id="rId116" Type="http://schemas.openxmlformats.org/officeDocument/2006/relationships/externalLink" Target="externalLinks/externalLink112.xml"/><Relationship Id="rId20" Type="http://schemas.openxmlformats.org/officeDocument/2006/relationships/externalLink" Target="externalLinks/externalLink16.xml"/><Relationship Id="rId41" Type="http://schemas.openxmlformats.org/officeDocument/2006/relationships/externalLink" Target="externalLinks/externalLink37.xml"/><Relationship Id="rId62" Type="http://schemas.openxmlformats.org/officeDocument/2006/relationships/externalLink" Target="externalLinks/externalLink58.xml"/><Relationship Id="rId83" Type="http://schemas.openxmlformats.org/officeDocument/2006/relationships/externalLink" Target="externalLinks/externalLink79.xml"/><Relationship Id="rId88" Type="http://schemas.openxmlformats.org/officeDocument/2006/relationships/externalLink" Target="externalLinks/externalLink84.xml"/><Relationship Id="rId111" Type="http://schemas.openxmlformats.org/officeDocument/2006/relationships/externalLink" Target="externalLinks/externalLink107.xml"/><Relationship Id="rId15" Type="http://schemas.openxmlformats.org/officeDocument/2006/relationships/externalLink" Target="externalLinks/externalLink11.xml"/><Relationship Id="rId36" Type="http://schemas.openxmlformats.org/officeDocument/2006/relationships/externalLink" Target="externalLinks/externalLink32.xml"/><Relationship Id="rId57" Type="http://schemas.openxmlformats.org/officeDocument/2006/relationships/externalLink" Target="externalLinks/externalLink53.xml"/><Relationship Id="rId106" Type="http://schemas.openxmlformats.org/officeDocument/2006/relationships/externalLink" Target="externalLinks/externalLink102.xml"/><Relationship Id="rId127" Type="http://schemas.openxmlformats.org/officeDocument/2006/relationships/customXml" Target="../customXml/item2.xml"/><Relationship Id="rId10" Type="http://schemas.openxmlformats.org/officeDocument/2006/relationships/externalLink" Target="externalLinks/externalLink6.xml"/><Relationship Id="rId31" Type="http://schemas.openxmlformats.org/officeDocument/2006/relationships/externalLink" Target="externalLinks/externalLink27.xml"/><Relationship Id="rId52" Type="http://schemas.openxmlformats.org/officeDocument/2006/relationships/externalLink" Target="externalLinks/externalLink48.xml"/><Relationship Id="rId73" Type="http://schemas.openxmlformats.org/officeDocument/2006/relationships/externalLink" Target="externalLinks/externalLink69.xml"/><Relationship Id="rId78" Type="http://schemas.openxmlformats.org/officeDocument/2006/relationships/externalLink" Target="externalLinks/externalLink74.xml"/><Relationship Id="rId94" Type="http://schemas.openxmlformats.org/officeDocument/2006/relationships/externalLink" Target="externalLinks/externalLink90.xml"/><Relationship Id="rId99" Type="http://schemas.openxmlformats.org/officeDocument/2006/relationships/externalLink" Target="externalLinks/externalLink95.xml"/><Relationship Id="rId101" Type="http://schemas.openxmlformats.org/officeDocument/2006/relationships/externalLink" Target="externalLinks/externalLink97.xml"/><Relationship Id="rId122"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126205</xdr:colOff>
      <xdr:row>0</xdr:row>
      <xdr:rowOff>111919</xdr:rowOff>
    </xdr:from>
    <xdr:to>
      <xdr:col>1</xdr:col>
      <xdr:colOff>840580</xdr:colOff>
      <xdr:row>0</xdr:row>
      <xdr:rowOff>935152</xdr:rowOff>
    </xdr:to>
    <xdr:pic>
      <xdr:nvPicPr>
        <xdr:cNvPr id="2" name="image2.png" descr="C:\Users\Andres Luna\Documents\ANDRES 03\TRIPTICO\05 FONDO ADAPTACION\01 PIEZAS INDEPENDIENTES\20.plantillas Diciembre\Imgs\logos fondo -02 vertical.png"/>
        <xdr:cNvPicPr/>
      </xdr:nvPicPr>
      <xdr:blipFill>
        <a:blip xmlns:r="http://schemas.openxmlformats.org/officeDocument/2006/relationships" r:embed="rId1"/>
        <a:srcRect/>
        <a:stretch>
          <a:fillRect/>
        </a:stretch>
      </xdr:blipFill>
      <xdr:spPr>
        <a:xfrm>
          <a:off x="126205" y="111919"/>
          <a:ext cx="1476375" cy="823233"/>
        </a:xfrm>
        <a:prstGeom prst="rect">
          <a:avLst/>
        </a:prstGeom>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FA9CF50F\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192.168.24.13\TarifasCesar\Tarifas%20Esqu.Regional%2014%20Municipios%20Felipe\Tarifas%20ASTREA.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FA9CF50F\Factura13"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FA9CF50F\REPROJM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FA9CF50F\Contratacion%20PME%20v021"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FA9CF50F\Formato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F:\Tarifas%20Chimichagua.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Lidercostos\intercambio\Documents%20and%20Settings\besalazar\Mis%20documentosperso\tarifas\Modelo%20Tarifario%20Res%20287-%202004\PLAN%20DE%20INVERSIONES%20PARA%20CMI.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sheetData sheetId="313">
        <row r="2">
          <cell r="A2">
            <v>0</v>
          </cell>
        </row>
      </sheetData>
      <sheetData sheetId="314">
        <row r="2">
          <cell r="A2">
            <v>0</v>
          </cell>
        </row>
      </sheetData>
      <sheetData sheetId="315">
        <row r="2">
          <cell r="A2">
            <v>0</v>
          </cell>
        </row>
      </sheetData>
      <sheetData sheetId="316"/>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sheetData sheetId="402"/>
      <sheetData sheetId="403"/>
      <sheetData sheetId="404"/>
      <sheetData sheetId="405">
        <row r="2">
          <cell r="A2">
            <v>0</v>
          </cell>
        </row>
      </sheetData>
      <sheetData sheetId="406">
        <row r="2">
          <cell r="A2">
            <v>0</v>
          </cell>
        </row>
      </sheetData>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sheetData sheetId="538"/>
      <sheetData sheetId="539"/>
      <sheetData sheetId="540"/>
      <sheetData sheetId="541"/>
      <sheetData sheetId="542"/>
      <sheetData sheetId="543"/>
      <sheetData sheetId="544"/>
      <sheetData sheetId="545"/>
      <sheetData sheetId="546">
        <row r="2">
          <cell r="A2">
            <v>0</v>
          </cell>
        </row>
      </sheetData>
      <sheetData sheetId="547"/>
      <sheetData sheetId="548"/>
      <sheetData sheetId="549">
        <row r="2">
          <cell r="A2">
            <v>0</v>
          </cell>
        </row>
      </sheetData>
      <sheetData sheetId="550">
        <row r="2">
          <cell r="A2">
            <v>0</v>
          </cell>
        </row>
      </sheetData>
      <sheetData sheetId="551"/>
      <sheetData sheetId="552">
        <row r="2">
          <cell r="A2">
            <v>0</v>
          </cell>
        </row>
      </sheetData>
      <sheetData sheetId="553">
        <row r="2">
          <cell r="A2">
            <v>0</v>
          </cell>
        </row>
      </sheetData>
      <sheetData sheetId="554"/>
      <sheetData sheetId="555"/>
      <sheetData sheetId="556"/>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sheetData sheetId="571">
        <row r="2">
          <cell r="A2">
            <v>0</v>
          </cell>
        </row>
      </sheetData>
      <sheetData sheetId="572">
        <row r="2">
          <cell r="A2">
            <v>0</v>
          </cell>
        </row>
      </sheetData>
      <sheetData sheetId="573">
        <row r="2">
          <cell r="A2">
            <v>0</v>
          </cell>
        </row>
      </sheetData>
      <sheetData sheetId="574"/>
      <sheetData sheetId="575">
        <row r="2">
          <cell r="A2">
            <v>0</v>
          </cell>
        </row>
      </sheetData>
      <sheetData sheetId="576">
        <row r="2">
          <cell r="A2">
            <v>0</v>
          </cell>
        </row>
      </sheetData>
      <sheetData sheetId="577">
        <row r="2">
          <cell r="A2">
            <v>0</v>
          </cell>
        </row>
      </sheetData>
      <sheetData sheetId="578"/>
      <sheetData sheetId="579">
        <row r="2">
          <cell r="A2">
            <v>0</v>
          </cell>
        </row>
      </sheetData>
      <sheetData sheetId="580">
        <row r="2">
          <cell r="A2">
            <v>0</v>
          </cell>
        </row>
      </sheetData>
      <sheetData sheetId="581"/>
      <sheetData sheetId="582"/>
      <sheetData sheetId="583">
        <row r="2">
          <cell r="A2">
            <v>0</v>
          </cell>
        </row>
      </sheetData>
      <sheetData sheetId="584">
        <row r="2">
          <cell r="A2">
            <v>0</v>
          </cell>
        </row>
      </sheetData>
      <sheetData sheetId="585"/>
      <sheetData sheetId="586"/>
      <sheetData sheetId="587"/>
      <sheetData sheetId="588"/>
      <sheetData sheetId="589"/>
      <sheetData sheetId="590"/>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sheetData sheetId="792"/>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refreshError="1"/>
      <sheetData sheetId="875" refreshError="1"/>
      <sheetData sheetId="876" refreshError="1"/>
      <sheetData sheetId="877" refreshError="1"/>
      <sheetData sheetId="878" refreshError="1"/>
      <sheetData sheetId="879" refreshError="1"/>
      <sheetData sheetId="880" refreshError="1"/>
      <sheetData sheetId="881"/>
      <sheetData sheetId="882"/>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row r="2">
          <cell r="A2">
            <v>0</v>
          </cell>
        </row>
      </sheetData>
      <sheetData sheetId="931">
        <row r="2">
          <cell r="A2">
            <v>0</v>
          </cell>
        </row>
      </sheetData>
      <sheetData sheetId="932"/>
      <sheetData sheetId="933">
        <row r="2">
          <cell r="A2">
            <v>0</v>
          </cell>
        </row>
      </sheetData>
      <sheetData sheetId="934">
        <row r="2">
          <cell r="A2">
            <v>0</v>
          </cell>
        </row>
      </sheetData>
      <sheetData sheetId="935">
        <row r="2">
          <cell r="A2">
            <v>0</v>
          </cell>
        </row>
      </sheetData>
      <sheetData sheetId="936"/>
      <sheetData sheetId="937"/>
      <sheetData sheetId="938"/>
      <sheetData sheetId="939"/>
      <sheetData sheetId="940"/>
      <sheetData sheetId="941">
        <row r="2">
          <cell r="A2">
            <v>0</v>
          </cell>
        </row>
      </sheetData>
      <sheetData sheetId="942">
        <row r="2">
          <cell r="A2">
            <v>0</v>
          </cell>
        </row>
      </sheetData>
      <sheetData sheetId="943"/>
      <sheetData sheetId="944"/>
      <sheetData sheetId="945">
        <row r="2">
          <cell r="A2">
            <v>0</v>
          </cell>
        </row>
      </sheetData>
      <sheetData sheetId="946">
        <row r="2">
          <cell r="A2">
            <v>0</v>
          </cell>
        </row>
      </sheetData>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ETROS"/>
      <sheetName val="VPD"/>
      <sheetName val="DATOS BASICOS EMPRESA"/>
      <sheetName val="COSTOS SEDE ADVA CESAR"/>
      <sheetName val="COSTOS BASE"/>
      <sheetName val="CALCULOS"/>
      <sheetName val="COST. APROBADOS"/>
      <sheetName val="RESUMEN CMO"/>
      <sheetName val="RESUMEN CMA"/>
      <sheetName val="TASARETRI"/>
      <sheetName val="CMTASA"/>
      <sheetName val="VALOR ACT. HVPD"/>
      <sheetName val="RESUMEN CMI"/>
      <sheetName val="TARIFA "/>
      <sheetName val="CANT. REPOSICIÓN 2009-2018  "/>
      <sheetName val="INVERS. ACUEDUCTO"/>
      <sheetName val="INVERS. ALCANTARILLADO"/>
      <sheetName val="APU "/>
      <sheetName val="LISTA PRECIOS ACTUAL "/>
      <sheetName val="AIU Acueducto "/>
      <sheetName val="AIU Alcantarillado"/>
    </sheetNames>
    <sheetDataSet>
      <sheetData sheetId="0"/>
      <sheetData sheetId="1"/>
      <sheetData sheetId="2"/>
      <sheetData sheetId="3"/>
      <sheetData sheetId="4"/>
      <sheetData sheetId="5"/>
      <sheetData sheetId="6"/>
      <sheetData sheetId="7"/>
      <sheetData sheetId="8">
        <row r="39">
          <cell r="B39">
            <v>0.6</v>
          </cell>
        </row>
      </sheetData>
      <sheetData sheetId="9"/>
      <sheetData sheetId="10"/>
      <sheetData sheetId="11"/>
      <sheetData sheetId="12"/>
      <sheetData sheetId="13"/>
      <sheetData sheetId="14"/>
      <sheetData sheetId="15"/>
      <sheetData sheetId="16"/>
      <sheetData sheetId="17"/>
      <sheetData sheetId="18"/>
      <sheetData sheetId="19" refreshError="1"/>
      <sheetData sheetId="2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ETROS"/>
      <sheetName val="VPD"/>
      <sheetName val="DATOS BASICOS EMPRESA"/>
      <sheetName val="COSTOS SEDE ADVA CESAR"/>
      <sheetName val="COSTOS BASE"/>
      <sheetName val="CALCULOS"/>
      <sheetName val="COST. APROBADOS"/>
      <sheetName val="RESUMEN CMO"/>
      <sheetName val="RESUMEN CMA"/>
      <sheetName val="TASARETRI"/>
      <sheetName val="CMTASA"/>
      <sheetName val="VALOR ACT. HVPD"/>
      <sheetName val="RESUMEN CMI"/>
      <sheetName val="TARIFA "/>
      <sheetName val="CANT. REPOSICIÓN 2009-2018  "/>
      <sheetName val="INVERS. ACUEDUCTO"/>
      <sheetName val="INVERS. ALCANTARILLADO"/>
      <sheetName val="APU "/>
      <sheetName val="LISTA PRECIOS ACTUAL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39">
          <cell r="B39">
            <v>0.6</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ETROS"/>
      <sheetName val="Hoja1"/>
      <sheetName val="DATOS HISTORICOS"/>
      <sheetName val="OFERTA HIDRICA"/>
      <sheetName val="DEMANDA"/>
      <sheetName val="PROY. USUAR. MALA "/>
      <sheetName val="USUARIOS AÑO"/>
      <sheetName val="PLAN INV"/>
      <sheetName val="INV. AC"/>
      <sheetName val="INV. ALC "/>
      <sheetName val="TASA RETRIB."/>
      <sheetName val="CMTASA"/>
      <sheetName val="VALOR  $ ACTIVO"/>
      <sheetName val="VALOR ACTIVOS "/>
      <sheetName val="TARIFA"/>
      <sheetName val="INGRESOS"/>
      <sheetName val="DATOS ESCENARIOS"/>
      <sheetName val="Resumen de escenario"/>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row r="2">
          <cell r="B2">
            <v>0.13919999999999999</v>
          </cell>
        </row>
      </sheetData>
      <sheetData sheetId="1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P98"/>
  <sheetViews>
    <sheetView showGridLines="0" view="pageBreakPreview" topLeftCell="A61" zoomScale="70" zoomScaleNormal="100" zoomScaleSheetLayoutView="70" zoomScalePageLayoutView="87" workbookViewId="0">
      <selection activeCell="O67" sqref="O67"/>
    </sheetView>
  </sheetViews>
  <sheetFormatPr baseColWidth="10" defaultColWidth="11.42578125" defaultRowHeight="16.5"/>
  <cols>
    <col min="1" max="2" width="3.42578125" style="1" customWidth="1"/>
    <col min="3" max="3" width="6" style="1" customWidth="1"/>
    <col min="4" max="4" width="17.425781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4" width="11.42578125" style="1"/>
    <col min="15" max="15" width="15.85546875" style="1" bestFit="1" customWidth="1"/>
    <col min="16" max="16384" width="11.42578125" style="1"/>
  </cols>
  <sheetData>
    <row r="1" spans="1:13" ht="17.25" thickBot="1">
      <c r="A1" s="5"/>
      <c r="B1" s="5"/>
      <c r="C1" s="5"/>
      <c r="D1" s="5"/>
      <c r="E1" s="6"/>
      <c r="F1" s="5"/>
      <c r="G1" s="5"/>
      <c r="H1" s="5"/>
      <c r="I1" s="5"/>
      <c r="J1" s="5"/>
      <c r="K1" s="5"/>
      <c r="L1" s="5"/>
      <c r="M1" s="5"/>
    </row>
    <row r="2" spans="1:13" ht="17.25" thickTop="1">
      <c r="A2" s="5"/>
      <c r="B2" s="7"/>
      <c r="C2" s="175"/>
      <c r="D2" s="175"/>
      <c r="E2" s="176"/>
      <c r="F2" s="175"/>
      <c r="G2" s="175"/>
      <c r="H2" s="175"/>
      <c r="I2" s="175"/>
      <c r="J2" s="175"/>
      <c r="K2" s="175"/>
      <c r="L2" s="8"/>
      <c r="M2" s="5"/>
    </row>
    <row r="3" spans="1:13" ht="30" customHeight="1">
      <c r="A3" s="5"/>
      <c r="B3" s="9"/>
      <c r="C3" s="420" t="s">
        <v>0</v>
      </c>
      <c r="D3" s="420"/>
      <c r="E3" s="420"/>
      <c r="F3" s="420"/>
      <c r="G3" s="129"/>
      <c r="H3" s="129"/>
      <c r="I3" s="129"/>
      <c r="J3" s="129"/>
      <c r="K3" s="129"/>
      <c r="L3" s="10"/>
      <c r="M3" s="5"/>
    </row>
    <row r="4" spans="1:13" ht="17.25" thickBot="1">
      <c r="A4" s="5"/>
      <c r="B4" s="9"/>
      <c r="C4" s="212" t="s">
        <v>1</v>
      </c>
      <c r="D4" s="213" t="s">
        <v>2</v>
      </c>
      <c r="E4" s="212" t="s">
        <v>3</v>
      </c>
      <c r="F4" s="213">
        <v>1</v>
      </c>
      <c r="G4" s="129"/>
      <c r="H4" s="129"/>
      <c r="I4" s="129"/>
      <c r="J4" s="129"/>
      <c r="K4" s="129"/>
      <c r="L4" s="10"/>
      <c r="M4" s="5"/>
    </row>
    <row r="5" spans="1:13">
      <c r="A5" s="5"/>
      <c r="B5" s="9"/>
      <c r="C5" s="426" t="s">
        <v>4</v>
      </c>
      <c r="D5" s="427"/>
      <c r="E5" s="427"/>
      <c r="F5" s="427"/>
      <c r="G5" s="427"/>
      <c r="H5" s="427"/>
      <c r="I5" s="427"/>
      <c r="J5" s="427"/>
      <c r="K5" s="428"/>
      <c r="L5" s="10"/>
      <c r="M5" s="5"/>
    </row>
    <row r="6" spans="1:13" ht="17.25" thickBot="1">
      <c r="A6" s="5"/>
      <c r="B6" s="9"/>
      <c r="C6" s="421" t="s">
        <v>5</v>
      </c>
      <c r="D6" s="422"/>
      <c r="E6" s="422"/>
      <c r="F6" s="422"/>
      <c r="G6" s="422"/>
      <c r="H6" s="422"/>
      <c r="I6" s="422"/>
      <c r="J6" s="422"/>
      <c r="K6" s="423"/>
      <c r="L6" s="10"/>
      <c r="M6" s="5"/>
    </row>
    <row r="7" spans="1:13" s="19" customFormat="1">
      <c r="A7" s="17"/>
      <c r="B7" s="18"/>
      <c r="C7" s="436" t="s">
        <v>6</v>
      </c>
      <c r="D7" s="436"/>
      <c r="E7" s="436"/>
      <c r="F7" s="436"/>
      <c r="G7" s="436"/>
      <c r="H7" s="436"/>
      <c r="I7" s="436"/>
      <c r="J7" s="436"/>
      <c r="K7" s="436"/>
      <c r="L7" s="20"/>
      <c r="M7" s="17"/>
    </row>
    <row r="8" spans="1:13" ht="43.5" customHeight="1">
      <c r="A8" s="5"/>
      <c r="B8" s="9"/>
      <c r="C8" s="437"/>
      <c r="D8" s="437"/>
      <c r="E8" s="437"/>
      <c r="F8" s="437"/>
      <c r="G8" s="437"/>
      <c r="H8" s="437"/>
      <c r="I8" s="437"/>
      <c r="J8" s="437"/>
      <c r="K8" s="437"/>
      <c r="L8" s="10"/>
      <c r="M8" s="5"/>
    </row>
    <row r="9" spans="1:13" ht="34.5" customHeight="1">
      <c r="A9" s="5"/>
      <c r="B9" s="9"/>
      <c r="C9" s="438" t="s">
        <v>7</v>
      </c>
      <c r="D9" s="439"/>
      <c r="E9" s="439"/>
      <c r="F9" s="439"/>
      <c r="G9" s="439"/>
      <c r="H9" s="439"/>
      <c r="I9" s="439"/>
      <c r="J9" s="439"/>
      <c r="K9" s="440"/>
      <c r="L9" s="10"/>
      <c r="M9" s="5"/>
    </row>
    <row r="10" spans="1:13" ht="30" customHeight="1" thickBot="1">
      <c r="A10" s="5"/>
      <c r="B10" s="9"/>
      <c r="C10" s="402"/>
      <c r="D10" s="403"/>
      <c r="E10" s="403"/>
      <c r="F10" s="403"/>
      <c r="G10" s="403"/>
      <c r="H10" s="403"/>
      <c r="I10" s="403"/>
      <c r="J10" s="403"/>
      <c r="K10" s="404"/>
      <c r="L10" s="10"/>
      <c r="M10" s="5"/>
    </row>
    <row r="11" spans="1:13" ht="30" customHeight="1">
      <c r="A11" s="5"/>
      <c r="B11" s="9"/>
      <c r="C11" s="433" t="s">
        <v>8</v>
      </c>
      <c r="D11" s="424" t="s">
        <v>9</v>
      </c>
      <c r="E11" s="435" t="s">
        <v>10</v>
      </c>
      <c r="F11" s="435"/>
      <c r="G11" s="433" t="s">
        <v>11</v>
      </c>
      <c r="H11" s="424" t="s">
        <v>12</v>
      </c>
      <c r="I11" s="424" t="s">
        <v>13</v>
      </c>
      <c r="J11" s="429" t="s">
        <v>14</v>
      </c>
      <c r="K11" s="431" t="s">
        <v>15</v>
      </c>
      <c r="L11" s="10"/>
      <c r="M11" s="5"/>
    </row>
    <row r="12" spans="1:13" ht="30" customHeight="1" thickBot="1">
      <c r="A12" s="5"/>
      <c r="B12" s="9"/>
      <c r="C12" s="434"/>
      <c r="D12" s="425"/>
      <c r="E12" s="130" t="s">
        <v>16</v>
      </c>
      <c r="F12" s="130" t="s">
        <v>17</v>
      </c>
      <c r="G12" s="434"/>
      <c r="H12" s="425"/>
      <c r="I12" s="425"/>
      <c r="J12" s="430"/>
      <c r="K12" s="432"/>
      <c r="L12" s="10"/>
      <c r="M12" s="5"/>
    </row>
    <row r="13" spans="1:13" ht="30" customHeight="1" thickBot="1">
      <c r="A13" s="5"/>
      <c r="B13" s="9"/>
      <c r="C13" s="131" t="s">
        <v>89</v>
      </c>
      <c r="D13" s="132"/>
      <c r="E13" s="132"/>
      <c r="F13" s="132"/>
      <c r="G13" s="132"/>
      <c r="H13" s="132"/>
      <c r="I13" s="132"/>
      <c r="J13" s="132"/>
      <c r="K13" s="133"/>
      <c r="L13" s="10"/>
      <c r="M13" s="5"/>
    </row>
    <row r="14" spans="1:13" ht="30" customHeight="1" thickBot="1">
      <c r="A14" s="5"/>
      <c r="B14" s="9"/>
      <c r="C14" s="241" t="s">
        <v>90</v>
      </c>
      <c r="D14" s="184"/>
      <c r="E14" s="184"/>
      <c r="F14" s="184"/>
      <c r="G14" s="184"/>
      <c r="H14" s="184"/>
      <c r="I14" s="184"/>
      <c r="J14" s="184"/>
      <c r="K14" s="185"/>
      <c r="L14" s="10"/>
      <c r="M14" s="5"/>
    </row>
    <row r="15" spans="1:13" ht="30" customHeight="1" thickBot="1">
      <c r="A15" s="5"/>
      <c r="B15" s="9"/>
      <c r="C15" s="131" t="s">
        <v>91</v>
      </c>
      <c r="D15" s="132"/>
      <c r="E15" s="132"/>
      <c r="F15" s="132"/>
      <c r="G15" s="132"/>
      <c r="H15" s="132"/>
      <c r="I15" s="132"/>
      <c r="J15" s="132"/>
      <c r="K15" s="133"/>
      <c r="L15" s="10"/>
      <c r="M15" s="5"/>
    </row>
    <row r="16" spans="1:13" ht="30" customHeight="1">
      <c r="A16" s="5"/>
      <c r="B16" s="9"/>
      <c r="C16" s="191">
        <v>1</v>
      </c>
      <c r="D16" s="192">
        <v>1.1000000000000001</v>
      </c>
      <c r="E16" s="192"/>
      <c r="F16" s="192"/>
      <c r="G16" s="193" t="s">
        <v>92</v>
      </c>
      <c r="H16" s="194" t="s">
        <v>88</v>
      </c>
      <c r="I16" s="195">
        <v>2660</v>
      </c>
      <c r="J16" s="223">
        <v>4913</v>
      </c>
      <c r="K16" s="186">
        <f>ROUND(I16*J16,0)</f>
        <v>13068580</v>
      </c>
      <c r="L16" s="10"/>
      <c r="M16" s="5"/>
    </row>
    <row r="17" spans="1:16" ht="30" customHeight="1" thickBot="1">
      <c r="A17" s="5"/>
      <c r="B17" s="9"/>
      <c r="C17" s="196">
        <v>2</v>
      </c>
      <c r="D17" s="197">
        <v>1.2</v>
      </c>
      <c r="E17" s="197"/>
      <c r="F17" s="197"/>
      <c r="G17" s="198" t="s">
        <v>93</v>
      </c>
      <c r="H17" s="199" t="s">
        <v>88</v>
      </c>
      <c r="I17" s="200">
        <v>2660</v>
      </c>
      <c r="J17" s="224">
        <v>53684</v>
      </c>
      <c r="K17" s="134">
        <f t="shared" ref="K17" si="0">ROUND(I17*J17,0)</f>
        <v>142799440</v>
      </c>
      <c r="L17" s="10"/>
      <c r="M17" s="5"/>
    </row>
    <row r="18" spans="1:16" ht="30" customHeight="1" thickBot="1">
      <c r="A18" s="5"/>
      <c r="B18" s="9"/>
      <c r="C18" s="414" t="s">
        <v>148</v>
      </c>
      <c r="D18" s="415"/>
      <c r="E18" s="415"/>
      <c r="F18" s="415"/>
      <c r="G18" s="415"/>
      <c r="H18" s="415"/>
      <c r="I18" s="415"/>
      <c r="J18" s="416"/>
      <c r="K18" s="201">
        <f>+SUM(K16:K17)</f>
        <v>155868020</v>
      </c>
      <c r="L18" s="10"/>
      <c r="M18" s="5"/>
    </row>
    <row r="19" spans="1:16" ht="30" customHeight="1" thickBot="1">
      <c r="A19" s="5"/>
      <c r="B19" s="9"/>
      <c r="C19" s="204" t="s">
        <v>94</v>
      </c>
      <c r="D19" s="205"/>
      <c r="E19" s="205"/>
      <c r="F19" s="205"/>
      <c r="G19" s="205"/>
      <c r="H19" s="205"/>
      <c r="I19" s="205"/>
      <c r="J19" s="205"/>
      <c r="K19" s="206"/>
      <c r="L19" s="10"/>
      <c r="M19" s="5"/>
    </row>
    <row r="20" spans="1:16" ht="30" customHeight="1" thickBot="1">
      <c r="A20" s="5"/>
      <c r="B20" s="9"/>
      <c r="C20" s="189">
        <v>3</v>
      </c>
      <c r="D20" s="187">
        <v>2.1</v>
      </c>
      <c r="E20" s="187"/>
      <c r="F20" s="187"/>
      <c r="G20" s="215" t="s">
        <v>95</v>
      </c>
      <c r="H20" s="216" t="s">
        <v>87</v>
      </c>
      <c r="I20" s="229">
        <v>931</v>
      </c>
      <c r="J20" s="225">
        <v>33864</v>
      </c>
      <c r="K20" s="203">
        <f t="shared" ref="K20" si="1">ROUND(I20*J20,0)</f>
        <v>31527384</v>
      </c>
      <c r="L20" s="10"/>
      <c r="M20" s="5"/>
      <c r="P20" s="245"/>
    </row>
    <row r="21" spans="1:16" ht="30" customHeight="1" thickBot="1">
      <c r="A21" s="5"/>
      <c r="B21" s="9"/>
      <c r="C21" s="414" t="s">
        <v>149</v>
      </c>
      <c r="D21" s="415"/>
      <c r="E21" s="415"/>
      <c r="F21" s="415"/>
      <c r="G21" s="415"/>
      <c r="H21" s="415"/>
      <c r="I21" s="415"/>
      <c r="J21" s="416"/>
      <c r="K21" s="207">
        <f>+SUM(K20:K20)</f>
        <v>31527384</v>
      </c>
      <c r="L21" s="10"/>
      <c r="M21" s="5"/>
    </row>
    <row r="22" spans="1:16" ht="30" customHeight="1" thickBot="1">
      <c r="A22" s="5"/>
      <c r="B22" s="9"/>
      <c r="C22" s="183" t="s">
        <v>96</v>
      </c>
      <c r="D22" s="184"/>
      <c r="E22" s="184"/>
      <c r="F22" s="184"/>
      <c r="G22" s="184"/>
      <c r="H22" s="184"/>
      <c r="I22" s="184"/>
      <c r="J22" s="184"/>
      <c r="K22" s="185"/>
      <c r="L22" s="10"/>
      <c r="M22" s="5"/>
    </row>
    <row r="23" spans="1:16" ht="30" customHeight="1" thickBot="1">
      <c r="A23" s="5"/>
      <c r="B23" s="9"/>
      <c r="C23" s="230">
        <v>4</v>
      </c>
      <c r="D23" s="209">
        <v>3.1</v>
      </c>
      <c r="E23" s="209"/>
      <c r="F23" s="209"/>
      <c r="G23" s="215" t="s">
        <v>97</v>
      </c>
      <c r="H23" s="216" t="s">
        <v>87</v>
      </c>
      <c r="I23" s="229">
        <v>931</v>
      </c>
      <c r="J23" s="225">
        <v>49383</v>
      </c>
      <c r="K23" s="203">
        <f t="shared" ref="K23" si="2">ROUND(I23*J23,0)</f>
        <v>45975573</v>
      </c>
      <c r="L23" s="10"/>
      <c r="M23" s="5"/>
      <c r="P23" s="245"/>
    </row>
    <row r="24" spans="1:16" ht="30" customHeight="1" thickBot="1">
      <c r="A24" s="5"/>
      <c r="B24" s="9"/>
      <c r="C24" s="414" t="s">
        <v>150</v>
      </c>
      <c r="D24" s="415"/>
      <c r="E24" s="415"/>
      <c r="F24" s="415"/>
      <c r="G24" s="415"/>
      <c r="H24" s="415"/>
      <c r="I24" s="415"/>
      <c r="J24" s="416"/>
      <c r="K24" s="207">
        <f>+SUM(K23:K23)</f>
        <v>45975573</v>
      </c>
      <c r="L24" s="10"/>
      <c r="M24" s="5"/>
    </row>
    <row r="25" spans="1:16" ht="30" customHeight="1" thickBot="1">
      <c r="A25" s="5"/>
      <c r="B25" s="9"/>
      <c r="C25" s="183" t="s">
        <v>98</v>
      </c>
      <c r="D25" s="184"/>
      <c r="E25" s="184"/>
      <c r="F25" s="184"/>
      <c r="G25" s="184"/>
      <c r="H25" s="184"/>
      <c r="I25" s="184"/>
      <c r="J25" s="184"/>
      <c r="K25" s="185"/>
      <c r="L25" s="10"/>
      <c r="M25" s="5"/>
    </row>
    <row r="26" spans="1:16" ht="30" customHeight="1" thickBot="1">
      <c r="A26" s="5"/>
      <c r="B26" s="9"/>
      <c r="C26" s="230">
        <v>5</v>
      </c>
      <c r="D26" s="209">
        <v>4.0999999999999996</v>
      </c>
      <c r="E26" s="209"/>
      <c r="F26" s="209"/>
      <c r="G26" s="215" t="s">
        <v>99</v>
      </c>
      <c r="H26" s="216" t="s">
        <v>88</v>
      </c>
      <c r="I26" s="229">
        <v>2660</v>
      </c>
      <c r="J26" s="225">
        <v>26855</v>
      </c>
      <c r="K26" s="203">
        <f t="shared" ref="K26" si="3">ROUND(I26*J26,0)</f>
        <v>71434300</v>
      </c>
      <c r="L26" s="10"/>
      <c r="M26" s="5"/>
      <c r="O26" s="245"/>
      <c r="P26" s="247"/>
    </row>
    <row r="27" spans="1:16" ht="30" customHeight="1" thickBot="1">
      <c r="A27" s="5"/>
      <c r="B27" s="9"/>
      <c r="C27" s="414" t="s">
        <v>146</v>
      </c>
      <c r="D27" s="415"/>
      <c r="E27" s="415"/>
      <c r="F27" s="415"/>
      <c r="G27" s="415"/>
      <c r="H27" s="415"/>
      <c r="I27" s="415"/>
      <c r="J27" s="416"/>
      <c r="K27" s="207">
        <f>+SUM(K26:K26)</f>
        <v>71434300</v>
      </c>
      <c r="L27" s="10"/>
      <c r="M27" s="5"/>
    </row>
    <row r="28" spans="1:16" ht="30" customHeight="1" thickBot="1">
      <c r="A28" s="5"/>
      <c r="B28" s="9"/>
      <c r="C28" s="183" t="s">
        <v>100</v>
      </c>
      <c r="D28" s="184"/>
      <c r="E28" s="184"/>
      <c r="F28" s="184"/>
      <c r="G28" s="184"/>
      <c r="H28" s="184"/>
      <c r="I28" s="184"/>
      <c r="J28" s="184"/>
      <c r="K28" s="185"/>
      <c r="L28" s="10"/>
      <c r="M28" s="5"/>
    </row>
    <row r="29" spans="1:16" ht="30" customHeight="1">
      <c r="A29" s="5"/>
      <c r="B29" s="9"/>
      <c r="C29" s="211">
        <v>6</v>
      </c>
      <c r="D29" s="209">
        <v>5.0999999999999996</v>
      </c>
      <c r="E29" s="210"/>
      <c r="F29" s="210"/>
      <c r="G29" s="215" t="s">
        <v>101</v>
      </c>
      <c r="H29" s="216" t="s">
        <v>103</v>
      </c>
      <c r="I29" s="396">
        <v>845.93</v>
      </c>
      <c r="J29" s="225">
        <v>100726</v>
      </c>
      <c r="K29" s="203">
        <f t="shared" ref="K29:K30" si="4">ROUND(I29*J29,0)</f>
        <v>85207145</v>
      </c>
      <c r="L29" s="10"/>
      <c r="M29" s="5"/>
      <c r="O29" s="245"/>
    </row>
    <row r="30" spans="1:16" s="19" customFormat="1" ht="30" customHeight="1" thickBot="1">
      <c r="A30" s="17"/>
      <c r="B30" s="18"/>
      <c r="C30" s="248">
        <v>7</v>
      </c>
      <c r="D30" s="208">
        <v>5.2</v>
      </c>
      <c r="E30" s="249"/>
      <c r="F30" s="249"/>
      <c r="G30" s="217" t="s">
        <v>102</v>
      </c>
      <c r="H30" s="218" t="s">
        <v>12</v>
      </c>
      <c r="I30" s="231">
        <v>8</v>
      </c>
      <c r="J30" s="226">
        <v>525174</v>
      </c>
      <c r="K30" s="202">
        <f t="shared" si="4"/>
        <v>4201392</v>
      </c>
      <c r="L30" s="20"/>
      <c r="M30" s="17"/>
    </row>
    <row r="31" spans="1:16" ht="30" customHeight="1" thickBot="1">
      <c r="A31" s="5"/>
      <c r="B31" s="9"/>
      <c r="C31" s="414" t="s">
        <v>145</v>
      </c>
      <c r="D31" s="415"/>
      <c r="E31" s="415"/>
      <c r="F31" s="415"/>
      <c r="G31" s="415"/>
      <c r="H31" s="415"/>
      <c r="I31" s="415"/>
      <c r="J31" s="416"/>
      <c r="K31" s="207">
        <f>+SUM(K29:K30)</f>
        <v>89408537</v>
      </c>
      <c r="L31" s="10"/>
      <c r="M31" s="5"/>
    </row>
    <row r="32" spans="1:16" ht="30" customHeight="1" thickBot="1">
      <c r="A32" s="5"/>
      <c r="B32" s="9"/>
      <c r="C32" s="183" t="s">
        <v>104</v>
      </c>
      <c r="D32" s="184"/>
      <c r="E32" s="184"/>
      <c r="F32" s="184"/>
      <c r="G32" s="184"/>
      <c r="H32" s="184"/>
      <c r="I32" s="184"/>
      <c r="J32" s="184"/>
      <c r="K32" s="185"/>
      <c r="L32" s="10"/>
      <c r="M32" s="5"/>
    </row>
    <row r="33" spans="1:16" ht="30" customHeight="1">
      <c r="A33" s="5"/>
      <c r="B33" s="9"/>
      <c r="C33" s="230">
        <v>8</v>
      </c>
      <c r="D33" s="209">
        <v>6.1</v>
      </c>
      <c r="E33" s="209"/>
      <c r="F33" s="209"/>
      <c r="G33" s="215" t="s">
        <v>105</v>
      </c>
      <c r="H33" s="216" t="s">
        <v>87</v>
      </c>
      <c r="I33" s="229">
        <v>399</v>
      </c>
      <c r="J33" s="225">
        <v>187330</v>
      </c>
      <c r="K33" s="203">
        <f t="shared" ref="K33:K35" si="5">ROUND(I33*J33,0)</f>
        <v>74744670</v>
      </c>
      <c r="L33" s="10"/>
      <c r="M33" s="5"/>
    </row>
    <row r="34" spans="1:16" ht="30" customHeight="1">
      <c r="A34" s="5"/>
      <c r="B34" s="9"/>
      <c r="C34" s="232">
        <v>9</v>
      </c>
      <c r="D34" s="208">
        <v>6.2</v>
      </c>
      <c r="E34" s="208"/>
      <c r="F34" s="208"/>
      <c r="G34" s="217" t="s">
        <v>106</v>
      </c>
      <c r="H34" s="218" t="s">
        <v>87</v>
      </c>
      <c r="I34" s="231">
        <v>532</v>
      </c>
      <c r="J34" s="226">
        <v>1082642</v>
      </c>
      <c r="K34" s="202">
        <f t="shared" si="5"/>
        <v>575965544</v>
      </c>
      <c r="L34" s="10"/>
      <c r="M34" s="5"/>
    </row>
    <row r="35" spans="1:16" ht="30" customHeight="1" thickBot="1">
      <c r="A35" s="5"/>
      <c r="B35" s="9"/>
      <c r="C35" s="232">
        <v>10</v>
      </c>
      <c r="D35" s="208">
        <v>6.3</v>
      </c>
      <c r="E35" s="208"/>
      <c r="F35" s="208"/>
      <c r="G35" s="217" t="s">
        <v>107</v>
      </c>
      <c r="H35" s="218" t="s">
        <v>108</v>
      </c>
      <c r="I35" s="231">
        <v>5586</v>
      </c>
      <c r="J35" s="226">
        <v>6354</v>
      </c>
      <c r="K35" s="202">
        <f t="shared" si="5"/>
        <v>35493444</v>
      </c>
      <c r="L35" s="10"/>
      <c r="M35" s="5"/>
      <c r="P35" s="245"/>
    </row>
    <row r="36" spans="1:16" ht="30" customHeight="1" thickBot="1">
      <c r="A36" s="5"/>
      <c r="B36" s="9"/>
      <c r="C36" s="414" t="s">
        <v>144</v>
      </c>
      <c r="D36" s="415"/>
      <c r="E36" s="415"/>
      <c r="F36" s="415"/>
      <c r="G36" s="415"/>
      <c r="H36" s="415"/>
      <c r="I36" s="415"/>
      <c r="J36" s="416"/>
      <c r="K36" s="207">
        <f>+SUM(K33:K35)</f>
        <v>686203658</v>
      </c>
      <c r="L36" s="10"/>
      <c r="M36" s="5"/>
    </row>
    <row r="37" spans="1:16" ht="30" customHeight="1" thickBot="1">
      <c r="A37" s="5"/>
      <c r="B37" s="9"/>
      <c r="C37" s="239" t="s">
        <v>143</v>
      </c>
      <c r="D37" s="240"/>
      <c r="E37" s="240"/>
      <c r="F37" s="240"/>
      <c r="G37" s="240"/>
      <c r="H37" s="240"/>
      <c r="I37" s="240"/>
      <c r="J37" s="240"/>
      <c r="K37" s="207">
        <f>SUM(K36+K31+K27+K24+K21+K18)</f>
        <v>1080417472</v>
      </c>
      <c r="L37" s="10"/>
      <c r="M37" s="5"/>
    </row>
    <row r="38" spans="1:16" ht="30" customHeight="1" thickBot="1">
      <c r="A38" s="5"/>
      <c r="B38" s="9"/>
      <c r="C38" s="239" t="s">
        <v>109</v>
      </c>
      <c r="D38" s="132"/>
      <c r="E38" s="132"/>
      <c r="F38" s="132"/>
      <c r="G38" s="132"/>
      <c r="H38" s="132"/>
      <c r="I38" s="132"/>
      <c r="J38" s="132"/>
      <c r="K38" s="133"/>
      <c r="L38" s="10"/>
      <c r="M38" s="5"/>
    </row>
    <row r="39" spans="1:16" ht="30" customHeight="1" thickBot="1">
      <c r="A39" s="5"/>
      <c r="B39" s="9"/>
      <c r="C39" s="183" t="s">
        <v>151</v>
      </c>
      <c r="D39" s="184"/>
      <c r="E39" s="184"/>
      <c r="F39" s="184"/>
      <c r="G39" s="184"/>
      <c r="H39" s="184"/>
      <c r="I39" s="184"/>
      <c r="J39" s="184"/>
      <c r="K39" s="185"/>
      <c r="L39" s="10"/>
      <c r="M39" s="5"/>
    </row>
    <row r="40" spans="1:16" ht="30" customHeight="1">
      <c r="A40" s="5"/>
      <c r="B40" s="9"/>
      <c r="C40" s="233">
        <v>11</v>
      </c>
      <c r="D40" s="192">
        <v>7.1</v>
      </c>
      <c r="E40" s="192"/>
      <c r="F40" s="192"/>
      <c r="G40" s="219" t="s">
        <v>110</v>
      </c>
      <c r="H40" s="221" t="s">
        <v>103</v>
      </c>
      <c r="I40" s="234">
        <v>535</v>
      </c>
      <c r="J40" s="227">
        <v>4716</v>
      </c>
      <c r="K40" s="186">
        <f>ROUND(I40*J40,0)</f>
        <v>2523060</v>
      </c>
      <c r="L40" s="10"/>
      <c r="M40" s="5"/>
    </row>
    <row r="41" spans="1:16" ht="30" customHeight="1">
      <c r="A41" s="5"/>
      <c r="B41" s="9"/>
      <c r="C41" s="235">
        <v>12</v>
      </c>
      <c r="D41" s="197">
        <v>7.2</v>
      </c>
      <c r="E41" s="197"/>
      <c r="F41" s="197"/>
      <c r="G41" s="220" t="s">
        <v>111</v>
      </c>
      <c r="H41" s="222" t="s">
        <v>103</v>
      </c>
      <c r="I41" s="236">
        <v>1067</v>
      </c>
      <c r="J41" s="228">
        <v>24946</v>
      </c>
      <c r="K41" s="134">
        <f t="shared" ref="K41:K42" si="6">ROUND(I41*J41,0)</f>
        <v>26617382</v>
      </c>
      <c r="L41" s="10"/>
      <c r="M41" s="5"/>
    </row>
    <row r="42" spans="1:16" ht="30" customHeight="1" thickBot="1">
      <c r="A42" s="5"/>
      <c r="B42" s="9"/>
      <c r="C42" s="235">
        <v>13</v>
      </c>
      <c r="D42" s="197">
        <v>7.3</v>
      </c>
      <c r="E42" s="197"/>
      <c r="F42" s="197"/>
      <c r="G42" s="220" t="s">
        <v>112</v>
      </c>
      <c r="H42" s="222" t="s">
        <v>103</v>
      </c>
      <c r="I42" s="236">
        <v>535</v>
      </c>
      <c r="J42" s="228">
        <v>46505</v>
      </c>
      <c r="K42" s="134">
        <f t="shared" si="6"/>
        <v>24880175</v>
      </c>
      <c r="L42" s="10"/>
      <c r="M42" s="5"/>
    </row>
    <row r="43" spans="1:16" ht="30" customHeight="1" thickBot="1">
      <c r="A43" s="5"/>
      <c r="B43" s="9"/>
      <c r="C43" s="414" t="s">
        <v>147</v>
      </c>
      <c r="D43" s="415"/>
      <c r="E43" s="415"/>
      <c r="F43" s="415"/>
      <c r="G43" s="415"/>
      <c r="H43" s="415"/>
      <c r="I43" s="415"/>
      <c r="J43" s="416"/>
      <c r="K43" s="214">
        <f>+SUM(K40:K42)</f>
        <v>54020617</v>
      </c>
      <c r="L43" s="10"/>
      <c r="M43" s="5"/>
    </row>
    <row r="44" spans="1:16" ht="30" customHeight="1" thickBot="1">
      <c r="A44" s="5"/>
      <c r="B44" s="9"/>
      <c r="C44" s="183" t="s">
        <v>113</v>
      </c>
      <c r="D44" s="184"/>
      <c r="E44" s="184"/>
      <c r="F44" s="184"/>
      <c r="G44" s="184"/>
      <c r="H44" s="184"/>
      <c r="I44" s="184"/>
      <c r="J44" s="184"/>
      <c r="K44" s="185"/>
      <c r="L44" s="10"/>
      <c r="M44" s="5"/>
    </row>
    <row r="45" spans="1:16" ht="30" customHeight="1">
      <c r="A45" s="5"/>
      <c r="B45" s="9"/>
      <c r="C45" s="189">
        <v>14</v>
      </c>
      <c r="D45" s="187">
        <v>8.1</v>
      </c>
      <c r="E45" s="187"/>
      <c r="F45" s="187"/>
      <c r="G45" s="237" t="s">
        <v>114</v>
      </c>
      <c r="H45" s="221" t="s">
        <v>118</v>
      </c>
      <c r="I45" s="234">
        <v>8</v>
      </c>
      <c r="J45" s="227">
        <v>274348</v>
      </c>
      <c r="K45" s="203">
        <f t="shared" ref="K45:K48" si="7">ROUND(I45*J45,0)</f>
        <v>2194784</v>
      </c>
      <c r="L45" s="10"/>
      <c r="M45" s="5"/>
    </row>
    <row r="46" spans="1:16" ht="30" customHeight="1">
      <c r="A46" s="5"/>
      <c r="B46" s="9"/>
      <c r="C46" s="190">
        <v>15</v>
      </c>
      <c r="D46" s="188">
        <v>8.1999999999999993</v>
      </c>
      <c r="E46" s="188"/>
      <c r="F46" s="188"/>
      <c r="G46" s="238" t="s">
        <v>115</v>
      </c>
      <c r="H46" s="222" t="s">
        <v>103</v>
      </c>
      <c r="I46" s="236">
        <v>713</v>
      </c>
      <c r="J46" s="228">
        <v>82026</v>
      </c>
      <c r="K46" s="202">
        <f t="shared" si="7"/>
        <v>58484538</v>
      </c>
      <c r="L46" s="10"/>
      <c r="M46" s="5"/>
    </row>
    <row r="47" spans="1:16" ht="41.25" customHeight="1">
      <c r="A47" s="5"/>
      <c r="B47" s="9"/>
      <c r="C47" s="190">
        <v>16</v>
      </c>
      <c r="D47" s="188">
        <v>8.3000000000000007</v>
      </c>
      <c r="E47" s="188"/>
      <c r="F47" s="188"/>
      <c r="G47" s="238" t="s">
        <v>116</v>
      </c>
      <c r="H47" s="222" t="s">
        <v>103</v>
      </c>
      <c r="I47" s="236">
        <v>192</v>
      </c>
      <c r="J47" s="228">
        <v>13124</v>
      </c>
      <c r="K47" s="202">
        <f t="shared" si="7"/>
        <v>2519808</v>
      </c>
      <c r="L47" s="10"/>
      <c r="M47" s="5"/>
    </row>
    <row r="48" spans="1:16" ht="30" customHeight="1" thickBot="1">
      <c r="A48" s="5"/>
      <c r="B48" s="9"/>
      <c r="C48" s="190">
        <v>17</v>
      </c>
      <c r="D48" s="188">
        <v>8.4</v>
      </c>
      <c r="E48" s="188"/>
      <c r="F48" s="188"/>
      <c r="G48" s="238" t="s">
        <v>117</v>
      </c>
      <c r="H48" s="222" t="s">
        <v>88</v>
      </c>
      <c r="I48" s="236">
        <v>32</v>
      </c>
      <c r="J48" s="228">
        <v>32426</v>
      </c>
      <c r="K48" s="202">
        <f t="shared" si="7"/>
        <v>1037632</v>
      </c>
      <c r="L48" s="10"/>
      <c r="M48" s="5"/>
    </row>
    <row r="49" spans="1:15" ht="30" customHeight="1" thickBot="1">
      <c r="A49" s="5"/>
      <c r="B49" s="9"/>
      <c r="C49" s="414" t="s">
        <v>153</v>
      </c>
      <c r="D49" s="415"/>
      <c r="E49" s="415"/>
      <c r="F49" s="415"/>
      <c r="G49" s="415"/>
      <c r="H49" s="415"/>
      <c r="I49" s="415"/>
      <c r="J49" s="416"/>
      <c r="K49" s="207">
        <f>+SUM(K45:K48)</f>
        <v>64236762</v>
      </c>
      <c r="L49" s="10"/>
      <c r="M49" s="5"/>
    </row>
    <row r="50" spans="1:15" ht="30" customHeight="1" thickBot="1">
      <c r="A50" s="5"/>
      <c r="B50" s="9"/>
      <c r="C50" s="183" t="s">
        <v>119</v>
      </c>
      <c r="D50" s="184"/>
      <c r="E50" s="184"/>
      <c r="F50" s="184"/>
      <c r="G50" s="184"/>
      <c r="H50" s="184"/>
      <c r="I50" s="184"/>
      <c r="J50" s="184"/>
      <c r="K50" s="185"/>
      <c r="L50" s="10"/>
      <c r="M50" s="5"/>
    </row>
    <row r="51" spans="1:15" s="19" customFormat="1" ht="30" customHeight="1">
      <c r="A51" s="17"/>
      <c r="B51" s="18"/>
      <c r="C51" s="230">
        <v>18</v>
      </c>
      <c r="D51" s="209">
        <v>9.1</v>
      </c>
      <c r="E51" s="209"/>
      <c r="F51" s="209"/>
      <c r="G51" s="250" t="s">
        <v>120</v>
      </c>
      <c r="H51" s="216" t="s">
        <v>87</v>
      </c>
      <c r="I51" s="229">
        <v>2486</v>
      </c>
      <c r="J51" s="225">
        <v>33864</v>
      </c>
      <c r="K51" s="203">
        <f t="shared" ref="K51:K52" si="8">ROUND(I51*J51,0)</f>
        <v>84185904</v>
      </c>
      <c r="L51" s="20"/>
      <c r="M51" s="17"/>
    </row>
    <row r="52" spans="1:15" s="19" customFormat="1" ht="30" customHeight="1" thickBot="1">
      <c r="A52" s="17"/>
      <c r="B52" s="18"/>
      <c r="C52" s="232">
        <v>19</v>
      </c>
      <c r="D52" s="208">
        <v>9.1999999999999993</v>
      </c>
      <c r="E52" s="208"/>
      <c r="F52" s="208"/>
      <c r="G52" s="251" t="s">
        <v>121</v>
      </c>
      <c r="H52" s="218" t="s">
        <v>88</v>
      </c>
      <c r="I52" s="231">
        <v>2655</v>
      </c>
      <c r="J52" s="398">
        <v>18631.009629847602</v>
      </c>
      <c r="K52" s="202">
        <f t="shared" si="8"/>
        <v>49465331</v>
      </c>
      <c r="L52" s="20"/>
      <c r="M52" s="17"/>
    </row>
    <row r="53" spans="1:15" ht="30" customHeight="1" thickBot="1">
      <c r="A53" s="5"/>
      <c r="B53" s="9"/>
      <c r="C53" s="414" t="s">
        <v>154</v>
      </c>
      <c r="D53" s="415"/>
      <c r="E53" s="415"/>
      <c r="F53" s="415"/>
      <c r="G53" s="415"/>
      <c r="H53" s="415"/>
      <c r="I53" s="415"/>
      <c r="J53" s="416"/>
      <c r="K53" s="207">
        <f>+SUM(K51:K52)</f>
        <v>133651235</v>
      </c>
      <c r="L53" s="10"/>
      <c r="M53" s="5"/>
    </row>
    <row r="54" spans="1:15" ht="30" customHeight="1" thickBot="1">
      <c r="A54" s="5"/>
      <c r="B54" s="9"/>
      <c r="C54" s="183" t="s">
        <v>122</v>
      </c>
      <c r="D54" s="184"/>
      <c r="E54" s="184"/>
      <c r="F54" s="184"/>
      <c r="G54" s="184"/>
      <c r="H54" s="184"/>
      <c r="I54" s="184"/>
      <c r="J54" s="184"/>
      <c r="K54" s="185"/>
      <c r="L54" s="10"/>
      <c r="M54" s="5"/>
    </row>
    <row r="55" spans="1:15" ht="30" customHeight="1">
      <c r="A55" s="5"/>
      <c r="B55" s="9"/>
      <c r="C55" s="230">
        <v>20</v>
      </c>
      <c r="D55" s="209">
        <v>10.1</v>
      </c>
      <c r="E55" s="209"/>
      <c r="F55" s="209"/>
      <c r="G55" s="215" t="s">
        <v>123</v>
      </c>
      <c r="H55" s="216" t="s">
        <v>87</v>
      </c>
      <c r="I55" s="229">
        <v>759</v>
      </c>
      <c r="J55" s="225">
        <v>116286</v>
      </c>
      <c r="K55" s="203">
        <f t="shared" ref="K55:K57" si="9">ROUND(I55*J55,0)</f>
        <v>88261074</v>
      </c>
      <c r="L55" s="10"/>
      <c r="M55" s="5"/>
    </row>
    <row r="56" spans="1:15" ht="30" customHeight="1">
      <c r="A56" s="5"/>
      <c r="B56" s="9"/>
      <c r="C56" s="232">
        <v>21</v>
      </c>
      <c r="D56" s="208">
        <v>10.199999999999999</v>
      </c>
      <c r="E56" s="208"/>
      <c r="F56" s="208"/>
      <c r="G56" s="217" t="s">
        <v>124</v>
      </c>
      <c r="H56" s="218" t="s">
        <v>87</v>
      </c>
      <c r="I56" s="231">
        <v>721</v>
      </c>
      <c r="J56" s="226">
        <v>77517</v>
      </c>
      <c r="K56" s="202">
        <f t="shared" si="9"/>
        <v>55889757</v>
      </c>
      <c r="L56" s="10"/>
      <c r="M56" s="5"/>
    </row>
    <row r="57" spans="1:15" ht="30" customHeight="1" thickBot="1">
      <c r="A57" s="5"/>
      <c r="B57" s="9"/>
      <c r="C57" s="232">
        <v>22</v>
      </c>
      <c r="D57" s="208">
        <v>10.3</v>
      </c>
      <c r="E57" s="208"/>
      <c r="F57" s="208"/>
      <c r="G57" s="217" t="s">
        <v>125</v>
      </c>
      <c r="H57" s="218" t="s">
        <v>87</v>
      </c>
      <c r="I57" s="231">
        <v>225</v>
      </c>
      <c r="J57" s="226">
        <v>129564</v>
      </c>
      <c r="K57" s="202">
        <f t="shared" si="9"/>
        <v>29151900</v>
      </c>
      <c r="L57" s="10"/>
      <c r="M57" s="5"/>
    </row>
    <row r="58" spans="1:15" ht="30" customHeight="1" thickBot="1">
      <c r="A58" s="5"/>
      <c r="B58" s="9"/>
      <c r="C58" s="414" t="s">
        <v>155</v>
      </c>
      <c r="D58" s="415"/>
      <c r="E58" s="415"/>
      <c r="F58" s="415"/>
      <c r="G58" s="415"/>
      <c r="H58" s="415"/>
      <c r="I58" s="415"/>
      <c r="J58" s="416"/>
      <c r="K58" s="207">
        <f>+SUM(K55:K57)</f>
        <v>173302731</v>
      </c>
      <c r="L58" s="10"/>
      <c r="M58" s="5"/>
    </row>
    <row r="59" spans="1:15" ht="30" customHeight="1" thickBot="1">
      <c r="A59" s="5"/>
      <c r="B59" s="9"/>
      <c r="C59" s="183" t="s">
        <v>96</v>
      </c>
      <c r="D59" s="184"/>
      <c r="E59" s="184"/>
      <c r="F59" s="184"/>
      <c r="G59" s="184"/>
      <c r="H59" s="184"/>
      <c r="I59" s="184"/>
      <c r="J59" s="184"/>
      <c r="K59" s="185"/>
      <c r="L59" s="10"/>
      <c r="M59" s="5"/>
    </row>
    <row r="60" spans="1:15" ht="30" customHeight="1" thickBot="1">
      <c r="A60" s="5"/>
      <c r="B60" s="9"/>
      <c r="C60" s="211">
        <v>23</v>
      </c>
      <c r="D60" s="209">
        <v>11.1</v>
      </c>
      <c r="E60" s="210"/>
      <c r="F60" s="210"/>
      <c r="G60" s="215" t="s">
        <v>97</v>
      </c>
      <c r="H60" s="216" t="s">
        <v>87</v>
      </c>
      <c r="I60" s="229">
        <v>2486</v>
      </c>
      <c r="J60" s="225">
        <v>49383</v>
      </c>
      <c r="K60" s="203">
        <f t="shared" ref="K60" si="10">ROUND(I60*J60,0)</f>
        <v>122766138</v>
      </c>
      <c r="L60" s="10"/>
      <c r="M60" s="5"/>
      <c r="O60" s="246"/>
    </row>
    <row r="61" spans="1:15" ht="30" customHeight="1" thickBot="1">
      <c r="A61" s="5"/>
      <c r="B61" s="9"/>
      <c r="C61" s="414" t="s">
        <v>156</v>
      </c>
      <c r="D61" s="415"/>
      <c r="E61" s="415"/>
      <c r="F61" s="415"/>
      <c r="G61" s="415"/>
      <c r="H61" s="415"/>
      <c r="I61" s="415"/>
      <c r="J61" s="416"/>
      <c r="K61" s="207">
        <f>+SUM(K60:K60)</f>
        <v>122766138</v>
      </c>
      <c r="L61" s="10"/>
      <c r="M61" s="5"/>
    </row>
    <row r="62" spans="1:15" ht="30" customHeight="1" thickBot="1">
      <c r="A62" s="5"/>
      <c r="B62" s="9"/>
      <c r="C62" s="183" t="s">
        <v>126</v>
      </c>
      <c r="D62" s="184"/>
      <c r="E62" s="184"/>
      <c r="F62" s="184"/>
      <c r="G62" s="184"/>
      <c r="H62" s="184"/>
      <c r="I62" s="184"/>
      <c r="J62" s="184"/>
      <c r="K62" s="185"/>
      <c r="L62" s="10"/>
      <c r="M62" s="5"/>
    </row>
    <row r="63" spans="1:15" ht="30" customHeight="1" thickBot="1">
      <c r="A63" s="5"/>
      <c r="B63" s="9"/>
      <c r="C63" s="211">
        <v>24</v>
      </c>
      <c r="D63" s="209">
        <v>12.1</v>
      </c>
      <c r="E63" s="210"/>
      <c r="F63" s="210"/>
      <c r="G63" s="215" t="s">
        <v>127</v>
      </c>
      <c r="H63" s="216" t="s">
        <v>103</v>
      </c>
      <c r="I63" s="229">
        <v>54</v>
      </c>
      <c r="J63" s="225">
        <v>152646</v>
      </c>
      <c r="K63" s="203">
        <f t="shared" ref="K63:K68" si="11">ROUND(I63*J63,0)</f>
        <v>8242884</v>
      </c>
      <c r="L63" s="10"/>
      <c r="M63" s="5"/>
    </row>
    <row r="64" spans="1:15" ht="30" customHeight="1" thickBot="1">
      <c r="A64" s="5"/>
      <c r="B64" s="9"/>
      <c r="C64" s="211">
        <v>25</v>
      </c>
      <c r="D64" s="209">
        <v>12.2</v>
      </c>
      <c r="E64" s="210"/>
      <c r="F64" s="210"/>
      <c r="G64" s="397" t="s">
        <v>260</v>
      </c>
      <c r="H64" s="216" t="s">
        <v>103</v>
      </c>
      <c r="I64" s="399">
        <f>26.82+51.33+84.14+6.27+63.28</f>
        <v>231.84000000000003</v>
      </c>
      <c r="J64" s="225">
        <v>1774018</v>
      </c>
      <c r="K64" s="203">
        <f t="shared" si="11"/>
        <v>411288333</v>
      </c>
      <c r="L64" s="10"/>
      <c r="M64" s="5"/>
    </row>
    <row r="65" spans="1:15" ht="30" customHeight="1" thickBot="1">
      <c r="A65" s="5"/>
      <c r="B65" s="9"/>
      <c r="C65" s="211">
        <v>26</v>
      </c>
      <c r="D65" s="209">
        <v>12.3</v>
      </c>
      <c r="E65" s="210"/>
      <c r="F65" s="210"/>
      <c r="G65" s="397" t="s">
        <v>259</v>
      </c>
      <c r="H65" s="216" t="s">
        <v>103</v>
      </c>
      <c r="I65" s="399">
        <f>100.53+100.53+9.6+9.6+36.94+36.94+68.4</f>
        <v>362.53999999999996</v>
      </c>
      <c r="J65" s="225">
        <v>2883926</v>
      </c>
      <c r="K65" s="203">
        <f t="shared" si="11"/>
        <v>1045538532</v>
      </c>
      <c r="L65" s="10"/>
      <c r="M65" s="5"/>
      <c r="O65" s="252"/>
    </row>
    <row r="66" spans="1:15" ht="30" customHeight="1" thickBot="1">
      <c r="A66" s="5"/>
      <c r="B66" s="9"/>
      <c r="C66" s="211">
        <v>27</v>
      </c>
      <c r="D66" s="209">
        <v>12.4</v>
      </c>
      <c r="E66" s="210"/>
      <c r="F66" s="210"/>
      <c r="G66" s="397" t="s">
        <v>258</v>
      </c>
      <c r="H66" s="216" t="s">
        <v>103</v>
      </c>
      <c r="I66" s="399">
        <f>87.38+87.38</f>
        <v>174.76</v>
      </c>
      <c r="J66" s="225">
        <v>3753521</v>
      </c>
      <c r="K66" s="203">
        <f t="shared" si="11"/>
        <v>655965330</v>
      </c>
      <c r="L66" s="10"/>
      <c r="M66" s="5"/>
      <c r="O66" s="252"/>
    </row>
    <row r="67" spans="1:15" s="19" customFormat="1" ht="30" customHeight="1" thickBot="1">
      <c r="A67" s="17"/>
      <c r="B67" s="18"/>
      <c r="C67" s="211">
        <v>28</v>
      </c>
      <c r="D67" s="209">
        <v>12.5</v>
      </c>
      <c r="E67" s="210"/>
      <c r="F67" s="210"/>
      <c r="G67" s="215" t="s">
        <v>128</v>
      </c>
      <c r="H67" s="216" t="s">
        <v>118</v>
      </c>
      <c r="I67" s="229">
        <v>32</v>
      </c>
      <c r="J67" s="225">
        <v>1460009</v>
      </c>
      <c r="K67" s="203">
        <f t="shared" si="11"/>
        <v>46720288</v>
      </c>
      <c r="L67" s="20"/>
      <c r="M67" s="17"/>
      <c r="O67" s="253"/>
    </row>
    <row r="68" spans="1:15" ht="30" customHeight="1" thickBot="1">
      <c r="A68" s="5"/>
      <c r="B68" s="9"/>
      <c r="C68" s="211">
        <v>29</v>
      </c>
      <c r="D68" s="209">
        <v>12.6</v>
      </c>
      <c r="E68" s="210"/>
      <c r="F68" s="210"/>
      <c r="G68" s="215" t="s">
        <v>129</v>
      </c>
      <c r="H68" s="216" t="s">
        <v>118</v>
      </c>
      <c r="I68" s="229">
        <v>32</v>
      </c>
      <c r="J68" s="225">
        <v>497800</v>
      </c>
      <c r="K68" s="203">
        <f t="shared" si="11"/>
        <v>15929600</v>
      </c>
      <c r="L68" s="10"/>
      <c r="M68" s="5"/>
    </row>
    <row r="69" spans="1:15" ht="30" customHeight="1" thickBot="1">
      <c r="A69" s="5"/>
      <c r="B69" s="9"/>
      <c r="C69" s="211">
        <v>30</v>
      </c>
      <c r="D69" s="209">
        <v>12.7</v>
      </c>
      <c r="E69" s="210"/>
      <c r="F69" s="210"/>
      <c r="G69" s="215" t="s">
        <v>130</v>
      </c>
      <c r="H69" s="216" t="s">
        <v>87</v>
      </c>
      <c r="I69" s="229">
        <v>65</v>
      </c>
      <c r="J69" s="225">
        <v>635350</v>
      </c>
      <c r="K69" s="203">
        <f t="shared" ref="K69" si="12">ROUND(I69*J69,0)</f>
        <v>41297750</v>
      </c>
      <c r="L69" s="10"/>
      <c r="M69" s="5"/>
      <c r="O69" s="627"/>
    </row>
    <row r="70" spans="1:15" ht="30" customHeight="1" thickBot="1">
      <c r="A70" s="5"/>
      <c r="B70" s="9"/>
      <c r="C70" s="414" t="s">
        <v>157</v>
      </c>
      <c r="D70" s="415"/>
      <c r="E70" s="415"/>
      <c r="F70" s="415"/>
      <c r="G70" s="415"/>
      <c r="H70" s="415"/>
      <c r="I70" s="415"/>
      <c r="J70" s="416"/>
      <c r="K70" s="207">
        <f>+SUM(K63:K69)</f>
        <v>2224982717</v>
      </c>
      <c r="L70" s="10"/>
      <c r="M70" s="5"/>
    </row>
    <row r="71" spans="1:15" ht="30" customHeight="1" thickBot="1">
      <c r="A71" s="5"/>
      <c r="B71" s="9"/>
      <c r="C71" s="183" t="s">
        <v>131</v>
      </c>
      <c r="D71" s="184"/>
      <c r="E71" s="184"/>
      <c r="F71" s="184"/>
      <c r="G71" s="184"/>
      <c r="H71" s="184"/>
      <c r="I71" s="184"/>
      <c r="J71" s="184"/>
      <c r="K71" s="185"/>
      <c r="L71" s="10"/>
      <c r="M71" s="5"/>
    </row>
    <row r="72" spans="1:15" ht="30" customHeight="1" thickBot="1">
      <c r="A72" s="5"/>
      <c r="B72" s="9"/>
      <c r="C72" s="211">
        <v>31</v>
      </c>
      <c r="D72" s="209">
        <v>13.1</v>
      </c>
      <c r="E72" s="210"/>
      <c r="F72" s="210"/>
      <c r="G72" s="215" t="s">
        <v>132</v>
      </c>
      <c r="H72" s="216" t="s">
        <v>118</v>
      </c>
      <c r="I72" s="229">
        <v>4</v>
      </c>
      <c r="J72" s="225">
        <v>10335900</v>
      </c>
      <c r="K72" s="203">
        <f t="shared" ref="K72:K75" si="13">ROUND(I72*J72,0)</f>
        <v>41343600</v>
      </c>
      <c r="L72" s="10"/>
      <c r="M72" s="5"/>
    </row>
    <row r="73" spans="1:15" ht="30" customHeight="1" thickBot="1">
      <c r="A73" s="5"/>
      <c r="B73" s="9"/>
      <c r="C73" s="211">
        <v>32</v>
      </c>
      <c r="D73" s="209">
        <v>13.2</v>
      </c>
      <c r="E73" s="210"/>
      <c r="F73" s="210"/>
      <c r="G73" s="215" t="s">
        <v>133</v>
      </c>
      <c r="H73" s="216" t="s">
        <v>118</v>
      </c>
      <c r="I73" s="229">
        <v>6</v>
      </c>
      <c r="J73" s="225">
        <v>6283978</v>
      </c>
      <c r="K73" s="203">
        <f t="shared" si="13"/>
        <v>37703868</v>
      </c>
      <c r="L73" s="10"/>
      <c r="M73" s="5"/>
    </row>
    <row r="74" spans="1:15" ht="30" customHeight="1" thickBot="1">
      <c r="A74" s="5"/>
      <c r="B74" s="9"/>
      <c r="C74" s="211">
        <v>33</v>
      </c>
      <c r="D74" s="209">
        <v>13.3</v>
      </c>
      <c r="E74" s="210"/>
      <c r="F74" s="210"/>
      <c r="G74" s="215" t="s">
        <v>134</v>
      </c>
      <c r="H74" s="216" t="s">
        <v>118</v>
      </c>
      <c r="I74" s="229">
        <v>4</v>
      </c>
      <c r="J74" s="225">
        <v>5109000</v>
      </c>
      <c r="K74" s="203">
        <f t="shared" si="13"/>
        <v>20436000</v>
      </c>
      <c r="L74" s="10"/>
      <c r="M74" s="5"/>
    </row>
    <row r="75" spans="1:15" ht="30" customHeight="1" thickBot="1">
      <c r="A75" s="5"/>
      <c r="B75" s="9"/>
      <c r="C75" s="211">
        <v>34</v>
      </c>
      <c r="D75" s="209">
        <v>13.4</v>
      </c>
      <c r="E75" s="210"/>
      <c r="F75" s="210"/>
      <c r="G75" s="215" t="s">
        <v>135</v>
      </c>
      <c r="H75" s="216" t="s">
        <v>118</v>
      </c>
      <c r="I75" s="229">
        <v>2</v>
      </c>
      <c r="J75" s="225">
        <v>3715220</v>
      </c>
      <c r="K75" s="203">
        <f t="shared" si="13"/>
        <v>7430440</v>
      </c>
      <c r="L75" s="10"/>
      <c r="M75" s="5"/>
    </row>
    <row r="76" spans="1:15" ht="30" customHeight="1" thickBot="1">
      <c r="A76" s="5"/>
      <c r="B76" s="9"/>
      <c r="C76" s="414" t="s">
        <v>158</v>
      </c>
      <c r="D76" s="415"/>
      <c r="E76" s="415"/>
      <c r="F76" s="415"/>
      <c r="G76" s="415"/>
      <c r="H76" s="415"/>
      <c r="I76" s="415"/>
      <c r="J76" s="416"/>
      <c r="K76" s="207">
        <f>+SUM(K72:K75)</f>
        <v>106913908</v>
      </c>
      <c r="L76" s="10"/>
      <c r="M76" s="5"/>
    </row>
    <row r="77" spans="1:15" ht="30" customHeight="1" thickBot="1">
      <c r="A77" s="5"/>
      <c r="B77" s="9"/>
      <c r="C77" s="183" t="s">
        <v>136</v>
      </c>
      <c r="D77" s="184"/>
      <c r="E77" s="184"/>
      <c r="F77" s="184"/>
      <c r="G77" s="184"/>
      <c r="H77" s="184"/>
      <c r="I77" s="184"/>
      <c r="J77" s="184"/>
      <c r="K77" s="185"/>
      <c r="L77" s="10"/>
      <c r="M77" s="5"/>
    </row>
    <row r="78" spans="1:15" ht="30" customHeight="1" thickBot="1">
      <c r="A78" s="5"/>
      <c r="B78" s="9"/>
      <c r="C78" s="211">
        <v>35</v>
      </c>
      <c r="D78" s="209">
        <v>14.1</v>
      </c>
      <c r="E78" s="210"/>
      <c r="F78" s="210"/>
      <c r="G78" s="215" t="s">
        <v>137</v>
      </c>
      <c r="H78" s="216" t="s">
        <v>118</v>
      </c>
      <c r="I78" s="229">
        <v>32</v>
      </c>
      <c r="J78" s="394">
        <v>140407</v>
      </c>
      <c r="K78" s="203">
        <f t="shared" ref="K78:K79" si="14">ROUND(I78*J78,0)</f>
        <v>4493024</v>
      </c>
      <c r="L78" s="10"/>
      <c r="M78" s="5"/>
    </row>
    <row r="79" spans="1:15" ht="30" customHeight="1" thickBot="1">
      <c r="A79" s="5"/>
      <c r="B79" s="9"/>
      <c r="C79" s="211">
        <v>36</v>
      </c>
      <c r="D79" s="209">
        <v>14.2</v>
      </c>
      <c r="E79" s="210"/>
      <c r="F79" s="210"/>
      <c r="G79" s="215" t="s">
        <v>138</v>
      </c>
      <c r="H79" s="216" t="s">
        <v>88</v>
      </c>
      <c r="I79" s="229">
        <v>32</v>
      </c>
      <c r="J79" s="394">
        <v>88130</v>
      </c>
      <c r="K79" s="203">
        <f t="shared" si="14"/>
        <v>2820160</v>
      </c>
      <c r="L79" s="10"/>
      <c r="M79" s="5"/>
    </row>
    <row r="80" spans="1:15" ht="30" customHeight="1" thickBot="1">
      <c r="A80" s="5"/>
      <c r="B80" s="9"/>
      <c r="C80" s="414" t="s">
        <v>159</v>
      </c>
      <c r="D80" s="415"/>
      <c r="E80" s="415"/>
      <c r="F80" s="415"/>
      <c r="G80" s="415"/>
      <c r="H80" s="415"/>
      <c r="I80" s="415"/>
      <c r="J80" s="416"/>
      <c r="K80" s="207">
        <f>+SUM(K78:K79)</f>
        <v>7313184</v>
      </c>
      <c r="L80" s="10"/>
      <c r="M80" s="5"/>
    </row>
    <row r="81" spans="1:16" s="3" customFormat="1" ht="30" customHeight="1" thickBot="1">
      <c r="A81" s="11"/>
      <c r="B81" s="12"/>
      <c r="C81" s="239" t="s">
        <v>152</v>
      </c>
      <c r="D81" s="240"/>
      <c r="E81" s="240"/>
      <c r="F81" s="240"/>
      <c r="G81" s="240"/>
      <c r="H81" s="240"/>
      <c r="I81" s="240"/>
      <c r="J81" s="240"/>
      <c r="K81" s="207">
        <f>SUM(K80+K76+K70+K61+K58+K53+K49+K43)</f>
        <v>2887187292</v>
      </c>
      <c r="L81" s="13"/>
      <c r="M81" s="11"/>
    </row>
    <row r="82" spans="1:16" s="3" customFormat="1" thickBot="1">
      <c r="A82" s="11"/>
      <c r="B82" s="12"/>
      <c r="C82" s="136"/>
      <c r="D82" s="136"/>
      <c r="E82" s="136"/>
      <c r="F82" s="136"/>
      <c r="G82" s="136"/>
      <c r="H82" s="136"/>
      <c r="I82" s="136"/>
      <c r="J82" s="136"/>
      <c r="K82" s="137"/>
      <c r="L82" s="13"/>
      <c r="M82" s="11"/>
    </row>
    <row r="83" spans="1:16" s="3" customFormat="1" ht="30" customHeight="1">
      <c r="A83" s="11"/>
      <c r="B83" s="12"/>
      <c r="C83" s="138"/>
      <c r="D83" s="139"/>
      <c r="E83" s="138"/>
      <c r="F83" s="138"/>
      <c r="G83" s="441" t="s">
        <v>139</v>
      </c>
      <c r="H83" s="442"/>
      <c r="I83" s="442"/>
      <c r="J83" s="443"/>
      <c r="K83" s="242">
        <f>K37+K81</f>
        <v>3967604764</v>
      </c>
      <c r="L83" s="13"/>
      <c r="M83" s="11"/>
    </row>
    <row r="84" spans="1:16" s="3" customFormat="1" ht="30" customHeight="1">
      <c r="A84" s="11"/>
      <c r="B84" s="12"/>
      <c r="C84" s="138"/>
      <c r="D84" s="139"/>
      <c r="E84" s="138"/>
      <c r="F84" s="138"/>
      <c r="G84" s="417" t="s">
        <v>140</v>
      </c>
      <c r="H84" s="418"/>
      <c r="I84" s="418"/>
      <c r="J84" s="419"/>
      <c r="K84" s="143">
        <f>ROUND(K83/(1+$K$95)*$K$94*0.19,0)</f>
        <v>28772706</v>
      </c>
      <c r="L84" s="13"/>
      <c r="M84" s="11"/>
    </row>
    <row r="85" spans="1:16" s="3" customFormat="1" ht="30" customHeight="1">
      <c r="A85" s="11"/>
      <c r="B85" s="12"/>
      <c r="C85" s="138"/>
      <c r="D85" s="140"/>
      <c r="E85" s="140"/>
      <c r="F85" s="140"/>
      <c r="G85" s="417" t="s">
        <v>141</v>
      </c>
      <c r="H85" s="418"/>
      <c r="I85" s="418"/>
      <c r="J85" s="419"/>
      <c r="K85" s="143">
        <f>+K84+K83</f>
        <v>3996377470</v>
      </c>
      <c r="L85" s="13"/>
      <c r="M85" s="11"/>
    </row>
    <row r="86" spans="1:16" s="3" customFormat="1" ht="30" customHeight="1">
      <c r="A86" s="11"/>
      <c r="B86" s="12"/>
      <c r="C86" s="138"/>
      <c r="D86" s="139"/>
      <c r="E86" s="138"/>
      <c r="F86" s="138"/>
      <c r="G86" s="417" t="s">
        <v>142</v>
      </c>
      <c r="H86" s="418"/>
      <c r="I86" s="418"/>
      <c r="J86" s="419"/>
      <c r="K86" s="143">
        <v>32842759</v>
      </c>
      <c r="L86" s="13"/>
      <c r="M86" s="11"/>
      <c r="O86" s="243"/>
    </row>
    <row r="87" spans="1:16" s="3" customFormat="1" ht="9" customHeight="1" thickBot="1">
      <c r="A87" s="11"/>
      <c r="B87" s="12"/>
      <c r="C87" s="138"/>
      <c r="D87" s="139"/>
      <c r="E87" s="138"/>
      <c r="F87" s="146"/>
      <c r="G87" s="144"/>
      <c r="H87" s="141"/>
      <c r="I87" s="142"/>
      <c r="J87" s="145"/>
      <c r="K87" s="143"/>
      <c r="L87" s="13"/>
      <c r="M87" s="11"/>
    </row>
    <row r="88" spans="1:16" s="3" customFormat="1" ht="30" customHeight="1" thickBot="1">
      <c r="A88" s="11"/>
      <c r="B88" s="12"/>
      <c r="C88" s="138"/>
      <c r="D88" s="139"/>
      <c r="E88" s="138"/>
      <c r="F88" s="138"/>
      <c r="G88" s="147" t="s">
        <v>18</v>
      </c>
      <c r="H88" s="148"/>
      <c r="I88" s="149"/>
      <c r="J88" s="150"/>
      <c r="K88" s="135">
        <f>+K85+K86</f>
        <v>4029220229</v>
      </c>
      <c r="L88" s="13"/>
      <c r="M88" s="11"/>
      <c r="O88" s="243"/>
      <c r="P88" s="244"/>
    </row>
    <row r="89" spans="1:16" s="3" customFormat="1" thickBot="1">
      <c r="A89" s="11"/>
      <c r="B89" s="12"/>
      <c r="C89" s="138"/>
      <c r="D89" s="139"/>
      <c r="E89" s="139"/>
      <c r="F89" s="139"/>
      <c r="G89" s="138"/>
      <c r="H89" s="138"/>
      <c r="I89" s="151"/>
      <c r="J89" s="152"/>
      <c r="K89" s="153"/>
      <c r="L89" s="13"/>
      <c r="M89" s="11"/>
    </row>
    <row r="90" spans="1:16" s="3" customFormat="1" ht="15.75">
      <c r="A90" s="11"/>
      <c r="B90" s="12"/>
      <c r="C90" s="154"/>
      <c r="D90" s="412"/>
      <c r="E90" s="412"/>
      <c r="F90" s="412"/>
      <c r="G90" s="412"/>
      <c r="H90" s="412"/>
      <c r="I90" s="412"/>
      <c r="J90" s="412"/>
      <c r="K90" s="413"/>
      <c r="L90" s="14"/>
      <c r="M90" s="11"/>
    </row>
    <row r="91" spans="1:16" s="3" customFormat="1" ht="46.5" customHeight="1">
      <c r="A91" s="11"/>
      <c r="B91" s="12"/>
      <c r="C91" s="400" t="s">
        <v>19</v>
      </c>
      <c r="D91" s="401"/>
      <c r="E91" s="401"/>
      <c r="F91" s="401"/>
      <c r="G91" s="401"/>
      <c r="H91" s="411" t="s">
        <v>20</v>
      </c>
      <c r="I91" s="411"/>
      <c r="J91" s="411"/>
      <c r="K91" s="155" t="s">
        <v>21</v>
      </c>
      <c r="L91" s="15"/>
      <c r="M91" s="11"/>
    </row>
    <row r="92" spans="1:16" s="3" customFormat="1" ht="32.25" customHeight="1">
      <c r="A92" s="11"/>
      <c r="B92" s="12"/>
      <c r="C92" s="400" t="s">
        <v>22</v>
      </c>
      <c r="D92" s="401"/>
      <c r="E92" s="401"/>
      <c r="F92" s="401"/>
      <c r="G92" s="401"/>
      <c r="H92" s="410" t="s">
        <v>23</v>
      </c>
      <c r="I92" s="410"/>
      <c r="J92" s="156" t="s">
        <v>24</v>
      </c>
      <c r="K92" s="157">
        <v>0.25</v>
      </c>
      <c r="L92" s="15"/>
      <c r="M92" s="11"/>
    </row>
    <row r="93" spans="1:16" s="3" customFormat="1" ht="30" customHeight="1">
      <c r="A93" s="11"/>
      <c r="B93" s="12"/>
      <c r="C93" s="400" t="s">
        <v>25</v>
      </c>
      <c r="D93" s="401"/>
      <c r="E93" s="401"/>
      <c r="F93" s="401"/>
      <c r="G93" s="401"/>
      <c r="H93" s="407" t="s">
        <v>26</v>
      </c>
      <c r="I93" s="408"/>
      <c r="J93" s="156" t="s">
        <v>27</v>
      </c>
      <c r="K93" s="157">
        <v>0.01</v>
      </c>
      <c r="L93" s="15"/>
      <c r="M93" s="11"/>
    </row>
    <row r="94" spans="1:16" s="4" customFormat="1" ht="58.5" customHeight="1">
      <c r="A94" s="11"/>
      <c r="B94" s="12"/>
      <c r="C94" s="158"/>
      <c r="D94" s="159"/>
      <c r="E94" s="159"/>
      <c r="F94" s="159"/>
      <c r="G94" s="160"/>
      <c r="H94" s="409" t="s">
        <v>28</v>
      </c>
      <c r="I94" s="410"/>
      <c r="J94" s="156" t="s">
        <v>29</v>
      </c>
      <c r="K94" s="157">
        <v>0.05</v>
      </c>
      <c r="L94" s="13"/>
      <c r="M94" s="11"/>
    </row>
    <row r="95" spans="1:16" ht="57" customHeight="1">
      <c r="A95" s="5"/>
      <c r="B95" s="9"/>
      <c r="C95" s="161"/>
      <c r="D95" s="162"/>
      <c r="E95" s="162"/>
      <c r="F95" s="162"/>
      <c r="G95" s="163"/>
      <c r="H95" s="410" t="s">
        <v>30</v>
      </c>
      <c r="I95" s="410"/>
      <c r="J95" s="156" t="s">
        <v>31</v>
      </c>
      <c r="K95" s="157">
        <f>+K94+K93+K92</f>
        <v>0.31</v>
      </c>
      <c r="L95" s="10"/>
      <c r="M95" s="5"/>
    </row>
    <row r="96" spans="1:16">
      <c r="A96" s="5"/>
      <c r="B96" s="9"/>
      <c r="C96" s="164"/>
      <c r="D96" s="165"/>
      <c r="E96" s="165"/>
      <c r="F96" s="165"/>
      <c r="G96" s="166"/>
      <c r="H96" s="405"/>
      <c r="I96" s="405"/>
      <c r="J96" s="405"/>
      <c r="K96" s="406"/>
      <c r="L96" s="10"/>
      <c r="M96" s="5"/>
    </row>
    <row r="97" spans="1:13" ht="17.25" thickBot="1">
      <c r="A97" s="5"/>
      <c r="B97" s="177"/>
      <c r="C97" s="178"/>
      <c r="D97" s="178"/>
      <c r="E97" s="179"/>
      <c r="F97" s="178"/>
      <c r="G97" s="180"/>
      <c r="H97" s="178"/>
      <c r="I97" s="178"/>
      <c r="J97" s="178"/>
      <c r="K97" s="178"/>
      <c r="L97" s="181"/>
      <c r="M97" s="5"/>
    </row>
    <row r="98" spans="1:13" ht="17.25" thickTop="1">
      <c r="A98" s="5"/>
      <c r="B98" s="5"/>
      <c r="C98" s="5"/>
      <c r="D98" s="5"/>
      <c r="E98" s="6"/>
      <c r="F98" s="5"/>
      <c r="G98" s="5"/>
      <c r="H98" s="5"/>
      <c r="I98" s="5"/>
      <c r="J98" s="5"/>
      <c r="K98" s="5"/>
      <c r="L98" s="5"/>
      <c r="M98" s="5"/>
    </row>
  </sheetData>
  <mergeCells count="42">
    <mergeCell ref="C53:J53"/>
    <mergeCell ref="C49:J49"/>
    <mergeCell ref="C43:J43"/>
    <mergeCell ref="C18:J18"/>
    <mergeCell ref="C21:J21"/>
    <mergeCell ref="C24:J24"/>
    <mergeCell ref="C27:J27"/>
    <mergeCell ref="C31:J31"/>
    <mergeCell ref="C70:J70"/>
    <mergeCell ref="G83:J83"/>
    <mergeCell ref="G84:J84"/>
    <mergeCell ref="C61:J61"/>
    <mergeCell ref="C58:J58"/>
    <mergeCell ref="C3:F3"/>
    <mergeCell ref="C6:K6"/>
    <mergeCell ref="I11:I12"/>
    <mergeCell ref="C5:K5"/>
    <mergeCell ref="J11:J12"/>
    <mergeCell ref="K11:K12"/>
    <mergeCell ref="C11:C12"/>
    <mergeCell ref="D11:D12"/>
    <mergeCell ref="G11:G12"/>
    <mergeCell ref="H11:H12"/>
    <mergeCell ref="E11:F11"/>
    <mergeCell ref="C7:K8"/>
    <mergeCell ref="C9:K9"/>
    <mergeCell ref="C92:G92"/>
    <mergeCell ref="C10:K10"/>
    <mergeCell ref="H96:K96"/>
    <mergeCell ref="C93:G93"/>
    <mergeCell ref="H93:I93"/>
    <mergeCell ref="H94:I94"/>
    <mergeCell ref="H95:I95"/>
    <mergeCell ref="C91:G91"/>
    <mergeCell ref="H91:J91"/>
    <mergeCell ref="H92:I92"/>
    <mergeCell ref="D90:K90"/>
    <mergeCell ref="C36:J36"/>
    <mergeCell ref="G85:J85"/>
    <mergeCell ref="G86:J86"/>
    <mergeCell ref="C80:J80"/>
    <mergeCell ref="C76:J76"/>
  </mergeCells>
  <dataValidations disablePrompts="1" count="1">
    <dataValidation type="textLength" operator="greaterThan" allowBlank="1" showInputMessage="1" showErrorMessage="1" sqref="G83:J85">
      <formula1>5000</formula1>
    </dataValidation>
  </dataValidation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8"/>
  <sheetViews>
    <sheetView showGridLines="0" tabSelected="1" view="pageBreakPreview" zoomScale="70" zoomScaleNormal="100" zoomScaleSheetLayoutView="70" zoomScalePageLayoutView="87" workbookViewId="0">
      <selection activeCell="J100" sqref="J100"/>
    </sheetView>
  </sheetViews>
  <sheetFormatPr baseColWidth="10" defaultColWidth="11.42578125" defaultRowHeight="16.5"/>
  <cols>
    <col min="1" max="2" width="3.42578125" style="1" customWidth="1"/>
    <col min="3" max="3" width="6" style="1" customWidth="1"/>
    <col min="4" max="4" width="17.425781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4" width="11.42578125" style="1"/>
    <col min="15" max="15" width="15.85546875" style="1" bestFit="1" customWidth="1"/>
    <col min="16" max="16384" width="11.42578125" style="1"/>
  </cols>
  <sheetData>
    <row r="1" spans="1:13" ht="17.25" thickBot="1">
      <c r="A1" s="5"/>
      <c r="B1" s="5"/>
      <c r="C1" s="5"/>
      <c r="D1" s="5"/>
      <c r="E1" s="6"/>
      <c r="F1" s="5"/>
      <c r="G1" s="5"/>
      <c r="H1" s="5"/>
      <c r="I1" s="5"/>
      <c r="J1" s="5"/>
      <c r="K1" s="5"/>
      <c r="L1" s="5"/>
      <c r="M1" s="5"/>
    </row>
    <row r="2" spans="1:13" ht="17.25" thickTop="1">
      <c r="A2" s="5"/>
      <c r="B2" s="7"/>
      <c r="C2" s="175"/>
      <c r="D2" s="175"/>
      <c r="E2" s="176"/>
      <c r="F2" s="175"/>
      <c r="G2" s="175"/>
      <c r="H2" s="175"/>
      <c r="I2" s="175"/>
      <c r="J2" s="175"/>
      <c r="K2" s="175"/>
      <c r="L2" s="8"/>
      <c r="M2" s="5"/>
    </row>
    <row r="3" spans="1:13" ht="30" customHeight="1">
      <c r="A3" s="5"/>
      <c r="B3" s="9"/>
      <c r="C3" s="420" t="s">
        <v>0</v>
      </c>
      <c r="D3" s="420"/>
      <c r="E3" s="420"/>
      <c r="F3" s="420"/>
      <c r="G3" s="129"/>
      <c r="H3" s="129"/>
      <c r="I3" s="129"/>
      <c r="J3" s="129"/>
      <c r="K3" s="129"/>
      <c r="L3" s="10"/>
      <c r="M3" s="5"/>
    </row>
    <row r="4" spans="1:13" ht="17.25" thickBot="1">
      <c r="A4" s="5"/>
      <c r="B4" s="9"/>
      <c r="C4" s="212" t="s">
        <v>1</v>
      </c>
      <c r="D4" s="213" t="s">
        <v>2</v>
      </c>
      <c r="E4" s="212" t="s">
        <v>3</v>
      </c>
      <c r="F4" s="213">
        <v>1</v>
      </c>
      <c r="G4" s="129"/>
      <c r="H4" s="129"/>
      <c r="I4" s="129"/>
      <c r="J4" s="129"/>
      <c r="K4" s="129"/>
      <c r="L4" s="10"/>
      <c r="M4" s="5"/>
    </row>
    <row r="5" spans="1:13">
      <c r="A5" s="5"/>
      <c r="B5" s="9"/>
      <c r="C5" s="426" t="s">
        <v>4</v>
      </c>
      <c r="D5" s="427"/>
      <c r="E5" s="427"/>
      <c r="F5" s="427"/>
      <c r="G5" s="427"/>
      <c r="H5" s="427"/>
      <c r="I5" s="427"/>
      <c r="J5" s="427"/>
      <c r="K5" s="428"/>
      <c r="L5" s="10"/>
      <c r="M5" s="5"/>
    </row>
    <row r="6" spans="1:13" ht="17.25" thickBot="1">
      <c r="A6" s="5"/>
      <c r="B6" s="9"/>
      <c r="C6" s="421" t="s">
        <v>257</v>
      </c>
      <c r="D6" s="422"/>
      <c r="E6" s="422"/>
      <c r="F6" s="422"/>
      <c r="G6" s="422"/>
      <c r="H6" s="422"/>
      <c r="I6" s="422"/>
      <c r="J6" s="422"/>
      <c r="K6" s="423"/>
      <c r="L6" s="10"/>
      <c r="M6" s="5"/>
    </row>
    <row r="7" spans="1:13" s="19" customFormat="1">
      <c r="A7" s="17"/>
      <c r="B7" s="18"/>
      <c r="C7" s="436" t="s">
        <v>6</v>
      </c>
      <c r="D7" s="436"/>
      <c r="E7" s="436"/>
      <c r="F7" s="436"/>
      <c r="G7" s="436"/>
      <c r="H7" s="436"/>
      <c r="I7" s="436"/>
      <c r="J7" s="436"/>
      <c r="K7" s="436"/>
      <c r="L7" s="20"/>
      <c r="M7" s="17"/>
    </row>
    <row r="8" spans="1:13" ht="43.5" customHeight="1">
      <c r="A8" s="5"/>
      <c r="B8" s="9"/>
      <c r="C8" s="437"/>
      <c r="D8" s="437"/>
      <c r="E8" s="437"/>
      <c r="F8" s="437"/>
      <c r="G8" s="437"/>
      <c r="H8" s="437"/>
      <c r="I8" s="437"/>
      <c r="J8" s="437"/>
      <c r="K8" s="437"/>
      <c r="L8" s="10"/>
      <c r="M8" s="5"/>
    </row>
    <row r="9" spans="1:13" ht="34.5" customHeight="1">
      <c r="A9" s="5"/>
      <c r="B9" s="9"/>
      <c r="C9" s="438" t="s">
        <v>7</v>
      </c>
      <c r="D9" s="439"/>
      <c r="E9" s="439"/>
      <c r="F9" s="439"/>
      <c r="G9" s="439"/>
      <c r="H9" s="439"/>
      <c r="I9" s="439"/>
      <c r="J9" s="439"/>
      <c r="K9" s="440"/>
      <c r="L9" s="10"/>
      <c r="M9" s="5"/>
    </row>
    <row r="10" spans="1:13" ht="30" customHeight="1" thickBot="1">
      <c r="A10" s="5"/>
      <c r="B10" s="9"/>
      <c r="C10" s="402"/>
      <c r="D10" s="403"/>
      <c r="E10" s="403"/>
      <c r="F10" s="403"/>
      <c r="G10" s="403"/>
      <c r="H10" s="403"/>
      <c r="I10" s="403"/>
      <c r="J10" s="403"/>
      <c r="K10" s="404"/>
      <c r="L10" s="10"/>
      <c r="M10" s="5"/>
    </row>
    <row r="11" spans="1:13" ht="30" customHeight="1">
      <c r="A11" s="5"/>
      <c r="B11" s="9"/>
      <c r="C11" s="433" t="s">
        <v>8</v>
      </c>
      <c r="D11" s="424" t="s">
        <v>9</v>
      </c>
      <c r="E11" s="435" t="s">
        <v>10</v>
      </c>
      <c r="F11" s="435"/>
      <c r="G11" s="433" t="s">
        <v>11</v>
      </c>
      <c r="H11" s="424" t="s">
        <v>12</v>
      </c>
      <c r="I11" s="424" t="s">
        <v>13</v>
      </c>
      <c r="J11" s="429" t="s">
        <v>14</v>
      </c>
      <c r="K11" s="431" t="s">
        <v>15</v>
      </c>
      <c r="L11" s="10"/>
      <c r="M11" s="5"/>
    </row>
    <row r="12" spans="1:13" ht="30" customHeight="1" thickBot="1">
      <c r="A12" s="5"/>
      <c r="B12" s="9"/>
      <c r="C12" s="434"/>
      <c r="D12" s="425"/>
      <c r="E12" s="130" t="s">
        <v>16</v>
      </c>
      <c r="F12" s="130" t="s">
        <v>17</v>
      </c>
      <c r="G12" s="434"/>
      <c r="H12" s="425"/>
      <c r="I12" s="425"/>
      <c r="J12" s="430"/>
      <c r="K12" s="432"/>
      <c r="L12" s="10"/>
      <c r="M12" s="5"/>
    </row>
    <row r="13" spans="1:13" ht="30" customHeight="1" thickBot="1">
      <c r="A13" s="5"/>
      <c r="B13" s="9"/>
      <c r="C13" s="131" t="s">
        <v>89</v>
      </c>
      <c r="D13" s="132"/>
      <c r="E13" s="132"/>
      <c r="F13" s="132"/>
      <c r="G13" s="132"/>
      <c r="H13" s="132"/>
      <c r="I13" s="132"/>
      <c r="J13" s="132"/>
      <c r="K13" s="133"/>
      <c r="L13" s="10"/>
      <c r="M13" s="5"/>
    </row>
    <row r="14" spans="1:13" ht="30" customHeight="1" thickBot="1">
      <c r="A14" s="5"/>
      <c r="B14" s="9"/>
      <c r="C14" s="241" t="s">
        <v>90</v>
      </c>
      <c r="D14" s="184"/>
      <c r="E14" s="184"/>
      <c r="F14" s="184"/>
      <c r="G14" s="184"/>
      <c r="H14" s="184"/>
      <c r="I14" s="184"/>
      <c r="J14" s="184"/>
      <c r="K14" s="185"/>
      <c r="L14" s="10"/>
      <c r="M14" s="5"/>
    </row>
    <row r="15" spans="1:13" ht="30" customHeight="1" thickBot="1">
      <c r="A15" s="5"/>
      <c r="B15" s="9"/>
      <c r="C15" s="131" t="s">
        <v>91</v>
      </c>
      <c r="D15" s="132"/>
      <c r="E15" s="132"/>
      <c r="F15" s="132"/>
      <c r="G15" s="132"/>
      <c r="H15" s="132"/>
      <c r="I15" s="132"/>
      <c r="J15" s="132"/>
      <c r="K15" s="133"/>
      <c r="L15" s="10"/>
      <c r="M15" s="5"/>
    </row>
    <row r="16" spans="1:13" ht="30" customHeight="1">
      <c r="A16" s="5"/>
      <c r="B16" s="9"/>
      <c r="C16" s="191">
        <v>1</v>
      </c>
      <c r="D16" s="192">
        <v>1.1000000000000001</v>
      </c>
      <c r="E16" s="192"/>
      <c r="F16" s="192"/>
      <c r="G16" s="193" t="s">
        <v>92</v>
      </c>
      <c r="H16" s="194" t="s">
        <v>88</v>
      </c>
      <c r="I16" s="195">
        <v>2660</v>
      </c>
      <c r="J16" s="223"/>
      <c r="K16" s="186">
        <f>ROUND(I16*J16,0)</f>
        <v>0</v>
      </c>
      <c r="L16" s="10"/>
      <c r="M16" s="5"/>
    </row>
    <row r="17" spans="1:16" ht="30" customHeight="1" thickBot="1">
      <c r="A17" s="5"/>
      <c r="B17" s="9"/>
      <c r="C17" s="196">
        <v>2</v>
      </c>
      <c r="D17" s="197">
        <v>1.2</v>
      </c>
      <c r="E17" s="197"/>
      <c r="F17" s="197"/>
      <c r="G17" s="198" t="s">
        <v>93</v>
      </c>
      <c r="H17" s="199" t="s">
        <v>88</v>
      </c>
      <c r="I17" s="200">
        <v>2660</v>
      </c>
      <c r="J17" s="224"/>
      <c r="K17" s="134">
        <f t="shared" ref="K17" si="0">ROUND(I17*J17,0)</f>
        <v>0</v>
      </c>
      <c r="L17" s="10"/>
      <c r="M17" s="5"/>
    </row>
    <row r="18" spans="1:16" ht="30" customHeight="1" thickBot="1">
      <c r="A18" s="5"/>
      <c r="B18" s="9"/>
      <c r="C18" s="414" t="s">
        <v>148</v>
      </c>
      <c r="D18" s="415"/>
      <c r="E18" s="415"/>
      <c r="F18" s="415"/>
      <c r="G18" s="415"/>
      <c r="H18" s="415"/>
      <c r="I18" s="415"/>
      <c r="J18" s="416"/>
      <c r="K18" s="201">
        <f>+SUM(K16:K17)</f>
        <v>0</v>
      </c>
      <c r="L18" s="10"/>
      <c r="M18" s="5"/>
    </row>
    <row r="19" spans="1:16" ht="30" customHeight="1" thickBot="1">
      <c r="A19" s="5"/>
      <c r="B19" s="9"/>
      <c r="C19" s="204" t="s">
        <v>94</v>
      </c>
      <c r="D19" s="205"/>
      <c r="E19" s="205"/>
      <c r="F19" s="205"/>
      <c r="G19" s="205"/>
      <c r="H19" s="205"/>
      <c r="I19" s="205"/>
      <c r="J19" s="205"/>
      <c r="K19" s="206"/>
      <c r="L19" s="10"/>
      <c r="M19" s="5"/>
    </row>
    <row r="20" spans="1:16" ht="30" customHeight="1" thickBot="1">
      <c r="A20" s="5"/>
      <c r="B20" s="9"/>
      <c r="C20" s="189">
        <v>3</v>
      </c>
      <c r="D20" s="187">
        <v>2.1</v>
      </c>
      <c r="E20" s="187"/>
      <c r="F20" s="187"/>
      <c r="G20" s="215" t="s">
        <v>95</v>
      </c>
      <c r="H20" s="216" t="s">
        <v>87</v>
      </c>
      <c r="I20" s="229">
        <v>931</v>
      </c>
      <c r="J20" s="225"/>
      <c r="K20" s="203">
        <f t="shared" ref="K20" si="1">ROUND(I20*J20,0)</f>
        <v>0</v>
      </c>
      <c r="L20" s="10"/>
      <c r="M20" s="5"/>
      <c r="P20" s="245"/>
    </row>
    <row r="21" spans="1:16" ht="30" customHeight="1" thickBot="1">
      <c r="A21" s="5"/>
      <c r="B21" s="9"/>
      <c r="C21" s="414" t="s">
        <v>149</v>
      </c>
      <c r="D21" s="415"/>
      <c r="E21" s="415"/>
      <c r="F21" s="415"/>
      <c r="G21" s="415"/>
      <c r="H21" s="415"/>
      <c r="I21" s="415"/>
      <c r="J21" s="416"/>
      <c r="K21" s="207">
        <f>+SUM(K20:K20)</f>
        <v>0</v>
      </c>
      <c r="L21" s="10"/>
      <c r="M21" s="5"/>
    </row>
    <row r="22" spans="1:16" ht="30" customHeight="1" thickBot="1">
      <c r="A22" s="5"/>
      <c r="B22" s="9"/>
      <c r="C22" s="183" t="s">
        <v>96</v>
      </c>
      <c r="D22" s="184"/>
      <c r="E22" s="184"/>
      <c r="F22" s="184"/>
      <c r="G22" s="184"/>
      <c r="H22" s="184"/>
      <c r="I22" s="184"/>
      <c r="J22" s="184"/>
      <c r="K22" s="185"/>
      <c r="L22" s="10"/>
      <c r="M22" s="5"/>
    </row>
    <row r="23" spans="1:16" ht="30" customHeight="1" thickBot="1">
      <c r="A23" s="5"/>
      <c r="B23" s="9"/>
      <c r="C23" s="230">
        <v>4</v>
      </c>
      <c r="D23" s="209">
        <v>3.1</v>
      </c>
      <c r="E23" s="209"/>
      <c r="F23" s="209"/>
      <c r="G23" s="215" t="s">
        <v>97</v>
      </c>
      <c r="H23" s="216" t="s">
        <v>87</v>
      </c>
      <c r="I23" s="229">
        <v>931</v>
      </c>
      <c r="J23" s="225"/>
      <c r="K23" s="203">
        <f t="shared" ref="K23" si="2">ROUND(I23*J23,0)</f>
        <v>0</v>
      </c>
      <c r="L23" s="10"/>
      <c r="M23" s="5"/>
      <c r="P23" s="245"/>
    </row>
    <row r="24" spans="1:16" ht="30" customHeight="1" thickBot="1">
      <c r="A24" s="5"/>
      <c r="B24" s="9"/>
      <c r="C24" s="414" t="s">
        <v>150</v>
      </c>
      <c r="D24" s="415"/>
      <c r="E24" s="415"/>
      <c r="F24" s="415"/>
      <c r="G24" s="415"/>
      <c r="H24" s="415"/>
      <c r="I24" s="415"/>
      <c r="J24" s="416"/>
      <c r="K24" s="207">
        <f>+SUM(K23:K23)</f>
        <v>0</v>
      </c>
      <c r="L24" s="10"/>
      <c r="M24" s="5"/>
    </row>
    <row r="25" spans="1:16" ht="30" customHeight="1" thickBot="1">
      <c r="A25" s="5"/>
      <c r="B25" s="9"/>
      <c r="C25" s="183" t="s">
        <v>98</v>
      </c>
      <c r="D25" s="184"/>
      <c r="E25" s="184"/>
      <c r="F25" s="184"/>
      <c r="G25" s="184"/>
      <c r="H25" s="184"/>
      <c r="I25" s="184"/>
      <c r="J25" s="184"/>
      <c r="K25" s="185"/>
      <c r="L25" s="10"/>
      <c r="M25" s="5"/>
    </row>
    <row r="26" spans="1:16" ht="30" customHeight="1" thickBot="1">
      <c r="A26" s="5"/>
      <c r="B26" s="9"/>
      <c r="C26" s="230">
        <v>5</v>
      </c>
      <c r="D26" s="209">
        <v>4.0999999999999996</v>
      </c>
      <c r="E26" s="209"/>
      <c r="F26" s="209"/>
      <c r="G26" s="215" t="s">
        <v>99</v>
      </c>
      <c r="H26" s="216" t="s">
        <v>88</v>
      </c>
      <c r="I26" s="229">
        <v>2660</v>
      </c>
      <c r="J26" s="225"/>
      <c r="K26" s="203">
        <f t="shared" ref="K26" si="3">ROUND(I26*J26,0)</f>
        <v>0</v>
      </c>
      <c r="L26" s="10"/>
      <c r="M26" s="5"/>
      <c r="O26" s="245"/>
      <c r="P26" s="247"/>
    </row>
    <row r="27" spans="1:16" ht="30" customHeight="1" thickBot="1">
      <c r="A27" s="5"/>
      <c r="B27" s="9"/>
      <c r="C27" s="414" t="s">
        <v>146</v>
      </c>
      <c r="D27" s="415"/>
      <c r="E27" s="415"/>
      <c r="F27" s="415"/>
      <c r="G27" s="415"/>
      <c r="H27" s="415"/>
      <c r="I27" s="415"/>
      <c r="J27" s="416"/>
      <c r="K27" s="207">
        <f>+SUM(K26:K26)</f>
        <v>0</v>
      </c>
      <c r="L27" s="10"/>
      <c r="M27" s="5"/>
    </row>
    <row r="28" spans="1:16" ht="30" customHeight="1" thickBot="1">
      <c r="A28" s="5"/>
      <c r="B28" s="9"/>
      <c r="C28" s="183" t="s">
        <v>100</v>
      </c>
      <c r="D28" s="184"/>
      <c r="E28" s="184"/>
      <c r="F28" s="184"/>
      <c r="G28" s="184"/>
      <c r="H28" s="184"/>
      <c r="I28" s="184"/>
      <c r="J28" s="184"/>
      <c r="K28" s="185"/>
      <c r="L28" s="10"/>
      <c r="M28" s="5"/>
    </row>
    <row r="29" spans="1:16" ht="30" customHeight="1">
      <c r="A29" s="5"/>
      <c r="B29" s="9"/>
      <c r="C29" s="211">
        <v>6</v>
      </c>
      <c r="D29" s="209">
        <v>5.0999999999999996</v>
      </c>
      <c r="E29" s="210"/>
      <c r="F29" s="210"/>
      <c r="G29" s="215" t="s">
        <v>101</v>
      </c>
      <c r="H29" s="216" t="s">
        <v>103</v>
      </c>
      <c r="I29" s="396">
        <v>845.93</v>
      </c>
      <c r="J29" s="225"/>
      <c r="K29" s="203">
        <f t="shared" ref="K29:K30" si="4">ROUND(I29*J29,0)</f>
        <v>0</v>
      </c>
      <c r="L29" s="10"/>
      <c r="M29" s="5"/>
      <c r="O29" s="245"/>
    </row>
    <row r="30" spans="1:16" s="19" customFormat="1" ht="30" customHeight="1" thickBot="1">
      <c r="A30" s="17"/>
      <c r="B30" s="18"/>
      <c r="C30" s="248">
        <v>7</v>
      </c>
      <c r="D30" s="208">
        <v>5.2</v>
      </c>
      <c r="E30" s="249"/>
      <c r="F30" s="249"/>
      <c r="G30" s="217" t="s">
        <v>102</v>
      </c>
      <c r="H30" s="218" t="s">
        <v>12</v>
      </c>
      <c r="I30" s="231">
        <v>8</v>
      </c>
      <c r="J30" s="226"/>
      <c r="K30" s="202">
        <f t="shared" si="4"/>
        <v>0</v>
      </c>
      <c r="L30" s="20"/>
      <c r="M30" s="17"/>
    </row>
    <row r="31" spans="1:16" ht="30" customHeight="1" thickBot="1">
      <c r="A31" s="5"/>
      <c r="B31" s="9"/>
      <c r="C31" s="414" t="s">
        <v>145</v>
      </c>
      <c r="D31" s="415"/>
      <c r="E31" s="415"/>
      <c r="F31" s="415"/>
      <c r="G31" s="415"/>
      <c r="H31" s="415"/>
      <c r="I31" s="415"/>
      <c r="J31" s="416"/>
      <c r="K31" s="207">
        <f>+SUM(K29:K30)</f>
        <v>0</v>
      </c>
      <c r="L31" s="10"/>
      <c r="M31" s="5"/>
    </row>
    <row r="32" spans="1:16" ht="30" customHeight="1" thickBot="1">
      <c r="A32" s="5"/>
      <c r="B32" s="9"/>
      <c r="C32" s="183" t="s">
        <v>104</v>
      </c>
      <c r="D32" s="184"/>
      <c r="E32" s="184"/>
      <c r="F32" s="184"/>
      <c r="G32" s="184"/>
      <c r="H32" s="184"/>
      <c r="I32" s="184"/>
      <c r="J32" s="184"/>
      <c r="K32" s="185"/>
      <c r="L32" s="10"/>
      <c r="M32" s="5"/>
    </row>
    <row r="33" spans="1:16" ht="30" customHeight="1">
      <c r="A33" s="5"/>
      <c r="B33" s="9"/>
      <c r="C33" s="230">
        <v>8</v>
      </c>
      <c r="D33" s="209">
        <v>6.1</v>
      </c>
      <c r="E33" s="209"/>
      <c r="F33" s="209"/>
      <c r="G33" s="215" t="s">
        <v>105</v>
      </c>
      <c r="H33" s="216" t="s">
        <v>87</v>
      </c>
      <c r="I33" s="229">
        <v>399</v>
      </c>
      <c r="J33" s="225"/>
      <c r="K33" s="203">
        <f t="shared" ref="K33:K35" si="5">ROUND(I33*J33,0)</f>
        <v>0</v>
      </c>
      <c r="L33" s="10"/>
      <c r="M33" s="5"/>
    </row>
    <row r="34" spans="1:16" ht="30" customHeight="1">
      <c r="A34" s="5"/>
      <c r="B34" s="9"/>
      <c r="C34" s="232">
        <v>9</v>
      </c>
      <c r="D34" s="208">
        <v>6.2</v>
      </c>
      <c r="E34" s="208"/>
      <c r="F34" s="208"/>
      <c r="G34" s="217" t="s">
        <v>106</v>
      </c>
      <c r="H34" s="218" t="s">
        <v>87</v>
      </c>
      <c r="I34" s="231">
        <v>532</v>
      </c>
      <c r="J34" s="226"/>
      <c r="K34" s="202">
        <f t="shared" si="5"/>
        <v>0</v>
      </c>
      <c r="L34" s="10"/>
      <c r="M34" s="5"/>
    </row>
    <row r="35" spans="1:16" ht="30" customHeight="1" thickBot="1">
      <c r="A35" s="5"/>
      <c r="B35" s="9"/>
      <c r="C35" s="232">
        <v>10</v>
      </c>
      <c r="D35" s="208">
        <v>6.3</v>
      </c>
      <c r="E35" s="208"/>
      <c r="F35" s="208"/>
      <c r="G35" s="217" t="s">
        <v>107</v>
      </c>
      <c r="H35" s="218" t="s">
        <v>108</v>
      </c>
      <c r="I35" s="231">
        <v>5586</v>
      </c>
      <c r="J35" s="226"/>
      <c r="K35" s="202">
        <f t="shared" si="5"/>
        <v>0</v>
      </c>
      <c r="L35" s="10"/>
      <c r="M35" s="5"/>
      <c r="P35" s="245"/>
    </row>
    <row r="36" spans="1:16" ht="30" customHeight="1" thickBot="1">
      <c r="A36" s="5"/>
      <c r="B36" s="9"/>
      <c r="C36" s="414" t="s">
        <v>144</v>
      </c>
      <c r="D36" s="415"/>
      <c r="E36" s="415"/>
      <c r="F36" s="415"/>
      <c r="G36" s="415"/>
      <c r="H36" s="415"/>
      <c r="I36" s="415"/>
      <c r="J36" s="416"/>
      <c r="K36" s="207">
        <f>+SUM(K33:K35)</f>
        <v>0</v>
      </c>
      <c r="L36" s="10"/>
      <c r="M36" s="5"/>
    </row>
    <row r="37" spans="1:16" ht="30" customHeight="1" thickBot="1">
      <c r="A37" s="5"/>
      <c r="B37" s="9"/>
      <c r="C37" s="239" t="s">
        <v>143</v>
      </c>
      <c r="D37" s="240"/>
      <c r="E37" s="240"/>
      <c r="F37" s="240"/>
      <c r="G37" s="240"/>
      <c r="H37" s="240"/>
      <c r="I37" s="240"/>
      <c r="J37" s="240"/>
      <c r="K37" s="207">
        <f>SUM(K36+K31+K27+K24+K21+K18)</f>
        <v>0</v>
      </c>
      <c r="L37" s="10"/>
      <c r="M37" s="5"/>
    </row>
    <row r="38" spans="1:16" ht="30" customHeight="1" thickBot="1">
      <c r="A38" s="5"/>
      <c r="B38" s="9"/>
      <c r="C38" s="239" t="s">
        <v>109</v>
      </c>
      <c r="D38" s="132"/>
      <c r="E38" s="132"/>
      <c r="F38" s="132"/>
      <c r="G38" s="132"/>
      <c r="H38" s="132"/>
      <c r="I38" s="132"/>
      <c r="J38" s="132"/>
      <c r="K38" s="133"/>
      <c r="L38" s="10"/>
      <c r="M38" s="5"/>
    </row>
    <row r="39" spans="1:16" ht="30" customHeight="1" thickBot="1">
      <c r="A39" s="5"/>
      <c r="B39" s="9"/>
      <c r="C39" s="183" t="s">
        <v>151</v>
      </c>
      <c r="D39" s="184"/>
      <c r="E39" s="184"/>
      <c r="F39" s="184"/>
      <c r="G39" s="184"/>
      <c r="H39" s="184"/>
      <c r="I39" s="184"/>
      <c r="J39" s="184"/>
      <c r="K39" s="185"/>
      <c r="L39" s="10"/>
      <c r="M39" s="5"/>
    </row>
    <row r="40" spans="1:16" ht="30" customHeight="1">
      <c r="A40" s="5"/>
      <c r="B40" s="9"/>
      <c r="C40" s="233">
        <v>11</v>
      </c>
      <c r="D40" s="192">
        <v>7.1</v>
      </c>
      <c r="E40" s="192"/>
      <c r="F40" s="192"/>
      <c r="G40" s="219" t="s">
        <v>110</v>
      </c>
      <c r="H40" s="221" t="s">
        <v>103</v>
      </c>
      <c r="I40" s="234">
        <v>535</v>
      </c>
      <c r="J40" s="227"/>
      <c r="K40" s="186">
        <f>ROUND(I40*J40,0)</f>
        <v>0</v>
      </c>
      <c r="L40" s="10"/>
      <c r="M40" s="5"/>
    </row>
    <row r="41" spans="1:16" ht="30" customHeight="1">
      <c r="A41" s="5"/>
      <c r="B41" s="9"/>
      <c r="C41" s="235">
        <v>12</v>
      </c>
      <c r="D41" s="197">
        <v>7.2</v>
      </c>
      <c r="E41" s="197"/>
      <c r="F41" s="197"/>
      <c r="G41" s="220" t="s">
        <v>111</v>
      </c>
      <c r="H41" s="222" t="s">
        <v>103</v>
      </c>
      <c r="I41" s="236">
        <v>1067</v>
      </c>
      <c r="J41" s="228"/>
      <c r="K41" s="134">
        <f t="shared" ref="K41:K42" si="6">ROUND(I41*J41,0)</f>
        <v>0</v>
      </c>
      <c r="L41" s="10"/>
      <c r="M41" s="5"/>
    </row>
    <row r="42" spans="1:16" ht="30" customHeight="1" thickBot="1">
      <c r="A42" s="5"/>
      <c r="B42" s="9"/>
      <c r="C42" s="235">
        <v>13</v>
      </c>
      <c r="D42" s="197">
        <v>7.3</v>
      </c>
      <c r="E42" s="197"/>
      <c r="F42" s="197"/>
      <c r="G42" s="220" t="s">
        <v>112</v>
      </c>
      <c r="H42" s="222" t="s">
        <v>103</v>
      </c>
      <c r="I42" s="236">
        <v>535</v>
      </c>
      <c r="J42" s="228"/>
      <c r="K42" s="134">
        <f t="shared" si="6"/>
        <v>0</v>
      </c>
      <c r="L42" s="10"/>
      <c r="M42" s="5"/>
    </row>
    <row r="43" spans="1:16" ht="30" customHeight="1" thickBot="1">
      <c r="A43" s="5"/>
      <c r="B43" s="9"/>
      <c r="C43" s="414"/>
      <c r="D43" s="415"/>
      <c r="E43" s="415"/>
      <c r="F43" s="415"/>
      <c r="G43" s="415"/>
      <c r="H43" s="415"/>
      <c r="I43" s="415"/>
      <c r="J43" s="416"/>
      <c r="K43" s="214">
        <f>+SUM(K40:K42)</f>
        <v>0</v>
      </c>
      <c r="L43" s="10"/>
      <c r="M43" s="5"/>
    </row>
    <row r="44" spans="1:16" ht="30" customHeight="1" thickBot="1">
      <c r="A44" s="5"/>
      <c r="B44" s="9"/>
      <c r="C44" s="183" t="s">
        <v>113</v>
      </c>
      <c r="D44" s="184"/>
      <c r="E44" s="184"/>
      <c r="F44" s="184"/>
      <c r="G44" s="184"/>
      <c r="H44" s="184"/>
      <c r="I44" s="184"/>
      <c r="J44" s="184"/>
      <c r="K44" s="185"/>
      <c r="L44" s="10"/>
      <c r="M44" s="5"/>
    </row>
    <row r="45" spans="1:16" ht="30" customHeight="1">
      <c r="A45" s="5"/>
      <c r="B45" s="9"/>
      <c r="C45" s="189">
        <v>14</v>
      </c>
      <c r="D45" s="187">
        <v>8.1</v>
      </c>
      <c r="E45" s="187"/>
      <c r="F45" s="187"/>
      <c r="G45" s="237" t="s">
        <v>114</v>
      </c>
      <c r="H45" s="221" t="s">
        <v>118</v>
      </c>
      <c r="I45" s="234">
        <v>8</v>
      </c>
      <c r="J45" s="227"/>
      <c r="K45" s="203">
        <f t="shared" ref="K45:K48" si="7">ROUND(I45*J45,0)</f>
        <v>0</v>
      </c>
      <c r="L45" s="10"/>
      <c r="M45" s="5"/>
    </row>
    <row r="46" spans="1:16" ht="30" customHeight="1">
      <c r="A46" s="5"/>
      <c r="B46" s="9"/>
      <c r="C46" s="190">
        <v>15</v>
      </c>
      <c r="D46" s="188">
        <v>8.1999999999999993</v>
      </c>
      <c r="E46" s="188"/>
      <c r="F46" s="188"/>
      <c r="G46" s="238" t="s">
        <v>115</v>
      </c>
      <c r="H46" s="222" t="s">
        <v>103</v>
      </c>
      <c r="I46" s="236">
        <v>713</v>
      </c>
      <c r="J46" s="228"/>
      <c r="K46" s="202">
        <f t="shared" si="7"/>
        <v>0</v>
      </c>
      <c r="L46" s="10"/>
      <c r="M46" s="5"/>
    </row>
    <row r="47" spans="1:16" ht="41.25" customHeight="1">
      <c r="A47" s="5"/>
      <c r="B47" s="9"/>
      <c r="C47" s="190">
        <v>16</v>
      </c>
      <c r="D47" s="188">
        <v>8.3000000000000007</v>
      </c>
      <c r="E47" s="188"/>
      <c r="F47" s="188"/>
      <c r="G47" s="238" t="s">
        <v>116</v>
      </c>
      <c r="H47" s="222" t="s">
        <v>103</v>
      </c>
      <c r="I47" s="236">
        <v>192</v>
      </c>
      <c r="J47" s="228"/>
      <c r="K47" s="202">
        <f t="shared" si="7"/>
        <v>0</v>
      </c>
      <c r="L47" s="10"/>
      <c r="M47" s="5"/>
    </row>
    <row r="48" spans="1:16" ht="30" customHeight="1" thickBot="1">
      <c r="A48" s="5"/>
      <c r="B48" s="9"/>
      <c r="C48" s="190">
        <v>17</v>
      </c>
      <c r="D48" s="188">
        <v>8.4</v>
      </c>
      <c r="E48" s="188"/>
      <c r="F48" s="188"/>
      <c r="G48" s="238" t="s">
        <v>117</v>
      </c>
      <c r="H48" s="222" t="s">
        <v>88</v>
      </c>
      <c r="I48" s="236">
        <v>32</v>
      </c>
      <c r="J48" s="228"/>
      <c r="K48" s="202">
        <f t="shared" si="7"/>
        <v>0</v>
      </c>
      <c r="L48" s="10"/>
      <c r="M48" s="5"/>
    </row>
    <row r="49" spans="1:15" ht="30" customHeight="1" thickBot="1">
      <c r="A49" s="5"/>
      <c r="B49" s="9"/>
      <c r="C49" s="414" t="s">
        <v>153</v>
      </c>
      <c r="D49" s="415"/>
      <c r="E49" s="415"/>
      <c r="F49" s="415"/>
      <c r="G49" s="415"/>
      <c r="H49" s="415"/>
      <c r="I49" s="415"/>
      <c r="J49" s="416"/>
      <c r="K49" s="207">
        <f>+SUM(K45:K48)</f>
        <v>0</v>
      </c>
      <c r="L49" s="10"/>
      <c r="M49" s="5"/>
    </row>
    <row r="50" spans="1:15" ht="30" customHeight="1" thickBot="1">
      <c r="A50" s="5"/>
      <c r="B50" s="9"/>
      <c r="C50" s="183" t="s">
        <v>119</v>
      </c>
      <c r="D50" s="184"/>
      <c r="E50" s="184"/>
      <c r="F50" s="184"/>
      <c r="G50" s="184"/>
      <c r="H50" s="184"/>
      <c r="I50" s="184"/>
      <c r="J50" s="184"/>
      <c r="K50" s="185"/>
      <c r="L50" s="10"/>
      <c r="M50" s="5"/>
    </row>
    <row r="51" spans="1:15" s="19" customFormat="1" ht="30" customHeight="1">
      <c r="A51" s="17"/>
      <c r="B51" s="18"/>
      <c r="C51" s="230">
        <v>18</v>
      </c>
      <c r="D51" s="209">
        <v>9.1</v>
      </c>
      <c r="E51" s="209"/>
      <c r="F51" s="209"/>
      <c r="G51" s="250" t="s">
        <v>120</v>
      </c>
      <c r="H51" s="216" t="s">
        <v>87</v>
      </c>
      <c r="I51" s="229">
        <v>2486</v>
      </c>
      <c r="J51" s="225"/>
      <c r="K51" s="203">
        <f t="shared" ref="K51:K52" si="8">ROUND(I51*J51,0)</f>
        <v>0</v>
      </c>
      <c r="L51" s="20"/>
      <c r="M51" s="17"/>
    </row>
    <row r="52" spans="1:15" s="19" customFormat="1" ht="30" customHeight="1" thickBot="1">
      <c r="A52" s="17"/>
      <c r="B52" s="18"/>
      <c r="C52" s="232">
        <v>19</v>
      </c>
      <c r="D52" s="208">
        <v>9.1999999999999993</v>
      </c>
      <c r="E52" s="208"/>
      <c r="F52" s="208"/>
      <c r="G52" s="251" t="s">
        <v>121</v>
      </c>
      <c r="H52" s="218" t="s">
        <v>88</v>
      </c>
      <c r="I52" s="231">
        <v>2655</v>
      </c>
      <c r="J52" s="226"/>
      <c r="K52" s="202">
        <f t="shared" si="8"/>
        <v>0</v>
      </c>
      <c r="L52" s="20"/>
      <c r="M52" s="17"/>
    </row>
    <row r="53" spans="1:15" ht="30" customHeight="1" thickBot="1">
      <c r="A53" s="5"/>
      <c r="B53" s="9"/>
      <c r="C53" s="414" t="s">
        <v>154</v>
      </c>
      <c r="D53" s="415"/>
      <c r="E53" s="415"/>
      <c r="F53" s="415"/>
      <c r="G53" s="415"/>
      <c r="H53" s="415"/>
      <c r="I53" s="415"/>
      <c r="J53" s="416"/>
      <c r="K53" s="207">
        <f>+SUM(K51:K52)</f>
        <v>0</v>
      </c>
      <c r="L53" s="10"/>
      <c r="M53" s="5"/>
    </row>
    <row r="54" spans="1:15" ht="30" customHeight="1" thickBot="1">
      <c r="A54" s="5"/>
      <c r="B54" s="9"/>
      <c r="C54" s="183" t="s">
        <v>122</v>
      </c>
      <c r="D54" s="184"/>
      <c r="E54" s="184"/>
      <c r="F54" s="184"/>
      <c r="G54" s="184"/>
      <c r="H54" s="184"/>
      <c r="I54" s="184"/>
      <c r="J54" s="184"/>
      <c r="K54" s="185"/>
      <c r="L54" s="10"/>
      <c r="M54" s="5"/>
    </row>
    <row r="55" spans="1:15" ht="30" customHeight="1">
      <c r="A55" s="5"/>
      <c r="B55" s="9"/>
      <c r="C55" s="230">
        <v>20</v>
      </c>
      <c r="D55" s="209">
        <v>10.1</v>
      </c>
      <c r="E55" s="209"/>
      <c r="F55" s="209"/>
      <c r="G55" s="215" t="s">
        <v>123</v>
      </c>
      <c r="H55" s="216" t="s">
        <v>87</v>
      </c>
      <c r="I55" s="229">
        <v>759</v>
      </c>
      <c r="J55" s="225"/>
      <c r="K55" s="203">
        <f t="shared" ref="K55:K57" si="9">ROUND(I55*J55,0)</f>
        <v>0</v>
      </c>
      <c r="L55" s="10"/>
      <c r="M55" s="5"/>
    </row>
    <row r="56" spans="1:15" ht="30" customHeight="1">
      <c r="A56" s="5"/>
      <c r="B56" s="9"/>
      <c r="C56" s="232">
        <v>21</v>
      </c>
      <c r="D56" s="208">
        <v>10.199999999999999</v>
      </c>
      <c r="E56" s="208"/>
      <c r="F56" s="208"/>
      <c r="G56" s="217" t="s">
        <v>124</v>
      </c>
      <c r="H56" s="218" t="s">
        <v>87</v>
      </c>
      <c r="I56" s="231">
        <v>721</v>
      </c>
      <c r="J56" s="226"/>
      <c r="K56" s="202">
        <f t="shared" si="9"/>
        <v>0</v>
      </c>
      <c r="L56" s="10"/>
      <c r="M56" s="5"/>
    </row>
    <row r="57" spans="1:15" ht="30" customHeight="1" thickBot="1">
      <c r="A57" s="5"/>
      <c r="B57" s="9"/>
      <c r="C57" s="232">
        <v>22</v>
      </c>
      <c r="D57" s="208">
        <v>10.3</v>
      </c>
      <c r="E57" s="208"/>
      <c r="F57" s="208"/>
      <c r="G57" s="217" t="s">
        <v>125</v>
      </c>
      <c r="H57" s="218" t="s">
        <v>87</v>
      </c>
      <c r="I57" s="231">
        <v>225</v>
      </c>
      <c r="J57" s="226"/>
      <c r="K57" s="202">
        <f t="shared" si="9"/>
        <v>0</v>
      </c>
      <c r="L57" s="10"/>
      <c r="M57" s="5"/>
    </row>
    <row r="58" spans="1:15" ht="30" customHeight="1" thickBot="1">
      <c r="A58" s="5"/>
      <c r="B58" s="9"/>
      <c r="C58" s="414" t="s">
        <v>155</v>
      </c>
      <c r="D58" s="415"/>
      <c r="E58" s="415"/>
      <c r="F58" s="415"/>
      <c r="G58" s="415"/>
      <c r="H58" s="415"/>
      <c r="I58" s="415"/>
      <c r="J58" s="416"/>
      <c r="K58" s="207">
        <f>+SUM(K55:K57)</f>
        <v>0</v>
      </c>
      <c r="L58" s="10"/>
      <c r="M58" s="5"/>
    </row>
    <row r="59" spans="1:15" ht="30" customHeight="1" thickBot="1">
      <c r="A59" s="5"/>
      <c r="B59" s="9"/>
      <c r="C59" s="183" t="s">
        <v>96</v>
      </c>
      <c r="D59" s="184"/>
      <c r="E59" s="184"/>
      <c r="F59" s="184"/>
      <c r="G59" s="184"/>
      <c r="H59" s="184"/>
      <c r="I59" s="184"/>
      <c r="J59" s="184"/>
      <c r="K59" s="185"/>
      <c r="L59" s="10"/>
      <c r="M59" s="5"/>
    </row>
    <row r="60" spans="1:15" ht="30" customHeight="1" thickBot="1">
      <c r="A60" s="5"/>
      <c r="B60" s="9"/>
      <c r="C60" s="211">
        <v>23</v>
      </c>
      <c r="D60" s="209">
        <v>11.1</v>
      </c>
      <c r="E60" s="210"/>
      <c r="F60" s="210"/>
      <c r="G60" s="215" t="s">
        <v>97</v>
      </c>
      <c r="H60" s="216" t="s">
        <v>87</v>
      </c>
      <c r="I60" s="229">
        <v>2486</v>
      </c>
      <c r="J60" s="225"/>
      <c r="K60" s="203">
        <f t="shared" ref="K60" si="10">ROUND(I60*J60,0)</f>
        <v>0</v>
      </c>
      <c r="L60" s="10"/>
      <c r="M60" s="5"/>
      <c r="O60" s="246"/>
    </row>
    <row r="61" spans="1:15" ht="30" customHeight="1" thickBot="1">
      <c r="A61" s="5"/>
      <c r="B61" s="9"/>
      <c r="C61" s="414" t="s">
        <v>156</v>
      </c>
      <c r="D61" s="415"/>
      <c r="E61" s="415"/>
      <c r="F61" s="415"/>
      <c r="G61" s="415"/>
      <c r="H61" s="415"/>
      <c r="I61" s="415"/>
      <c r="J61" s="416"/>
      <c r="K61" s="207">
        <f>+SUM(K60:K60)</f>
        <v>0</v>
      </c>
      <c r="L61" s="10"/>
      <c r="M61" s="5"/>
    </row>
    <row r="62" spans="1:15" ht="30" customHeight="1" thickBot="1">
      <c r="A62" s="5"/>
      <c r="B62" s="9"/>
      <c r="C62" s="183" t="s">
        <v>126</v>
      </c>
      <c r="D62" s="184"/>
      <c r="E62" s="184"/>
      <c r="F62" s="184"/>
      <c r="G62" s="184"/>
      <c r="H62" s="184"/>
      <c r="I62" s="184"/>
      <c r="J62" s="184"/>
      <c r="K62" s="185"/>
      <c r="L62" s="10"/>
      <c r="M62" s="5"/>
    </row>
    <row r="63" spans="1:15" ht="30" customHeight="1" thickBot="1">
      <c r="A63" s="5"/>
      <c r="B63" s="9"/>
      <c r="C63" s="211">
        <v>24</v>
      </c>
      <c r="D63" s="209">
        <v>12.1</v>
      </c>
      <c r="E63" s="210"/>
      <c r="F63" s="210"/>
      <c r="G63" s="215" t="s">
        <v>127</v>
      </c>
      <c r="H63" s="216" t="s">
        <v>103</v>
      </c>
      <c r="I63" s="229">
        <v>54</v>
      </c>
      <c r="J63" s="225"/>
      <c r="K63" s="203">
        <f t="shared" ref="K63:K69" si="11">ROUND(I63*J63,0)</f>
        <v>0</v>
      </c>
      <c r="L63" s="10"/>
      <c r="M63" s="5"/>
    </row>
    <row r="64" spans="1:15" ht="30" customHeight="1" thickBot="1">
      <c r="A64" s="5"/>
      <c r="B64" s="9"/>
      <c r="C64" s="211">
        <v>25</v>
      </c>
      <c r="D64" s="209">
        <v>12.2</v>
      </c>
      <c r="E64" s="210"/>
      <c r="F64" s="210"/>
      <c r="G64" s="215" t="s">
        <v>260</v>
      </c>
      <c r="H64" s="216" t="s">
        <v>103</v>
      </c>
      <c r="I64" s="229">
        <f>26.82+51.33+84.14+6.27+63.28</f>
        <v>231.84000000000003</v>
      </c>
      <c r="J64" s="225"/>
      <c r="K64" s="203">
        <f t="shared" si="11"/>
        <v>0</v>
      </c>
      <c r="L64" s="10"/>
      <c r="M64" s="5"/>
    </row>
    <row r="65" spans="1:15" ht="30" customHeight="1" thickBot="1">
      <c r="A65" s="5"/>
      <c r="B65" s="9"/>
      <c r="C65" s="211">
        <v>26</v>
      </c>
      <c r="D65" s="209">
        <v>12.3</v>
      </c>
      <c r="E65" s="210"/>
      <c r="F65" s="210"/>
      <c r="G65" s="215" t="s">
        <v>259</v>
      </c>
      <c r="H65" s="216" t="s">
        <v>103</v>
      </c>
      <c r="I65" s="229">
        <f>100.53+100.53+9.6+9.6+36.94+36.94+68.4</f>
        <v>362.53999999999996</v>
      </c>
      <c r="J65" s="225"/>
      <c r="K65" s="203">
        <f t="shared" si="11"/>
        <v>0</v>
      </c>
      <c r="L65" s="10"/>
      <c r="M65" s="5"/>
      <c r="O65" s="252">
        <f>+I64+I65+I66</f>
        <v>769.14</v>
      </c>
    </row>
    <row r="66" spans="1:15" ht="30" customHeight="1" thickBot="1">
      <c r="A66" s="5"/>
      <c r="B66" s="9"/>
      <c r="C66" s="211">
        <v>27</v>
      </c>
      <c r="D66" s="209">
        <v>12.4</v>
      </c>
      <c r="E66" s="210"/>
      <c r="F66" s="210"/>
      <c r="G66" s="215" t="s">
        <v>258</v>
      </c>
      <c r="H66" s="216" t="s">
        <v>103</v>
      </c>
      <c r="I66" s="229">
        <f>87.38+87.38</f>
        <v>174.76</v>
      </c>
      <c r="J66" s="225"/>
      <c r="K66" s="203">
        <f t="shared" si="11"/>
        <v>0</v>
      </c>
      <c r="L66" s="10"/>
      <c r="M66" s="5"/>
      <c r="O66" s="252">
        <f>+O65*0.5</f>
        <v>384.57</v>
      </c>
    </row>
    <row r="67" spans="1:15" s="19" customFormat="1" ht="30" customHeight="1" thickBot="1">
      <c r="A67" s="17"/>
      <c r="B67" s="18"/>
      <c r="C67" s="211">
        <v>28</v>
      </c>
      <c r="D67" s="209">
        <v>12.5</v>
      </c>
      <c r="E67" s="210"/>
      <c r="F67" s="210"/>
      <c r="G67" s="215" t="s">
        <v>128</v>
      </c>
      <c r="H67" s="216" t="s">
        <v>118</v>
      </c>
      <c r="I67" s="229">
        <v>32</v>
      </c>
      <c r="J67" s="225"/>
      <c r="K67" s="203">
        <f t="shared" si="11"/>
        <v>0</v>
      </c>
      <c r="L67" s="20"/>
      <c r="M67" s="17"/>
      <c r="O67" s="253"/>
    </row>
    <row r="68" spans="1:15" ht="30" customHeight="1" thickBot="1">
      <c r="A68" s="5"/>
      <c r="B68" s="9"/>
      <c r="C68" s="211">
        <v>29</v>
      </c>
      <c r="D68" s="209">
        <v>12.6</v>
      </c>
      <c r="E68" s="210"/>
      <c r="F68" s="210"/>
      <c r="G68" s="215" t="s">
        <v>129</v>
      </c>
      <c r="H68" s="216" t="s">
        <v>118</v>
      </c>
      <c r="I68" s="229">
        <v>32</v>
      </c>
      <c r="J68" s="225"/>
      <c r="K68" s="203">
        <f t="shared" si="11"/>
        <v>0</v>
      </c>
      <c r="L68" s="10"/>
      <c r="M68" s="5"/>
    </row>
    <row r="69" spans="1:15" ht="30" customHeight="1" thickBot="1">
      <c r="A69" s="5"/>
      <c r="B69" s="9"/>
      <c r="C69" s="211">
        <v>30</v>
      </c>
      <c r="D69" s="209">
        <v>12.7</v>
      </c>
      <c r="E69" s="210"/>
      <c r="F69" s="210"/>
      <c r="G69" s="215" t="s">
        <v>130</v>
      </c>
      <c r="H69" s="216" t="s">
        <v>87</v>
      </c>
      <c r="I69" s="229">
        <v>65</v>
      </c>
      <c r="J69" s="225"/>
      <c r="K69" s="203">
        <f t="shared" si="11"/>
        <v>0</v>
      </c>
      <c r="L69" s="10"/>
      <c r="M69" s="5"/>
    </row>
    <row r="70" spans="1:15" ht="30" customHeight="1" thickBot="1">
      <c r="A70" s="5"/>
      <c r="B70" s="9"/>
      <c r="C70" s="414" t="s">
        <v>157</v>
      </c>
      <c r="D70" s="415"/>
      <c r="E70" s="415"/>
      <c r="F70" s="415"/>
      <c r="G70" s="415"/>
      <c r="H70" s="415"/>
      <c r="I70" s="415"/>
      <c r="J70" s="416"/>
      <c r="K70" s="207">
        <f>+SUM(K63:K69)</f>
        <v>0</v>
      </c>
      <c r="L70" s="10"/>
      <c r="M70" s="5"/>
    </row>
    <row r="71" spans="1:15" ht="30" customHeight="1" thickBot="1">
      <c r="A71" s="5"/>
      <c r="B71" s="9"/>
      <c r="C71" s="183" t="s">
        <v>131</v>
      </c>
      <c r="D71" s="184"/>
      <c r="E71" s="184"/>
      <c r="F71" s="184"/>
      <c r="G71" s="184"/>
      <c r="H71" s="184"/>
      <c r="I71" s="184"/>
      <c r="J71" s="184"/>
      <c r="K71" s="185"/>
      <c r="L71" s="10"/>
      <c r="M71" s="5"/>
    </row>
    <row r="72" spans="1:15" ht="30" customHeight="1" thickBot="1">
      <c r="A72" s="5"/>
      <c r="B72" s="9"/>
      <c r="C72" s="211">
        <v>31</v>
      </c>
      <c r="D72" s="209">
        <v>13.1</v>
      </c>
      <c r="E72" s="210"/>
      <c r="F72" s="210"/>
      <c r="G72" s="215" t="s">
        <v>132</v>
      </c>
      <c r="H72" s="216" t="s">
        <v>118</v>
      </c>
      <c r="I72" s="229">
        <v>4</v>
      </c>
      <c r="J72" s="225"/>
      <c r="K72" s="203">
        <f t="shared" ref="K72:K75" si="12">ROUND(I72*J72,0)</f>
        <v>0</v>
      </c>
      <c r="L72" s="10"/>
      <c r="M72" s="5"/>
    </row>
    <row r="73" spans="1:15" ht="30" customHeight="1" thickBot="1">
      <c r="A73" s="5"/>
      <c r="B73" s="9"/>
      <c r="C73" s="211">
        <v>32</v>
      </c>
      <c r="D73" s="209">
        <v>13.2</v>
      </c>
      <c r="E73" s="210"/>
      <c r="F73" s="210"/>
      <c r="G73" s="215" t="s">
        <v>133</v>
      </c>
      <c r="H73" s="216" t="s">
        <v>118</v>
      </c>
      <c r="I73" s="229">
        <v>6</v>
      </c>
      <c r="J73" s="225"/>
      <c r="K73" s="203">
        <f t="shared" si="12"/>
        <v>0</v>
      </c>
      <c r="L73" s="10"/>
      <c r="M73" s="5"/>
    </row>
    <row r="74" spans="1:15" ht="30" customHeight="1" thickBot="1">
      <c r="A74" s="5"/>
      <c r="B74" s="9"/>
      <c r="C74" s="211">
        <v>33</v>
      </c>
      <c r="D74" s="209">
        <v>13.3</v>
      </c>
      <c r="E74" s="210"/>
      <c r="F74" s="210"/>
      <c r="G74" s="215" t="s">
        <v>134</v>
      </c>
      <c r="H74" s="216" t="s">
        <v>118</v>
      </c>
      <c r="I74" s="229">
        <v>4</v>
      </c>
      <c r="J74" s="225"/>
      <c r="K74" s="203">
        <f t="shared" si="12"/>
        <v>0</v>
      </c>
      <c r="L74" s="10"/>
      <c r="M74" s="5"/>
    </row>
    <row r="75" spans="1:15" ht="30" customHeight="1" thickBot="1">
      <c r="A75" s="5"/>
      <c r="B75" s="9"/>
      <c r="C75" s="211">
        <v>34</v>
      </c>
      <c r="D75" s="209">
        <v>13.4</v>
      </c>
      <c r="E75" s="210"/>
      <c r="F75" s="210"/>
      <c r="G75" s="215" t="s">
        <v>135</v>
      </c>
      <c r="H75" s="216" t="s">
        <v>118</v>
      </c>
      <c r="I75" s="229">
        <v>2</v>
      </c>
      <c r="J75" s="225"/>
      <c r="K75" s="203">
        <f t="shared" si="12"/>
        <v>0</v>
      </c>
      <c r="L75" s="10"/>
      <c r="M75" s="5"/>
    </row>
    <row r="76" spans="1:15" ht="30" customHeight="1" thickBot="1">
      <c r="A76" s="5"/>
      <c r="B76" s="9"/>
      <c r="C76" s="414" t="s">
        <v>158</v>
      </c>
      <c r="D76" s="415"/>
      <c r="E76" s="415"/>
      <c r="F76" s="415"/>
      <c r="G76" s="415"/>
      <c r="H76" s="415"/>
      <c r="I76" s="415"/>
      <c r="J76" s="416"/>
      <c r="K76" s="207">
        <f>+SUM(K72:K75)</f>
        <v>0</v>
      </c>
      <c r="L76" s="10"/>
      <c r="M76" s="5"/>
    </row>
    <row r="77" spans="1:15" ht="30" customHeight="1" thickBot="1">
      <c r="A77" s="5"/>
      <c r="B77" s="9"/>
      <c r="C77" s="183" t="s">
        <v>136</v>
      </c>
      <c r="D77" s="184"/>
      <c r="E77" s="184"/>
      <c r="F77" s="184"/>
      <c r="G77" s="184"/>
      <c r="H77" s="184"/>
      <c r="I77" s="184"/>
      <c r="J77" s="184"/>
      <c r="K77" s="185"/>
      <c r="L77" s="10"/>
      <c r="M77" s="5"/>
    </row>
    <row r="78" spans="1:15" ht="30" customHeight="1" thickBot="1">
      <c r="A78" s="5"/>
      <c r="B78" s="9"/>
      <c r="C78" s="211">
        <v>35</v>
      </c>
      <c r="D78" s="209">
        <v>14.1</v>
      </c>
      <c r="E78" s="210"/>
      <c r="F78" s="210"/>
      <c r="G78" s="215" t="s">
        <v>137</v>
      </c>
      <c r="H78" s="216" t="s">
        <v>118</v>
      </c>
      <c r="I78" s="229">
        <v>32</v>
      </c>
      <c r="J78" s="394"/>
      <c r="K78" s="203">
        <f t="shared" ref="K78:K79" si="13">ROUND(I78*J78,0)</f>
        <v>0</v>
      </c>
      <c r="L78" s="10"/>
      <c r="M78" s="5"/>
    </row>
    <row r="79" spans="1:15" ht="30" customHeight="1" thickBot="1">
      <c r="A79" s="5"/>
      <c r="B79" s="9"/>
      <c r="C79" s="211">
        <v>36</v>
      </c>
      <c r="D79" s="209">
        <v>14.2</v>
      </c>
      <c r="E79" s="210"/>
      <c r="F79" s="210"/>
      <c r="G79" s="215" t="s">
        <v>138</v>
      </c>
      <c r="H79" s="216" t="s">
        <v>88</v>
      </c>
      <c r="I79" s="229">
        <v>32</v>
      </c>
      <c r="J79" s="394"/>
      <c r="K79" s="203">
        <f t="shared" si="13"/>
        <v>0</v>
      </c>
      <c r="L79" s="10"/>
      <c r="M79" s="5"/>
    </row>
    <row r="80" spans="1:15" ht="30" customHeight="1" thickBot="1">
      <c r="A80" s="5"/>
      <c r="B80" s="9"/>
      <c r="C80" s="414" t="s">
        <v>159</v>
      </c>
      <c r="D80" s="415"/>
      <c r="E80" s="415"/>
      <c r="F80" s="415"/>
      <c r="G80" s="415"/>
      <c r="H80" s="415"/>
      <c r="I80" s="415"/>
      <c r="J80" s="416"/>
      <c r="K80" s="207">
        <f>+SUM(K78:K79)</f>
        <v>0</v>
      </c>
      <c r="L80" s="10"/>
      <c r="M80" s="5"/>
    </row>
    <row r="81" spans="1:16" s="3" customFormat="1" ht="30" customHeight="1" thickBot="1">
      <c r="A81" s="11"/>
      <c r="B81" s="12"/>
      <c r="C81" s="239" t="s">
        <v>152</v>
      </c>
      <c r="D81" s="240"/>
      <c r="E81" s="240"/>
      <c r="F81" s="240"/>
      <c r="G81" s="240"/>
      <c r="H81" s="240"/>
      <c r="I81" s="240"/>
      <c r="J81" s="240"/>
      <c r="K81" s="207">
        <f>SUM(K80+K76+K70+K61+K58+K53+K49+K43)</f>
        <v>0</v>
      </c>
      <c r="L81" s="13"/>
      <c r="M81" s="11"/>
    </row>
    <row r="82" spans="1:16" s="3" customFormat="1" thickBot="1">
      <c r="A82" s="11"/>
      <c r="B82" s="12"/>
      <c r="C82" s="136"/>
      <c r="D82" s="136"/>
      <c r="E82" s="136"/>
      <c r="F82" s="136"/>
      <c r="G82" s="136"/>
      <c r="H82" s="136"/>
      <c r="I82" s="136"/>
      <c r="J82" s="136"/>
      <c r="K82" s="137"/>
      <c r="L82" s="13"/>
      <c r="M82" s="11"/>
    </row>
    <row r="83" spans="1:16" s="3" customFormat="1" ht="30" customHeight="1">
      <c r="A83" s="11"/>
      <c r="B83" s="12"/>
      <c r="C83" s="138"/>
      <c r="D83" s="139"/>
      <c r="E83" s="138"/>
      <c r="F83" s="138"/>
      <c r="G83" s="441" t="s">
        <v>139</v>
      </c>
      <c r="H83" s="442"/>
      <c r="I83" s="442"/>
      <c r="J83" s="443"/>
      <c r="K83" s="242">
        <f>K37+K81</f>
        <v>0</v>
      </c>
      <c r="L83" s="13"/>
      <c r="M83" s="11"/>
    </row>
    <row r="84" spans="1:16" s="3" customFormat="1" ht="30" customHeight="1">
      <c r="A84" s="11"/>
      <c r="B84" s="12"/>
      <c r="C84" s="138"/>
      <c r="D84" s="139"/>
      <c r="E84" s="138"/>
      <c r="F84" s="138"/>
      <c r="G84" s="417" t="s">
        <v>140</v>
      </c>
      <c r="H84" s="418"/>
      <c r="I84" s="418"/>
      <c r="J84" s="419"/>
      <c r="K84" s="143">
        <f>ROUND(K83/(1+$K$95)*$K$94*0.19,0)</f>
        <v>0</v>
      </c>
      <c r="L84" s="13"/>
      <c r="M84" s="11"/>
    </row>
    <row r="85" spans="1:16" s="3" customFormat="1" ht="30" customHeight="1">
      <c r="A85" s="11"/>
      <c r="B85" s="12"/>
      <c r="C85" s="138"/>
      <c r="D85" s="140"/>
      <c r="E85" s="140"/>
      <c r="F85" s="140"/>
      <c r="G85" s="417" t="s">
        <v>141</v>
      </c>
      <c r="H85" s="418"/>
      <c r="I85" s="418"/>
      <c r="J85" s="419"/>
      <c r="K85" s="143">
        <f>+K84+K83</f>
        <v>0</v>
      </c>
      <c r="L85" s="13"/>
      <c r="M85" s="11"/>
    </row>
    <row r="86" spans="1:16" s="3" customFormat="1" ht="30" customHeight="1">
      <c r="A86" s="11"/>
      <c r="B86" s="12"/>
      <c r="C86" s="138"/>
      <c r="D86" s="139"/>
      <c r="E86" s="138"/>
      <c r="F86" s="138"/>
      <c r="G86" s="417" t="s">
        <v>142</v>
      </c>
      <c r="H86" s="418"/>
      <c r="I86" s="418"/>
      <c r="J86" s="419"/>
      <c r="K86" s="143"/>
      <c r="L86" s="13"/>
      <c r="M86" s="11"/>
      <c r="O86" s="243"/>
    </row>
    <row r="87" spans="1:16" s="3" customFormat="1" ht="9" customHeight="1" thickBot="1">
      <c r="A87" s="11"/>
      <c r="B87" s="12"/>
      <c r="C87" s="138"/>
      <c r="D87" s="139"/>
      <c r="E87" s="138"/>
      <c r="F87" s="146"/>
      <c r="G87" s="144"/>
      <c r="H87" s="141"/>
      <c r="I87" s="142"/>
      <c r="J87" s="145"/>
      <c r="K87" s="143"/>
      <c r="L87" s="13"/>
      <c r="M87" s="11"/>
    </row>
    <row r="88" spans="1:16" s="3" customFormat="1" ht="30" customHeight="1" thickBot="1">
      <c r="A88" s="11"/>
      <c r="B88" s="12"/>
      <c r="C88" s="138"/>
      <c r="D88" s="139"/>
      <c r="E88" s="138"/>
      <c r="F88" s="138"/>
      <c r="G88" s="147" t="s">
        <v>18</v>
      </c>
      <c r="H88" s="148"/>
      <c r="I88" s="149"/>
      <c r="J88" s="150"/>
      <c r="K88" s="135">
        <f>+K85+K86</f>
        <v>0</v>
      </c>
      <c r="L88" s="13"/>
      <c r="M88" s="11"/>
      <c r="O88" s="243"/>
      <c r="P88" s="244"/>
    </row>
    <row r="89" spans="1:16" s="3" customFormat="1" thickBot="1">
      <c r="A89" s="11"/>
      <c r="B89" s="12"/>
      <c r="C89" s="138"/>
      <c r="D89" s="139"/>
      <c r="E89" s="139"/>
      <c r="F89" s="139"/>
      <c r="G89" s="138"/>
      <c r="H89" s="138"/>
      <c r="I89" s="151"/>
      <c r="J89" s="152"/>
      <c r="K89" s="153"/>
      <c r="L89" s="13"/>
      <c r="M89" s="11"/>
    </row>
    <row r="90" spans="1:16" s="3" customFormat="1" ht="15.75">
      <c r="A90" s="11"/>
      <c r="B90" s="12"/>
      <c r="C90" s="154"/>
      <c r="D90" s="412"/>
      <c r="E90" s="412"/>
      <c r="F90" s="412"/>
      <c r="G90" s="412"/>
      <c r="H90" s="412"/>
      <c r="I90" s="412"/>
      <c r="J90" s="412"/>
      <c r="K90" s="413"/>
      <c r="L90" s="14"/>
      <c r="M90" s="11"/>
    </row>
    <row r="91" spans="1:16" s="3" customFormat="1" ht="46.5" customHeight="1">
      <c r="A91" s="11"/>
      <c r="B91" s="12"/>
      <c r="C91" s="400" t="s">
        <v>19</v>
      </c>
      <c r="D91" s="401"/>
      <c r="E91" s="401"/>
      <c r="F91" s="401"/>
      <c r="G91" s="401"/>
      <c r="H91" s="411" t="s">
        <v>20</v>
      </c>
      <c r="I91" s="411"/>
      <c r="J91" s="411"/>
      <c r="K91" s="155" t="s">
        <v>21</v>
      </c>
      <c r="L91" s="15"/>
      <c r="M91" s="11"/>
    </row>
    <row r="92" spans="1:16" s="3" customFormat="1" ht="32.25" customHeight="1">
      <c r="A92" s="11"/>
      <c r="B92" s="12"/>
      <c r="C92" s="400" t="s">
        <v>22</v>
      </c>
      <c r="D92" s="401"/>
      <c r="E92" s="401"/>
      <c r="F92" s="401"/>
      <c r="G92" s="401"/>
      <c r="H92" s="410" t="s">
        <v>23</v>
      </c>
      <c r="I92" s="410"/>
      <c r="J92" s="156" t="s">
        <v>24</v>
      </c>
      <c r="K92" s="157">
        <v>0.25</v>
      </c>
      <c r="L92" s="15"/>
      <c r="M92" s="11"/>
    </row>
    <row r="93" spans="1:16" s="3" customFormat="1" ht="30" customHeight="1">
      <c r="A93" s="11"/>
      <c r="B93" s="12"/>
      <c r="C93" s="400" t="s">
        <v>25</v>
      </c>
      <c r="D93" s="401"/>
      <c r="E93" s="401"/>
      <c r="F93" s="401"/>
      <c r="G93" s="401"/>
      <c r="H93" s="407" t="s">
        <v>26</v>
      </c>
      <c r="I93" s="408"/>
      <c r="J93" s="156" t="s">
        <v>27</v>
      </c>
      <c r="K93" s="157">
        <v>0.01</v>
      </c>
      <c r="L93" s="15"/>
      <c r="M93" s="11"/>
    </row>
    <row r="94" spans="1:16" s="4" customFormat="1" ht="58.5" customHeight="1">
      <c r="A94" s="11"/>
      <c r="B94" s="12"/>
      <c r="C94" s="158"/>
      <c r="D94" s="159"/>
      <c r="E94" s="159"/>
      <c r="F94" s="159"/>
      <c r="G94" s="160"/>
      <c r="H94" s="409" t="s">
        <v>28</v>
      </c>
      <c r="I94" s="410"/>
      <c r="J94" s="156" t="s">
        <v>29</v>
      </c>
      <c r="K94" s="157">
        <v>0.05</v>
      </c>
      <c r="L94" s="13"/>
      <c r="M94" s="11"/>
    </row>
    <row r="95" spans="1:16" ht="57" customHeight="1">
      <c r="A95" s="5"/>
      <c r="B95" s="9"/>
      <c r="C95" s="161"/>
      <c r="D95" s="162"/>
      <c r="E95" s="162"/>
      <c r="F95" s="162"/>
      <c r="G95" s="163"/>
      <c r="H95" s="410" t="s">
        <v>30</v>
      </c>
      <c r="I95" s="410"/>
      <c r="J95" s="156" t="s">
        <v>31</v>
      </c>
      <c r="K95" s="157">
        <f>+K94+K93+K92</f>
        <v>0.31</v>
      </c>
      <c r="L95" s="10"/>
      <c r="M95" s="5"/>
    </row>
    <row r="96" spans="1:16">
      <c r="A96" s="5"/>
      <c r="B96" s="9"/>
      <c r="C96" s="164"/>
      <c r="D96" s="165"/>
      <c r="E96" s="165"/>
      <c r="F96" s="165"/>
      <c r="G96" s="166"/>
      <c r="H96" s="405"/>
      <c r="I96" s="405"/>
      <c r="J96" s="405"/>
      <c r="K96" s="406"/>
      <c r="L96" s="10"/>
      <c r="M96" s="5"/>
    </row>
    <row r="97" spans="1:13" ht="17.25" thickBot="1">
      <c r="A97" s="5"/>
      <c r="B97" s="177"/>
      <c r="C97" s="178"/>
      <c r="D97" s="178"/>
      <c r="E97" s="179"/>
      <c r="F97" s="178"/>
      <c r="G97" s="180"/>
      <c r="H97" s="178"/>
      <c r="I97" s="178"/>
      <c r="J97" s="178"/>
      <c r="K97" s="178"/>
      <c r="L97" s="181"/>
      <c r="M97" s="5"/>
    </row>
    <row r="98" spans="1:13" ht="17.25" thickTop="1">
      <c r="A98" s="5"/>
      <c r="B98" s="5"/>
      <c r="C98" s="5"/>
      <c r="D98" s="5"/>
      <c r="E98" s="6"/>
      <c r="F98" s="5"/>
      <c r="G98" s="5"/>
      <c r="H98" s="5"/>
      <c r="I98" s="5"/>
      <c r="J98" s="5"/>
      <c r="K98" s="5"/>
      <c r="L98" s="5"/>
      <c r="M98" s="5"/>
    </row>
  </sheetData>
  <mergeCells count="42">
    <mergeCell ref="C10:K10"/>
    <mergeCell ref="C3:F3"/>
    <mergeCell ref="C5:K5"/>
    <mergeCell ref="C6:K6"/>
    <mergeCell ref="C7:K8"/>
    <mergeCell ref="C9:K9"/>
    <mergeCell ref="C58:J58"/>
    <mergeCell ref="J11:J12"/>
    <mergeCell ref="K11:K12"/>
    <mergeCell ref="C18:J18"/>
    <mergeCell ref="C21:J21"/>
    <mergeCell ref="C24:J24"/>
    <mergeCell ref="C27:J27"/>
    <mergeCell ref="C11:C12"/>
    <mergeCell ref="D11:D12"/>
    <mergeCell ref="E11:F11"/>
    <mergeCell ref="G11:G12"/>
    <mergeCell ref="H11:H12"/>
    <mergeCell ref="I11:I12"/>
    <mergeCell ref="C31:J31"/>
    <mergeCell ref="C36:J36"/>
    <mergeCell ref="C43:J43"/>
    <mergeCell ref="C49:J49"/>
    <mergeCell ref="C53:J53"/>
    <mergeCell ref="C92:G92"/>
    <mergeCell ref="H92:I92"/>
    <mergeCell ref="C61:J61"/>
    <mergeCell ref="C70:J70"/>
    <mergeCell ref="C76:J76"/>
    <mergeCell ref="C80:J80"/>
    <mergeCell ref="G83:J83"/>
    <mergeCell ref="G84:J84"/>
    <mergeCell ref="G85:J85"/>
    <mergeCell ref="G86:J86"/>
    <mergeCell ref="D90:K90"/>
    <mergeCell ref="C91:G91"/>
    <mergeCell ref="H91:J91"/>
    <mergeCell ref="C93:G93"/>
    <mergeCell ref="H93:I93"/>
    <mergeCell ref="H94:I94"/>
    <mergeCell ref="H95:I95"/>
    <mergeCell ref="H96:K96"/>
  </mergeCells>
  <dataValidations count="1">
    <dataValidation type="textLength" operator="greaterThan" allowBlank="1" showInputMessage="1" showErrorMessage="1" sqref="G83:J85">
      <formula1>5000</formula1>
    </dataValidation>
  </dataValidations>
  <pageMargins left="0.11811023622047245" right="0.11811023622047245" top="0.15748031496062992" bottom="0.15748031496062992" header="0.31496062992125984" footer="0.31496062992125984"/>
  <pageSetup scale="44"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sheetPr>
  <dimension ref="A1:I1346"/>
  <sheetViews>
    <sheetView view="pageBreakPreview" topLeftCell="A647" zoomScale="80" zoomScaleNormal="100" zoomScaleSheetLayoutView="80" workbookViewId="0">
      <selection activeCell="H861" sqref="H861:H862"/>
    </sheetView>
  </sheetViews>
  <sheetFormatPr baseColWidth="10" defaultRowHeight="12.75"/>
  <cols>
    <col min="1" max="1" width="11.42578125" style="354"/>
    <col min="2" max="2" width="14.140625" style="354" customWidth="1"/>
    <col min="3" max="4" width="11.42578125" style="354"/>
    <col min="5" max="5" width="15.85546875" style="354" customWidth="1"/>
    <col min="6" max="6" width="11.42578125" style="354"/>
    <col min="7" max="7" width="16.140625" style="354" customWidth="1"/>
    <col min="8" max="8" width="19.7109375" style="386" customWidth="1"/>
    <col min="9" max="9" width="11.42578125" style="256"/>
    <col min="10" max="10" width="12.28515625" style="256" bestFit="1" customWidth="1"/>
    <col min="11" max="260" width="11.42578125" style="256"/>
    <col min="261" max="261" width="15.85546875" style="256" customWidth="1"/>
    <col min="262" max="262" width="11.42578125" style="256"/>
    <col min="263" max="263" width="16.140625" style="256" customWidth="1"/>
    <col min="264" max="264" width="17.5703125" style="256" customWidth="1"/>
    <col min="265" max="516" width="11.42578125" style="256"/>
    <col min="517" max="517" width="15.85546875" style="256" customWidth="1"/>
    <col min="518" max="518" width="11.42578125" style="256"/>
    <col min="519" max="519" width="16.140625" style="256" customWidth="1"/>
    <col min="520" max="520" width="17.5703125" style="256" customWidth="1"/>
    <col min="521" max="772" width="11.42578125" style="256"/>
    <col min="773" max="773" width="15.85546875" style="256" customWidth="1"/>
    <col min="774" max="774" width="11.42578125" style="256"/>
    <col min="775" max="775" width="16.140625" style="256" customWidth="1"/>
    <col min="776" max="776" width="17.5703125" style="256" customWidth="1"/>
    <col min="777" max="1028" width="11.42578125" style="256"/>
    <col min="1029" max="1029" width="15.85546875" style="256" customWidth="1"/>
    <col min="1030" max="1030" width="11.42578125" style="256"/>
    <col min="1031" max="1031" width="16.140625" style="256" customWidth="1"/>
    <col min="1032" max="1032" width="17.5703125" style="256" customWidth="1"/>
    <col min="1033" max="1284" width="11.42578125" style="256"/>
    <col min="1285" max="1285" width="15.85546875" style="256" customWidth="1"/>
    <col min="1286" max="1286" width="11.42578125" style="256"/>
    <col min="1287" max="1287" width="16.140625" style="256" customWidth="1"/>
    <col min="1288" max="1288" width="17.5703125" style="256" customWidth="1"/>
    <col min="1289" max="1540" width="11.42578125" style="256"/>
    <col min="1541" max="1541" width="15.85546875" style="256" customWidth="1"/>
    <col min="1542" max="1542" width="11.42578125" style="256"/>
    <col min="1543" max="1543" width="16.140625" style="256" customWidth="1"/>
    <col min="1544" max="1544" width="17.5703125" style="256" customWidth="1"/>
    <col min="1545" max="1796" width="11.42578125" style="256"/>
    <col min="1797" max="1797" width="15.85546875" style="256" customWidth="1"/>
    <col min="1798" max="1798" width="11.42578125" style="256"/>
    <col min="1799" max="1799" width="16.140625" style="256" customWidth="1"/>
    <col min="1800" max="1800" width="17.5703125" style="256" customWidth="1"/>
    <col min="1801" max="2052" width="11.42578125" style="256"/>
    <col min="2053" max="2053" width="15.85546875" style="256" customWidth="1"/>
    <col min="2054" max="2054" width="11.42578125" style="256"/>
    <col min="2055" max="2055" width="16.140625" style="256" customWidth="1"/>
    <col min="2056" max="2056" width="17.5703125" style="256" customWidth="1"/>
    <col min="2057" max="2308" width="11.42578125" style="256"/>
    <col min="2309" max="2309" width="15.85546875" style="256" customWidth="1"/>
    <col min="2310" max="2310" width="11.42578125" style="256"/>
    <col min="2311" max="2311" width="16.140625" style="256" customWidth="1"/>
    <col min="2312" max="2312" width="17.5703125" style="256" customWidth="1"/>
    <col min="2313" max="2564" width="11.42578125" style="256"/>
    <col min="2565" max="2565" width="15.85546875" style="256" customWidth="1"/>
    <col min="2566" max="2566" width="11.42578125" style="256"/>
    <col min="2567" max="2567" width="16.140625" style="256" customWidth="1"/>
    <col min="2568" max="2568" width="17.5703125" style="256" customWidth="1"/>
    <col min="2569" max="2820" width="11.42578125" style="256"/>
    <col min="2821" max="2821" width="15.85546875" style="256" customWidth="1"/>
    <col min="2822" max="2822" width="11.42578125" style="256"/>
    <col min="2823" max="2823" width="16.140625" style="256" customWidth="1"/>
    <col min="2824" max="2824" width="17.5703125" style="256" customWidth="1"/>
    <col min="2825" max="3076" width="11.42578125" style="256"/>
    <col min="3077" max="3077" width="15.85546875" style="256" customWidth="1"/>
    <col min="3078" max="3078" width="11.42578125" style="256"/>
    <col min="3079" max="3079" width="16.140625" style="256" customWidth="1"/>
    <col min="3080" max="3080" width="17.5703125" style="256" customWidth="1"/>
    <col min="3081" max="3332" width="11.42578125" style="256"/>
    <col min="3333" max="3333" width="15.85546875" style="256" customWidth="1"/>
    <col min="3334" max="3334" width="11.42578125" style="256"/>
    <col min="3335" max="3335" width="16.140625" style="256" customWidth="1"/>
    <col min="3336" max="3336" width="17.5703125" style="256" customWidth="1"/>
    <col min="3337" max="3588" width="11.42578125" style="256"/>
    <col min="3589" max="3589" width="15.85546875" style="256" customWidth="1"/>
    <col min="3590" max="3590" width="11.42578125" style="256"/>
    <col min="3591" max="3591" width="16.140625" style="256" customWidth="1"/>
    <col min="3592" max="3592" width="17.5703125" style="256" customWidth="1"/>
    <col min="3593" max="3844" width="11.42578125" style="256"/>
    <col min="3845" max="3845" width="15.85546875" style="256" customWidth="1"/>
    <col min="3846" max="3846" width="11.42578125" style="256"/>
    <col min="3847" max="3847" width="16.140625" style="256" customWidth="1"/>
    <col min="3848" max="3848" width="17.5703125" style="256" customWidth="1"/>
    <col min="3849" max="4100" width="11.42578125" style="256"/>
    <col min="4101" max="4101" width="15.85546875" style="256" customWidth="1"/>
    <col min="4102" max="4102" width="11.42578125" style="256"/>
    <col min="4103" max="4103" width="16.140625" style="256" customWidth="1"/>
    <col min="4104" max="4104" width="17.5703125" style="256" customWidth="1"/>
    <col min="4105" max="4356" width="11.42578125" style="256"/>
    <col min="4357" max="4357" width="15.85546875" style="256" customWidth="1"/>
    <col min="4358" max="4358" width="11.42578125" style="256"/>
    <col min="4359" max="4359" width="16.140625" style="256" customWidth="1"/>
    <col min="4360" max="4360" width="17.5703125" style="256" customWidth="1"/>
    <col min="4361" max="4612" width="11.42578125" style="256"/>
    <col min="4613" max="4613" width="15.85546875" style="256" customWidth="1"/>
    <col min="4614" max="4614" width="11.42578125" style="256"/>
    <col min="4615" max="4615" width="16.140625" style="256" customWidth="1"/>
    <col min="4616" max="4616" width="17.5703125" style="256" customWidth="1"/>
    <col min="4617" max="4868" width="11.42578125" style="256"/>
    <col min="4869" max="4869" width="15.85546875" style="256" customWidth="1"/>
    <col min="4870" max="4870" width="11.42578125" style="256"/>
    <col min="4871" max="4871" width="16.140625" style="256" customWidth="1"/>
    <col min="4872" max="4872" width="17.5703125" style="256" customWidth="1"/>
    <col min="4873" max="5124" width="11.42578125" style="256"/>
    <col min="5125" max="5125" width="15.85546875" style="256" customWidth="1"/>
    <col min="5126" max="5126" width="11.42578125" style="256"/>
    <col min="5127" max="5127" width="16.140625" style="256" customWidth="1"/>
    <col min="5128" max="5128" width="17.5703125" style="256" customWidth="1"/>
    <col min="5129" max="5380" width="11.42578125" style="256"/>
    <col min="5381" max="5381" width="15.85546875" style="256" customWidth="1"/>
    <col min="5382" max="5382" width="11.42578125" style="256"/>
    <col min="5383" max="5383" width="16.140625" style="256" customWidth="1"/>
    <col min="5384" max="5384" width="17.5703125" style="256" customWidth="1"/>
    <col min="5385" max="5636" width="11.42578125" style="256"/>
    <col min="5637" max="5637" width="15.85546875" style="256" customWidth="1"/>
    <col min="5638" max="5638" width="11.42578125" style="256"/>
    <col min="5639" max="5639" width="16.140625" style="256" customWidth="1"/>
    <col min="5640" max="5640" width="17.5703125" style="256" customWidth="1"/>
    <col min="5641" max="5892" width="11.42578125" style="256"/>
    <col min="5893" max="5893" width="15.85546875" style="256" customWidth="1"/>
    <col min="5894" max="5894" width="11.42578125" style="256"/>
    <col min="5895" max="5895" width="16.140625" style="256" customWidth="1"/>
    <col min="5896" max="5896" width="17.5703125" style="256" customWidth="1"/>
    <col min="5897" max="6148" width="11.42578125" style="256"/>
    <col min="6149" max="6149" width="15.85546875" style="256" customWidth="1"/>
    <col min="6150" max="6150" width="11.42578125" style="256"/>
    <col min="6151" max="6151" width="16.140625" style="256" customWidth="1"/>
    <col min="6152" max="6152" width="17.5703125" style="256" customWidth="1"/>
    <col min="6153" max="6404" width="11.42578125" style="256"/>
    <col min="6405" max="6405" width="15.85546875" style="256" customWidth="1"/>
    <col min="6406" max="6406" width="11.42578125" style="256"/>
    <col min="6407" max="6407" width="16.140625" style="256" customWidth="1"/>
    <col min="6408" max="6408" width="17.5703125" style="256" customWidth="1"/>
    <col min="6409" max="6660" width="11.42578125" style="256"/>
    <col min="6661" max="6661" width="15.85546875" style="256" customWidth="1"/>
    <col min="6662" max="6662" width="11.42578125" style="256"/>
    <col min="6663" max="6663" width="16.140625" style="256" customWidth="1"/>
    <col min="6664" max="6664" width="17.5703125" style="256" customWidth="1"/>
    <col min="6665" max="6916" width="11.42578125" style="256"/>
    <col min="6917" max="6917" width="15.85546875" style="256" customWidth="1"/>
    <col min="6918" max="6918" width="11.42578125" style="256"/>
    <col min="6919" max="6919" width="16.140625" style="256" customWidth="1"/>
    <col min="6920" max="6920" width="17.5703125" style="256" customWidth="1"/>
    <col min="6921" max="7172" width="11.42578125" style="256"/>
    <col min="7173" max="7173" width="15.85546875" style="256" customWidth="1"/>
    <col min="7174" max="7174" width="11.42578125" style="256"/>
    <col min="7175" max="7175" width="16.140625" style="256" customWidth="1"/>
    <col min="7176" max="7176" width="17.5703125" style="256" customWidth="1"/>
    <col min="7177" max="7428" width="11.42578125" style="256"/>
    <col min="7429" max="7429" width="15.85546875" style="256" customWidth="1"/>
    <col min="7430" max="7430" width="11.42578125" style="256"/>
    <col min="7431" max="7431" width="16.140625" style="256" customWidth="1"/>
    <col min="7432" max="7432" width="17.5703125" style="256" customWidth="1"/>
    <col min="7433" max="7684" width="11.42578125" style="256"/>
    <col min="7685" max="7685" width="15.85546875" style="256" customWidth="1"/>
    <col min="7686" max="7686" width="11.42578125" style="256"/>
    <col min="7687" max="7687" width="16.140625" style="256" customWidth="1"/>
    <col min="7688" max="7688" width="17.5703125" style="256" customWidth="1"/>
    <col min="7689" max="7940" width="11.42578125" style="256"/>
    <col min="7941" max="7941" width="15.85546875" style="256" customWidth="1"/>
    <col min="7942" max="7942" width="11.42578125" style="256"/>
    <col min="7943" max="7943" width="16.140625" style="256" customWidth="1"/>
    <col min="7944" max="7944" width="17.5703125" style="256" customWidth="1"/>
    <col min="7945" max="8196" width="11.42578125" style="256"/>
    <col min="8197" max="8197" width="15.85546875" style="256" customWidth="1"/>
    <col min="8198" max="8198" width="11.42578125" style="256"/>
    <col min="8199" max="8199" width="16.140625" style="256" customWidth="1"/>
    <col min="8200" max="8200" width="17.5703125" style="256" customWidth="1"/>
    <col min="8201" max="8452" width="11.42578125" style="256"/>
    <col min="8453" max="8453" width="15.85546875" style="256" customWidth="1"/>
    <col min="8454" max="8454" width="11.42578125" style="256"/>
    <col min="8455" max="8455" width="16.140625" style="256" customWidth="1"/>
    <col min="8456" max="8456" width="17.5703125" style="256" customWidth="1"/>
    <col min="8457" max="8708" width="11.42578125" style="256"/>
    <col min="8709" max="8709" width="15.85546875" style="256" customWidth="1"/>
    <col min="8710" max="8710" width="11.42578125" style="256"/>
    <col min="8711" max="8711" width="16.140625" style="256" customWidth="1"/>
    <col min="8712" max="8712" width="17.5703125" style="256" customWidth="1"/>
    <col min="8713" max="8964" width="11.42578125" style="256"/>
    <col min="8965" max="8965" width="15.85546875" style="256" customWidth="1"/>
    <col min="8966" max="8966" width="11.42578125" style="256"/>
    <col min="8967" max="8967" width="16.140625" style="256" customWidth="1"/>
    <col min="8968" max="8968" width="17.5703125" style="256" customWidth="1"/>
    <col min="8969" max="9220" width="11.42578125" style="256"/>
    <col min="9221" max="9221" width="15.85546875" style="256" customWidth="1"/>
    <col min="9222" max="9222" width="11.42578125" style="256"/>
    <col min="9223" max="9223" width="16.140625" style="256" customWidth="1"/>
    <col min="9224" max="9224" width="17.5703125" style="256" customWidth="1"/>
    <col min="9225" max="9476" width="11.42578125" style="256"/>
    <col min="9477" max="9477" width="15.85546875" style="256" customWidth="1"/>
    <col min="9478" max="9478" width="11.42578125" style="256"/>
    <col min="9479" max="9479" width="16.140625" style="256" customWidth="1"/>
    <col min="9480" max="9480" width="17.5703125" style="256" customWidth="1"/>
    <col min="9481" max="9732" width="11.42578125" style="256"/>
    <col min="9733" max="9733" width="15.85546875" style="256" customWidth="1"/>
    <col min="9734" max="9734" width="11.42578125" style="256"/>
    <col min="9735" max="9735" width="16.140625" style="256" customWidth="1"/>
    <col min="9736" max="9736" width="17.5703125" style="256" customWidth="1"/>
    <col min="9737" max="9988" width="11.42578125" style="256"/>
    <col min="9989" max="9989" width="15.85546875" style="256" customWidth="1"/>
    <col min="9990" max="9990" width="11.42578125" style="256"/>
    <col min="9991" max="9991" width="16.140625" style="256" customWidth="1"/>
    <col min="9992" max="9992" width="17.5703125" style="256" customWidth="1"/>
    <col min="9993" max="10244" width="11.42578125" style="256"/>
    <col min="10245" max="10245" width="15.85546875" style="256" customWidth="1"/>
    <col min="10246" max="10246" width="11.42578125" style="256"/>
    <col min="10247" max="10247" width="16.140625" style="256" customWidth="1"/>
    <col min="10248" max="10248" width="17.5703125" style="256" customWidth="1"/>
    <col min="10249" max="10500" width="11.42578125" style="256"/>
    <col min="10501" max="10501" width="15.85546875" style="256" customWidth="1"/>
    <col min="10502" max="10502" width="11.42578125" style="256"/>
    <col min="10503" max="10503" width="16.140625" style="256" customWidth="1"/>
    <col min="10504" max="10504" width="17.5703125" style="256" customWidth="1"/>
    <col min="10505" max="10756" width="11.42578125" style="256"/>
    <col min="10757" max="10757" width="15.85546875" style="256" customWidth="1"/>
    <col min="10758" max="10758" width="11.42578125" style="256"/>
    <col min="10759" max="10759" width="16.140625" style="256" customWidth="1"/>
    <col min="10760" max="10760" width="17.5703125" style="256" customWidth="1"/>
    <col min="10761" max="11012" width="11.42578125" style="256"/>
    <col min="11013" max="11013" width="15.85546875" style="256" customWidth="1"/>
    <col min="11014" max="11014" width="11.42578125" style="256"/>
    <col min="11015" max="11015" width="16.140625" style="256" customWidth="1"/>
    <col min="11016" max="11016" width="17.5703125" style="256" customWidth="1"/>
    <col min="11017" max="11268" width="11.42578125" style="256"/>
    <col min="11269" max="11269" width="15.85546875" style="256" customWidth="1"/>
    <col min="11270" max="11270" width="11.42578125" style="256"/>
    <col min="11271" max="11271" width="16.140625" style="256" customWidth="1"/>
    <col min="11272" max="11272" width="17.5703125" style="256" customWidth="1"/>
    <col min="11273" max="11524" width="11.42578125" style="256"/>
    <col min="11525" max="11525" width="15.85546875" style="256" customWidth="1"/>
    <col min="11526" max="11526" width="11.42578125" style="256"/>
    <col min="11527" max="11527" width="16.140625" style="256" customWidth="1"/>
    <col min="11528" max="11528" width="17.5703125" style="256" customWidth="1"/>
    <col min="11529" max="11780" width="11.42578125" style="256"/>
    <col min="11781" max="11781" width="15.85546875" style="256" customWidth="1"/>
    <col min="11782" max="11782" width="11.42578125" style="256"/>
    <col min="11783" max="11783" width="16.140625" style="256" customWidth="1"/>
    <col min="11784" max="11784" width="17.5703125" style="256" customWidth="1"/>
    <col min="11785" max="12036" width="11.42578125" style="256"/>
    <col min="12037" max="12037" width="15.85546875" style="256" customWidth="1"/>
    <col min="12038" max="12038" width="11.42578125" style="256"/>
    <col min="12039" max="12039" width="16.140625" style="256" customWidth="1"/>
    <col min="12040" max="12040" width="17.5703125" style="256" customWidth="1"/>
    <col min="12041" max="12292" width="11.42578125" style="256"/>
    <col min="12293" max="12293" width="15.85546875" style="256" customWidth="1"/>
    <col min="12294" max="12294" width="11.42578125" style="256"/>
    <col min="12295" max="12295" width="16.140625" style="256" customWidth="1"/>
    <col min="12296" max="12296" width="17.5703125" style="256" customWidth="1"/>
    <col min="12297" max="12548" width="11.42578125" style="256"/>
    <col min="12549" max="12549" width="15.85546875" style="256" customWidth="1"/>
    <col min="12550" max="12550" width="11.42578125" style="256"/>
    <col min="12551" max="12551" width="16.140625" style="256" customWidth="1"/>
    <col min="12552" max="12552" width="17.5703125" style="256" customWidth="1"/>
    <col min="12553" max="12804" width="11.42578125" style="256"/>
    <col min="12805" max="12805" width="15.85546875" style="256" customWidth="1"/>
    <col min="12806" max="12806" width="11.42578125" style="256"/>
    <col min="12807" max="12807" width="16.140625" style="256" customWidth="1"/>
    <col min="12808" max="12808" width="17.5703125" style="256" customWidth="1"/>
    <col min="12809" max="13060" width="11.42578125" style="256"/>
    <col min="13061" max="13061" width="15.85546875" style="256" customWidth="1"/>
    <col min="13062" max="13062" width="11.42578125" style="256"/>
    <col min="13063" max="13063" width="16.140625" style="256" customWidth="1"/>
    <col min="13064" max="13064" width="17.5703125" style="256" customWidth="1"/>
    <col min="13065" max="13316" width="11.42578125" style="256"/>
    <col min="13317" max="13317" width="15.85546875" style="256" customWidth="1"/>
    <col min="13318" max="13318" width="11.42578125" style="256"/>
    <col min="13319" max="13319" width="16.140625" style="256" customWidth="1"/>
    <col min="13320" max="13320" width="17.5703125" style="256" customWidth="1"/>
    <col min="13321" max="13572" width="11.42578125" style="256"/>
    <col min="13573" max="13573" width="15.85546875" style="256" customWidth="1"/>
    <col min="13574" max="13574" width="11.42578125" style="256"/>
    <col min="13575" max="13575" width="16.140625" style="256" customWidth="1"/>
    <col min="13576" max="13576" width="17.5703125" style="256" customWidth="1"/>
    <col min="13577" max="13828" width="11.42578125" style="256"/>
    <col min="13829" max="13829" width="15.85546875" style="256" customWidth="1"/>
    <col min="13830" max="13830" width="11.42578125" style="256"/>
    <col min="13831" max="13831" width="16.140625" style="256" customWidth="1"/>
    <col min="13832" max="13832" width="17.5703125" style="256" customWidth="1"/>
    <col min="13833" max="14084" width="11.42578125" style="256"/>
    <col min="14085" max="14085" width="15.85546875" style="256" customWidth="1"/>
    <col min="14086" max="14086" width="11.42578125" style="256"/>
    <col min="14087" max="14087" width="16.140625" style="256" customWidth="1"/>
    <col min="14088" max="14088" width="17.5703125" style="256" customWidth="1"/>
    <col min="14089" max="14340" width="11.42578125" style="256"/>
    <col min="14341" max="14341" width="15.85546875" style="256" customWidth="1"/>
    <col min="14342" max="14342" width="11.42578125" style="256"/>
    <col min="14343" max="14343" width="16.140625" style="256" customWidth="1"/>
    <col min="14344" max="14344" width="17.5703125" style="256" customWidth="1"/>
    <col min="14345" max="14596" width="11.42578125" style="256"/>
    <col min="14597" max="14597" width="15.85546875" style="256" customWidth="1"/>
    <col min="14598" max="14598" width="11.42578125" style="256"/>
    <col min="14599" max="14599" width="16.140625" style="256" customWidth="1"/>
    <col min="14600" max="14600" width="17.5703125" style="256" customWidth="1"/>
    <col min="14601" max="14852" width="11.42578125" style="256"/>
    <col min="14853" max="14853" width="15.85546875" style="256" customWidth="1"/>
    <col min="14854" max="14854" width="11.42578125" style="256"/>
    <col min="14855" max="14855" width="16.140625" style="256" customWidth="1"/>
    <col min="14856" max="14856" width="17.5703125" style="256" customWidth="1"/>
    <col min="14857" max="15108" width="11.42578125" style="256"/>
    <col min="15109" max="15109" width="15.85546875" style="256" customWidth="1"/>
    <col min="15110" max="15110" width="11.42578125" style="256"/>
    <col min="15111" max="15111" width="16.140625" style="256" customWidth="1"/>
    <col min="15112" max="15112" width="17.5703125" style="256" customWidth="1"/>
    <col min="15113" max="15364" width="11.42578125" style="256"/>
    <col min="15365" max="15365" width="15.85546875" style="256" customWidth="1"/>
    <col min="15366" max="15366" width="11.42578125" style="256"/>
    <col min="15367" max="15367" width="16.140625" style="256" customWidth="1"/>
    <col min="15368" max="15368" width="17.5703125" style="256" customWidth="1"/>
    <col min="15369" max="15620" width="11.42578125" style="256"/>
    <col min="15621" max="15621" width="15.85546875" style="256" customWidth="1"/>
    <col min="15622" max="15622" width="11.42578125" style="256"/>
    <col min="15623" max="15623" width="16.140625" style="256" customWidth="1"/>
    <col min="15624" max="15624" width="17.5703125" style="256" customWidth="1"/>
    <col min="15625" max="15876" width="11.42578125" style="256"/>
    <col min="15877" max="15877" width="15.85546875" style="256" customWidth="1"/>
    <col min="15878" max="15878" width="11.42578125" style="256"/>
    <col min="15879" max="15879" width="16.140625" style="256" customWidth="1"/>
    <col min="15880" max="15880" width="17.5703125" style="256" customWidth="1"/>
    <col min="15881" max="16132" width="11.42578125" style="256"/>
    <col min="16133" max="16133" width="15.85546875" style="256" customWidth="1"/>
    <col min="16134" max="16134" width="11.42578125" style="256"/>
    <col min="16135" max="16135" width="16.140625" style="256" customWidth="1"/>
    <col min="16136" max="16136" width="17.5703125" style="256" customWidth="1"/>
    <col min="16137" max="16384" width="11.42578125" style="256"/>
  </cols>
  <sheetData>
    <row r="1" spans="1:9" s="254" customFormat="1" ht="79.5" customHeight="1">
      <c r="A1" s="517"/>
      <c r="B1" s="518"/>
      <c r="C1" s="517" t="s">
        <v>256</v>
      </c>
      <c r="D1" s="518"/>
      <c r="E1" s="518"/>
      <c r="F1" s="518"/>
      <c r="G1" s="518"/>
      <c r="H1" s="519"/>
      <c r="I1" s="395"/>
    </row>
    <row r="2" spans="1:9" s="254" customFormat="1" ht="30.75" customHeight="1">
      <c r="A2" s="518" t="s">
        <v>255</v>
      </c>
      <c r="B2" s="520"/>
      <c r="C2" s="521" t="s">
        <v>254</v>
      </c>
      <c r="D2" s="522"/>
      <c r="E2" s="522"/>
      <c r="F2" s="522"/>
      <c r="G2" s="522"/>
      <c r="H2" s="522"/>
      <c r="I2" s="395"/>
    </row>
    <row r="3" spans="1:9" ht="12.75" customHeight="1">
      <c r="A3" s="504"/>
      <c r="B3" s="505"/>
      <c r="C3" s="505"/>
      <c r="D3" s="505"/>
      <c r="E3" s="505"/>
      <c r="F3" s="505"/>
      <c r="G3" s="505"/>
      <c r="H3" s="506"/>
    </row>
    <row r="4" spans="1:9" ht="12.75" customHeight="1" thickBot="1">
      <c r="A4" s="504"/>
      <c r="B4" s="505"/>
      <c r="C4" s="505"/>
      <c r="D4" s="505"/>
      <c r="E4" s="505"/>
      <c r="F4" s="505"/>
      <c r="G4" s="505"/>
      <c r="H4" s="506"/>
    </row>
    <row r="5" spans="1:9" ht="31.5" customHeight="1" thickBot="1">
      <c r="A5" s="390" t="s">
        <v>160</v>
      </c>
      <c r="B5" s="391">
        <v>1.1000000000000001</v>
      </c>
      <c r="C5" s="453" t="s">
        <v>92</v>
      </c>
      <c r="D5" s="453"/>
      <c r="E5" s="453"/>
      <c r="F5" s="453"/>
      <c r="G5" s="453"/>
      <c r="H5" s="454"/>
    </row>
    <row r="6" spans="1:9">
      <c r="A6" s="255" t="s">
        <v>161</v>
      </c>
      <c r="B6" s="255"/>
      <c r="C6" s="444" t="s">
        <v>88</v>
      </c>
      <c r="D6" s="444"/>
      <c r="E6" s="444"/>
      <c r="F6" s="444"/>
      <c r="G6" s="444"/>
      <c r="H6" s="444"/>
    </row>
    <row r="7" spans="1:9">
      <c r="A7" s="445" t="s">
        <v>162</v>
      </c>
      <c r="B7" s="445"/>
      <c r="C7" s="445"/>
      <c r="D7" s="445"/>
      <c r="E7" s="445"/>
      <c r="F7" s="445"/>
      <c r="G7" s="445"/>
      <c r="H7" s="445"/>
    </row>
    <row r="8" spans="1:9" ht="12.75" customHeight="1">
      <c r="A8" s="446" t="s">
        <v>20</v>
      </c>
      <c r="B8" s="446"/>
      <c r="C8" s="446"/>
      <c r="D8" s="446"/>
      <c r="E8" s="446" t="s">
        <v>47</v>
      </c>
      <c r="F8" s="446" t="s">
        <v>13</v>
      </c>
      <c r="G8" s="447" t="s">
        <v>163</v>
      </c>
      <c r="H8" s="448" t="s">
        <v>164</v>
      </c>
    </row>
    <row r="9" spans="1:9">
      <c r="A9" s="446"/>
      <c r="B9" s="446"/>
      <c r="C9" s="446"/>
      <c r="D9" s="446"/>
      <c r="E9" s="446"/>
      <c r="F9" s="446"/>
      <c r="G9" s="447"/>
      <c r="H9" s="448"/>
    </row>
    <row r="10" spans="1:9" ht="12.75" customHeight="1">
      <c r="A10" s="450"/>
      <c r="B10" s="450"/>
      <c r="C10" s="450"/>
      <c r="D10" s="450"/>
      <c r="E10" s="257"/>
      <c r="F10" s="258"/>
      <c r="G10" s="259"/>
      <c r="H10" s="355"/>
    </row>
    <row r="11" spans="1:9">
      <c r="A11" s="450"/>
      <c r="B11" s="450"/>
      <c r="C11" s="450"/>
      <c r="D11" s="450"/>
      <c r="E11" s="257"/>
      <c r="F11" s="258"/>
      <c r="G11" s="260"/>
      <c r="H11" s="355"/>
    </row>
    <row r="12" spans="1:9">
      <c r="A12" s="261"/>
      <c r="B12" s="262"/>
      <c r="C12" s="263"/>
      <c r="D12" s="262"/>
      <c r="E12" s="262"/>
      <c r="F12" s="264"/>
      <c r="G12" s="255" t="s">
        <v>165</v>
      </c>
      <c r="H12" s="356">
        <f>SUM(H10:H11)</f>
        <v>0</v>
      </c>
    </row>
    <row r="13" spans="1:9">
      <c r="A13" s="261"/>
      <c r="B13" s="262"/>
      <c r="C13" s="263"/>
      <c r="D13" s="262"/>
      <c r="E13" s="262"/>
      <c r="F13" s="262"/>
      <c r="G13" s="262"/>
      <c r="H13" s="357"/>
    </row>
    <row r="14" spans="1:9">
      <c r="A14" s="445" t="s">
        <v>166</v>
      </c>
      <c r="B14" s="445"/>
      <c r="C14" s="445"/>
      <c r="D14" s="445"/>
      <c r="E14" s="445"/>
      <c r="F14" s="445"/>
      <c r="G14" s="445"/>
      <c r="H14" s="445"/>
    </row>
    <row r="15" spans="1:9" ht="12.75" customHeight="1">
      <c r="A15" s="446" t="s">
        <v>20</v>
      </c>
      <c r="B15" s="446"/>
      <c r="C15" s="446"/>
      <c r="D15" s="446"/>
      <c r="E15" s="446" t="s">
        <v>47</v>
      </c>
      <c r="F15" s="446" t="s">
        <v>13</v>
      </c>
      <c r="G15" s="447" t="s">
        <v>163</v>
      </c>
      <c r="H15" s="448" t="s">
        <v>164</v>
      </c>
    </row>
    <row r="16" spans="1:9">
      <c r="A16" s="446"/>
      <c r="B16" s="446"/>
      <c r="C16" s="446"/>
      <c r="D16" s="446"/>
      <c r="E16" s="446"/>
      <c r="F16" s="446"/>
      <c r="G16" s="447"/>
      <c r="H16" s="448"/>
    </row>
    <row r="17" spans="1:8" ht="12.75" customHeight="1">
      <c r="A17" s="449" t="s">
        <v>167</v>
      </c>
      <c r="B17" s="449"/>
      <c r="C17" s="449"/>
      <c r="D17" s="449"/>
      <c r="E17" s="257" t="s">
        <v>168</v>
      </c>
      <c r="F17" s="260">
        <v>1</v>
      </c>
      <c r="G17" s="259">
        <f>+H26*5%</f>
        <v>178.56912080117309</v>
      </c>
      <c r="H17" s="355">
        <f>ROUND(G17*F17,0)</f>
        <v>179</v>
      </c>
    </row>
    <row r="18" spans="1:8">
      <c r="A18" s="450"/>
      <c r="B18" s="450"/>
      <c r="C18" s="450"/>
      <c r="D18" s="450"/>
      <c r="E18" s="257"/>
      <c r="F18" s="259"/>
      <c r="G18" s="265"/>
      <c r="H18" s="355"/>
    </row>
    <row r="19" spans="1:8">
      <c r="A19" s="261"/>
      <c r="B19" s="262"/>
      <c r="C19" s="263"/>
      <c r="D19" s="262"/>
      <c r="E19" s="262"/>
      <c r="F19" s="262"/>
      <c r="G19" s="255" t="s">
        <v>165</v>
      </c>
      <c r="H19" s="356">
        <f>SUM(H17:H18)</f>
        <v>179</v>
      </c>
    </row>
    <row r="20" spans="1:8">
      <c r="A20" s="261"/>
      <c r="B20" s="262"/>
      <c r="C20" s="263"/>
      <c r="D20" s="262"/>
      <c r="E20" s="262"/>
      <c r="F20" s="262"/>
      <c r="G20" s="262"/>
      <c r="H20" s="357"/>
    </row>
    <row r="21" spans="1:8">
      <c r="A21" s="445" t="s">
        <v>169</v>
      </c>
      <c r="B21" s="445"/>
      <c r="C21" s="445"/>
      <c r="D21" s="445"/>
      <c r="E21" s="445"/>
      <c r="F21" s="445"/>
      <c r="G21" s="445"/>
      <c r="H21" s="445"/>
    </row>
    <row r="22" spans="1:8" ht="12.75" customHeight="1">
      <c r="A22" s="447" t="s">
        <v>170</v>
      </c>
      <c r="B22" s="447"/>
      <c r="C22" s="447"/>
      <c r="D22" s="447" t="s">
        <v>13</v>
      </c>
      <c r="E22" s="447" t="s">
        <v>52</v>
      </c>
      <c r="F22" s="447" t="s">
        <v>171</v>
      </c>
      <c r="G22" s="447" t="s">
        <v>172</v>
      </c>
      <c r="H22" s="451" t="s">
        <v>164</v>
      </c>
    </row>
    <row r="23" spans="1:8">
      <c r="A23" s="447"/>
      <c r="B23" s="447"/>
      <c r="C23" s="447"/>
      <c r="D23" s="447"/>
      <c r="E23" s="447"/>
      <c r="F23" s="447"/>
      <c r="G23" s="447"/>
      <c r="H23" s="451"/>
    </row>
    <row r="24" spans="1:8" ht="12.75" customHeight="1">
      <c r="A24" s="458" t="s">
        <v>173</v>
      </c>
      <c r="B24" s="458"/>
      <c r="C24" s="458"/>
      <c r="D24" s="266">
        <v>1</v>
      </c>
      <c r="E24" s="267">
        <v>231.00298537018401</v>
      </c>
      <c r="F24" s="260">
        <v>8</v>
      </c>
      <c r="G24" s="259">
        <v>103125</v>
      </c>
      <c r="H24" s="355">
        <f>+D24*F24*G24/E24</f>
        <v>3571.3824160234612</v>
      </c>
    </row>
    <row r="25" spans="1:8" ht="12.75" customHeight="1">
      <c r="A25" s="458"/>
      <c r="B25" s="458"/>
      <c r="C25" s="458"/>
      <c r="D25" s="268"/>
      <c r="E25" s="268"/>
      <c r="F25" s="259"/>
      <c r="G25" s="265"/>
      <c r="H25" s="355"/>
    </row>
    <row r="26" spans="1:8">
      <c r="A26" s="261"/>
      <c r="B26" s="262"/>
      <c r="C26" s="263"/>
      <c r="D26" s="262"/>
      <c r="E26" s="262"/>
      <c r="F26" s="262"/>
      <c r="G26" s="255" t="s">
        <v>165</v>
      </c>
      <c r="H26" s="356">
        <f>SUM(H24:H25)</f>
        <v>3571.3824160234612</v>
      </c>
    </row>
    <row r="27" spans="1:8">
      <c r="A27" s="261"/>
      <c r="B27" s="262"/>
      <c r="C27" s="263"/>
      <c r="D27" s="262"/>
      <c r="E27" s="262"/>
      <c r="F27" s="262"/>
      <c r="G27" s="262"/>
      <c r="H27" s="357"/>
    </row>
    <row r="28" spans="1:8">
      <c r="A28" s="445" t="s">
        <v>174</v>
      </c>
      <c r="B28" s="445"/>
      <c r="C28" s="445"/>
      <c r="D28" s="445"/>
      <c r="E28" s="445"/>
      <c r="F28" s="445"/>
      <c r="G28" s="445"/>
      <c r="H28" s="445"/>
    </row>
    <row r="29" spans="1:8" ht="12.75" customHeight="1">
      <c r="A29" s="446" t="s">
        <v>20</v>
      </c>
      <c r="B29" s="446"/>
      <c r="C29" s="446"/>
      <c r="D29" s="446"/>
      <c r="E29" s="446" t="s">
        <v>47</v>
      </c>
      <c r="F29" s="446" t="s">
        <v>13</v>
      </c>
      <c r="G29" s="447" t="s">
        <v>163</v>
      </c>
      <c r="H29" s="448" t="s">
        <v>164</v>
      </c>
    </row>
    <row r="30" spans="1:8">
      <c r="A30" s="446"/>
      <c r="B30" s="446"/>
      <c r="C30" s="446"/>
      <c r="D30" s="446"/>
      <c r="E30" s="446"/>
      <c r="F30" s="446"/>
      <c r="G30" s="447"/>
      <c r="H30" s="448"/>
    </row>
    <row r="31" spans="1:8">
      <c r="A31" s="452"/>
      <c r="B31" s="452"/>
      <c r="C31" s="452"/>
      <c r="D31" s="452"/>
      <c r="E31" s="269"/>
      <c r="F31" s="270"/>
      <c r="G31" s="269"/>
      <c r="H31" s="358"/>
    </row>
    <row r="32" spans="1:8">
      <c r="A32" s="261"/>
      <c r="B32" s="262"/>
      <c r="C32" s="263"/>
      <c r="D32" s="262"/>
      <c r="E32" s="262"/>
      <c r="F32" s="262"/>
      <c r="G32" s="255" t="s">
        <v>165</v>
      </c>
      <c r="H32" s="359"/>
    </row>
    <row r="33" spans="1:8">
      <c r="A33" s="261"/>
      <c r="B33" s="262"/>
      <c r="C33" s="263"/>
      <c r="D33" s="262"/>
      <c r="E33" s="262"/>
      <c r="F33" s="262"/>
      <c r="G33" s="272"/>
      <c r="H33" s="360"/>
    </row>
    <row r="34" spans="1:8">
      <c r="A34" s="261"/>
      <c r="B34" s="262"/>
      <c r="C34" s="263"/>
      <c r="D34" s="262"/>
      <c r="E34" s="445" t="s">
        <v>175</v>
      </c>
      <c r="F34" s="445"/>
      <c r="G34" s="445"/>
      <c r="H34" s="356">
        <f>H19+H26+H32+H12</f>
        <v>3750.3824160234612</v>
      </c>
    </row>
    <row r="35" spans="1:8">
      <c r="A35" s="261"/>
      <c r="B35" s="262"/>
      <c r="C35" s="263"/>
      <c r="D35" s="262"/>
      <c r="E35" s="445" t="s">
        <v>176</v>
      </c>
      <c r="F35" s="445"/>
      <c r="G35" s="273">
        <v>0.31</v>
      </c>
      <c r="H35" s="356">
        <f>H34*G35</f>
        <v>1162.618548967273</v>
      </c>
    </row>
    <row r="36" spans="1:8">
      <c r="A36" s="274"/>
      <c r="B36" s="275"/>
      <c r="C36" s="275"/>
      <c r="D36" s="275"/>
      <c r="E36" s="445" t="s">
        <v>177</v>
      </c>
      <c r="F36" s="445"/>
      <c r="G36" s="445"/>
      <c r="H36" s="387">
        <f>ROUND(H34+H35,0)</f>
        <v>4913</v>
      </c>
    </row>
    <row r="37" spans="1:8">
      <c r="A37" s="276" t="s">
        <v>178</v>
      </c>
      <c r="B37" s="277"/>
      <c r="C37" s="277"/>
      <c r="D37" s="277"/>
      <c r="E37" s="272"/>
      <c r="F37" s="272"/>
      <c r="G37" s="272"/>
      <c r="H37" s="361"/>
    </row>
    <row r="38" spans="1:8">
      <c r="A38" s="276"/>
      <c r="B38" s="278"/>
      <c r="C38" s="278"/>
      <c r="D38" s="278"/>
      <c r="E38" s="279"/>
      <c r="F38" s="279"/>
      <c r="G38" s="279"/>
      <c r="H38" s="362"/>
    </row>
    <row r="39" spans="1:8">
      <c r="A39" s="280"/>
      <c r="B39" s="264"/>
      <c r="C39" s="264"/>
      <c r="D39" s="264"/>
      <c r="E39" s="264"/>
      <c r="F39" s="264"/>
      <c r="G39" s="264"/>
      <c r="H39" s="363"/>
    </row>
    <row r="40" spans="1:8">
      <c r="A40" s="276" t="s">
        <v>179</v>
      </c>
      <c r="B40" s="281"/>
      <c r="C40" s="281"/>
      <c r="D40" s="281"/>
      <c r="E40" s="282"/>
      <c r="F40" s="282"/>
      <c r="G40" s="282"/>
      <c r="H40" s="364"/>
    </row>
    <row r="41" spans="1:8">
      <c r="A41" s="283"/>
      <c r="B41" s="284"/>
      <c r="C41" s="284"/>
      <c r="D41" s="284"/>
      <c r="E41" s="284"/>
      <c r="F41" s="284"/>
      <c r="G41" s="284"/>
      <c r="H41" s="365"/>
    </row>
    <row r="42" spans="1:8" ht="13.5" thickBot="1">
      <c r="A42" s="276"/>
      <c r="B42" s="277"/>
      <c r="C42" s="277"/>
      <c r="D42" s="277"/>
      <c r="E42" s="272"/>
      <c r="F42" s="272"/>
      <c r="G42" s="272"/>
      <c r="H42" s="361"/>
    </row>
    <row r="43" spans="1:8" ht="31.5" customHeight="1" thickBot="1">
      <c r="A43" s="390" t="s">
        <v>160</v>
      </c>
      <c r="B43" s="391">
        <v>1.2</v>
      </c>
      <c r="C43" s="453" t="s">
        <v>93</v>
      </c>
      <c r="D43" s="453"/>
      <c r="E43" s="453"/>
      <c r="F43" s="453"/>
      <c r="G43" s="453"/>
      <c r="H43" s="454"/>
    </row>
    <row r="44" spans="1:8">
      <c r="A44" s="388" t="s">
        <v>161</v>
      </c>
      <c r="B44" s="389"/>
      <c r="C44" s="455" t="s">
        <v>180</v>
      </c>
      <c r="D44" s="456"/>
      <c r="E44" s="456"/>
      <c r="F44" s="456"/>
      <c r="G44" s="456"/>
      <c r="H44" s="457"/>
    </row>
    <row r="45" spans="1:8">
      <c r="A45" s="287"/>
      <c r="B45" s="288"/>
      <c r="C45" s="288"/>
      <c r="D45" s="288"/>
      <c r="E45" s="288"/>
      <c r="F45" s="288"/>
      <c r="G45" s="288"/>
      <c r="H45" s="366"/>
    </row>
    <row r="46" spans="1:8">
      <c r="A46" s="445" t="s">
        <v>162</v>
      </c>
      <c r="B46" s="445"/>
      <c r="C46" s="445"/>
      <c r="D46" s="445"/>
      <c r="E46" s="445"/>
      <c r="F46" s="445"/>
      <c r="G46" s="445"/>
      <c r="H46" s="445"/>
    </row>
    <row r="47" spans="1:8">
      <c r="A47" s="446" t="s">
        <v>20</v>
      </c>
      <c r="B47" s="446"/>
      <c r="C47" s="446"/>
      <c r="D47" s="446"/>
      <c r="E47" s="446" t="s">
        <v>47</v>
      </c>
      <c r="F47" s="446" t="s">
        <v>13</v>
      </c>
      <c r="G47" s="447" t="s">
        <v>163</v>
      </c>
      <c r="H47" s="448" t="s">
        <v>164</v>
      </c>
    </row>
    <row r="48" spans="1:8">
      <c r="A48" s="446"/>
      <c r="B48" s="446"/>
      <c r="C48" s="446"/>
      <c r="D48" s="446"/>
      <c r="E48" s="446"/>
      <c r="F48" s="446"/>
      <c r="G48" s="447"/>
      <c r="H48" s="448"/>
    </row>
    <row r="49" spans="1:8">
      <c r="A49" s="449"/>
      <c r="B49" s="449"/>
      <c r="C49" s="449"/>
      <c r="D49" s="449"/>
      <c r="E49" s="257"/>
      <c r="F49" s="258"/>
      <c r="G49" s="259"/>
      <c r="H49" s="355"/>
    </row>
    <row r="50" spans="1:8">
      <c r="A50" s="449"/>
      <c r="B50" s="449"/>
      <c r="C50" s="449"/>
      <c r="D50" s="449"/>
      <c r="E50" s="257"/>
      <c r="F50" s="258"/>
      <c r="G50" s="259"/>
      <c r="H50" s="355"/>
    </row>
    <row r="51" spans="1:8">
      <c r="A51" s="261"/>
      <c r="B51" s="262"/>
      <c r="C51" s="263"/>
      <c r="D51" s="262"/>
      <c r="E51" s="262"/>
      <c r="F51" s="264"/>
      <c r="G51" s="269" t="s">
        <v>165</v>
      </c>
      <c r="H51" s="355">
        <f>SUM(H49:H50)</f>
        <v>0</v>
      </c>
    </row>
    <row r="52" spans="1:8">
      <c r="A52" s="261"/>
      <c r="B52" s="262"/>
      <c r="C52" s="263"/>
      <c r="D52" s="262"/>
      <c r="E52" s="262"/>
      <c r="F52" s="262"/>
      <c r="G52" s="262"/>
      <c r="H52" s="357"/>
    </row>
    <row r="53" spans="1:8">
      <c r="A53" s="445" t="s">
        <v>181</v>
      </c>
      <c r="B53" s="445"/>
      <c r="C53" s="445"/>
      <c r="D53" s="445"/>
      <c r="E53" s="445"/>
      <c r="F53" s="445"/>
      <c r="G53" s="445"/>
      <c r="H53" s="445"/>
    </row>
    <row r="54" spans="1:8">
      <c r="A54" s="446" t="s">
        <v>20</v>
      </c>
      <c r="B54" s="446"/>
      <c r="C54" s="446"/>
      <c r="D54" s="446"/>
      <c r="E54" s="446" t="s">
        <v>47</v>
      </c>
      <c r="F54" s="446" t="s">
        <v>13</v>
      </c>
      <c r="G54" s="447" t="s">
        <v>163</v>
      </c>
      <c r="H54" s="448" t="s">
        <v>164</v>
      </c>
    </row>
    <row r="55" spans="1:8">
      <c r="A55" s="446"/>
      <c r="B55" s="446"/>
      <c r="C55" s="446"/>
      <c r="D55" s="446"/>
      <c r="E55" s="446"/>
      <c r="F55" s="446"/>
      <c r="G55" s="447"/>
      <c r="H55" s="448"/>
    </row>
    <row r="56" spans="1:8">
      <c r="A56" s="449" t="s">
        <v>167</v>
      </c>
      <c r="B56" s="449"/>
      <c r="C56" s="449"/>
      <c r="D56" s="449"/>
      <c r="E56" s="257" t="s">
        <v>168</v>
      </c>
      <c r="F56" s="289">
        <v>1</v>
      </c>
      <c r="G56" s="259">
        <f>+H67*5%</f>
        <v>874.8005949681567</v>
      </c>
      <c r="H56" s="355">
        <f>ROUND(F56*G56,0)</f>
        <v>875</v>
      </c>
    </row>
    <row r="57" spans="1:8">
      <c r="A57" s="449" t="s">
        <v>182</v>
      </c>
      <c r="B57" s="449"/>
      <c r="C57" s="449"/>
      <c r="D57" s="449"/>
      <c r="E57" s="257" t="s">
        <v>183</v>
      </c>
      <c r="F57" s="258">
        <f>+E65</f>
        <v>10.870171313658462</v>
      </c>
      <c r="G57" s="259">
        <v>125000</v>
      </c>
      <c r="H57" s="355">
        <f>+G57/F57</f>
        <v>11499.358785903994</v>
      </c>
    </row>
    <row r="58" spans="1:8">
      <c r="A58" s="449" t="s">
        <v>184</v>
      </c>
      <c r="B58" s="449"/>
      <c r="C58" s="449"/>
      <c r="D58" s="449"/>
      <c r="E58" s="257" t="s">
        <v>185</v>
      </c>
      <c r="F58" s="258">
        <v>25</v>
      </c>
      <c r="G58" s="259">
        <v>55000</v>
      </c>
      <c r="H58" s="355">
        <f>+G58/F58</f>
        <v>2200</v>
      </c>
    </row>
    <row r="59" spans="1:8">
      <c r="A59" s="450" t="s">
        <v>186</v>
      </c>
      <c r="B59" s="450"/>
      <c r="C59" s="450"/>
      <c r="D59" s="450"/>
      <c r="E59" s="257" t="s">
        <v>183</v>
      </c>
      <c r="F59" s="258">
        <f>+F57*2</f>
        <v>21.740342627316924</v>
      </c>
      <c r="G59" s="259">
        <v>85000</v>
      </c>
      <c r="H59" s="355">
        <f>+G59/F59</f>
        <v>3909.7819872073583</v>
      </c>
    </row>
    <row r="60" spans="1:8">
      <c r="A60" s="261"/>
      <c r="B60" s="262"/>
      <c r="C60" s="263"/>
      <c r="D60" s="262"/>
      <c r="E60" s="262"/>
      <c r="F60" s="262"/>
      <c r="G60" s="255" t="s">
        <v>165</v>
      </c>
      <c r="H60" s="356">
        <f>SUM(H56:H59)</f>
        <v>18484.140773111354</v>
      </c>
    </row>
    <row r="61" spans="1:8">
      <c r="A61" s="261"/>
      <c r="B61" s="262"/>
      <c r="C61" s="263"/>
      <c r="D61" s="262"/>
      <c r="E61" s="262"/>
      <c r="F61" s="262"/>
      <c r="G61" s="262"/>
      <c r="H61" s="357"/>
    </row>
    <row r="62" spans="1:8">
      <c r="A62" s="445" t="s">
        <v>169</v>
      </c>
      <c r="B62" s="445"/>
      <c r="C62" s="445"/>
      <c r="D62" s="445"/>
      <c r="E62" s="445"/>
      <c r="F62" s="445"/>
      <c r="G62" s="445"/>
      <c r="H62" s="445"/>
    </row>
    <row r="63" spans="1:8" ht="12.75" customHeight="1">
      <c r="A63" s="447" t="s">
        <v>170</v>
      </c>
      <c r="B63" s="447"/>
      <c r="C63" s="447"/>
      <c r="D63" s="447" t="s">
        <v>13</v>
      </c>
      <c r="E63" s="447" t="s">
        <v>52</v>
      </c>
      <c r="F63" s="447" t="s">
        <v>171</v>
      </c>
      <c r="G63" s="447" t="s">
        <v>172</v>
      </c>
      <c r="H63" s="451" t="s">
        <v>164</v>
      </c>
    </row>
    <row r="64" spans="1:8">
      <c r="A64" s="447"/>
      <c r="B64" s="447"/>
      <c r="C64" s="447"/>
      <c r="D64" s="447"/>
      <c r="E64" s="447"/>
      <c r="F64" s="447"/>
      <c r="G64" s="447"/>
      <c r="H64" s="451"/>
    </row>
    <row r="65" spans="1:8">
      <c r="A65" s="460" t="s">
        <v>187</v>
      </c>
      <c r="B65" s="461"/>
      <c r="C65" s="462"/>
      <c r="D65" s="290">
        <v>1</v>
      </c>
      <c r="E65" s="291">
        <v>10.870171313658462</v>
      </c>
      <c r="F65" s="292">
        <v>8</v>
      </c>
      <c r="G65" s="293">
        <v>11886.548499999999</v>
      </c>
      <c r="H65" s="367">
        <f>ROUND(D65*F65*G65/E65,0)</f>
        <v>8748</v>
      </c>
    </row>
    <row r="66" spans="1:8">
      <c r="A66" s="463" t="s">
        <v>188</v>
      </c>
      <c r="B66" s="464"/>
      <c r="C66" s="465"/>
      <c r="D66" s="295">
        <v>2</v>
      </c>
      <c r="E66" s="296">
        <f>+E65</f>
        <v>10.870171313658462</v>
      </c>
      <c r="F66" s="257">
        <v>8</v>
      </c>
      <c r="G66" s="297">
        <v>5943.2742499999995</v>
      </c>
      <c r="H66" s="355">
        <f>+G66*D66*F66/E66</f>
        <v>8748.0118993631313</v>
      </c>
    </row>
    <row r="67" spans="1:8">
      <c r="A67" s="261"/>
      <c r="B67" s="262"/>
      <c r="C67" s="263"/>
      <c r="D67" s="262"/>
      <c r="E67" s="262"/>
      <c r="F67" s="262"/>
      <c r="G67" s="255" t="s">
        <v>165</v>
      </c>
      <c r="H67" s="356">
        <f>SUM(H65:H66)</f>
        <v>17496.011899363133</v>
      </c>
    </row>
    <row r="68" spans="1:8">
      <c r="A68" s="261"/>
      <c r="B68" s="262"/>
      <c r="C68" s="263"/>
      <c r="D68" s="262"/>
      <c r="E68" s="262"/>
      <c r="F68" s="262"/>
      <c r="G68" s="272"/>
      <c r="H68" s="360"/>
    </row>
    <row r="69" spans="1:8">
      <c r="A69" s="445" t="s">
        <v>174</v>
      </c>
      <c r="B69" s="445"/>
      <c r="C69" s="445"/>
      <c r="D69" s="445"/>
      <c r="E69" s="445"/>
      <c r="F69" s="445"/>
      <c r="G69" s="445"/>
      <c r="H69" s="445"/>
    </row>
    <row r="70" spans="1:8">
      <c r="A70" s="446" t="s">
        <v>20</v>
      </c>
      <c r="B70" s="446"/>
      <c r="C70" s="446"/>
      <c r="D70" s="446"/>
      <c r="E70" s="446" t="s">
        <v>47</v>
      </c>
      <c r="F70" s="446" t="s">
        <v>13</v>
      </c>
      <c r="G70" s="447" t="s">
        <v>163</v>
      </c>
      <c r="H70" s="448" t="s">
        <v>164</v>
      </c>
    </row>
    <row r="71" spans="1:8">
      <c r="A71" s="446"/>
      <c r="B71" s="446"/>
      <c r="C71" s="446"/>
      <c r="D71" s="446"/>
      <c r="E71" s="446"/>
      <c r="F71" s="446"/>
      <c r="G71" s="447"/>
      <c r="H71" s="448"/>
    </row>
    <row r="72" spans="1:8">
      <c r="A72" s="459" t="s">
        <v>189</v>
      </c>
      <c r="B72" s="459"/>
      <c r="C72" s="459"/>
      <c r="D72" s="459"/>
      <c r="E72" s="257" t="s">
        <v>87</v>
      </c>
      <c r="F72" s="258">
        <v>0.2</v>
      </c>
      <c r="G72" s="259">
        <v>25000</v>
      </c>
      <c r="H72" s="355">
        <f>+G72*F72</f>
        <v>5000</v>
      </c>
    </row>
    <row r="73" spans="1:8">
      <c r="A73" s="261"/>
      <c r="B73" s="262"/>
      <c r="C73" s="263"/>
      <c r="D73" s="262"/>
      <c r="E73" s="262"/>
      <c r="F73" s="262"/>
      <c r="G73" s="255" t="s">
        <v>165</v>
      </c>
      <c r="H73" s="356">
        <f>SUM(H72)</f>
        <v>5000</v>
      </c>
    </row>
    <row r="74" spans="1:8">
      <c r="A74" s="261"/>
      <c r="B74" s="262"/>
      <c r="C74" s="263"/>
      <c r="D74" s="262"/>
      <c r="E74" s="262"/>
      <c r="F74" s="262"/>
      <c r="G74" s="272"/>
      <c r="H74" s="360"/>
    </row>
    <row r="75" spans="1:8">
      <c r="A75" s="261"/>
      <c r="B75" s="262"/>
      <c r="C75" s="263"/>
      <c r="D75" s="262"/>
      <c r="E75" s="445" t="s">
        <v>175</v>
      </c>
      <c r="F75" s="445"/>
      <c r="G75" s="445"/>
      <c r="H75" s="356">
        <f>H60+H51+H67+H73</f>
        <v>40980.152672474491</v>
      </c>
    </row>
    <row r="76" spans="1:8">
      <c r="A76" s="261"/>
      <c r="B76" s="262"/>
      <c r="C76" s="263"/>
      <c r="D76" s="262"/>
      <c r="E76" s="445" t="s">
        <v>176</v>
      </c>
      <c r="F76" s="445"/>
      <c r="G76" s="273">
        <v>0.31</v>
      </c>
      <c r="H76" s="356">
        <f>H75*G76</f>
        <v>12703.847328467093</v>
      </c>
    </row>
    <row r="77" spans="1:8">
      <c r="A77" s="287"/>
      <c r="B77" s="288"/>
      <c r="C77" s="288"/>
      <c r="D77" s="288"/>
      <c r="E77" s="445" t="s">
        <v>177</v>
      </c>
      <c r="F77" s="445"/>
      <c r="G77" s="445"/>
      <c r="H77" s="387">
        <f>ROUND(H75+H76,0)</f>
        <v>53684</v>
      </c>
    </row>
    <row r="78" spans="1:8">
      <c r="A78" s="276" t="s">
        <v>178</v>
      </c>
      <c r="B78" s="277"/>
      <c r="C78" s="277"/>
      <c r="D78" s="277"/>
      <c r="E78" s="272"/>
      <c r="F78" s="272"/>
      <c r="G78" s="272"/>
      <c r="H78" s="361"/>
    </row>
    <row r="79" spans="1:8">
      <c r="A79" s="276"/>
      <c r="B79" s="278"/>
      <c r="C79" s="278"/>
      <c r="D79" s="278"/>
      <c r="E79" s="279"/>
      <c r="F79" s="279"/>
      <c r="G79" s="279"/>
      <c r="H79" s="362"/>
    </row>
    <row r="80" spans="1:8">
      <c r="A80" s="280"/>
      <c r="B80" s="264"/>
      <c r="C80" s="264"/>
      <c r="D80" s="264"/>
      <c r="E80" s="264"/>
      <c r="F80" s="264"/>
      <c r="G80" s="264"/>
      <c r="H80" s="363"/>
    </row>
    <row r="81" spans="1:8" ht="13.5" thickBot="1">
      <c r="A81" s="276" t="s">
        <v>179</v>
      </c>
      <c r="B81" s="281"/>
      <c r="C81" s="281"/>
      <c r="D81" s="281"/>
      <c r="E81" s="282"/>
      <c r="F81" s="282"/>
      <c r="G81" s="282"/>
      <c r="H81" s="364"/>
    </row>
    <row r="82" spans="1:8" ht="31.5" customHeight="1" thickBot="1">
      <c r="A82" s="390" t="s">
        <v>160</v>
      </c>
      <c r="B82" s="391" t="s">
        <v>190</v>
      </c>
      <c r="C82" s="453" t="s">
        <v>95</v>
      </c>
      <c r="D82" s="453"/>
      <c r="E82" s="453"/>
      <c r="F82" s="453"/>
      <c r="G82" s="453"/>
      <c r="H82" s="454"/>
    </row>
    <row r="83" spans="1:8">
      <c r="A83" s="255" t="s">
        <v>161</v>
      </c>
      <c r="B83" s="255"/>
      <c r="C83" s="444" t="s">
        <v>87</v>
      </c>
      <c r="D83" s="444"/>
      <c r="E83" s="444"/>
      <c r="F83" s="444"/>
      <c r="G83" s="444"/>
      <c r="H83" s="444"/>
    </row>
    <row r="84" spans="1:8">
      <c r="A84" s="445" t="s">
        <v>162</v>
      </c>
      <c r="B84" s="445"/>
      <c r="C84" s="445"/>
      <c r="D84" s="445"/>
      <c r="E84" s="445"/>
      <c r="F84" s="445"/>
      <c r="G84" s="445"/>
      <c r="H84" s="445"/>
    </row>
    <row r="85" spans="1:8">
      <c r="A85" s="446" t="s">
        <v>20</v>
      </c>
      <c r="B85" s="446"/>
      <c r="C85" s="446"/>
      <c r="D85" s="446"/>
      <c r="E85" s="446" t="s">
        <v>47</v>
      </c>
      <c r="F85" s="446" t="s">
        <v>13</v>
      </c>
      <c r="G85" s="447" t="s">
        <v>163</v>
      </c>
      <c r="H85" s="448" t="s">
        <v>164</v>
      </c>
    </row>
    <row r="86" spans="1:8">
      <c r="A86" s="446"/>
      <c r="B86" s="446"/>
      <c r="C86" s="446"/>
      <c r="D86" s="446"/>
      <c r="E86" s="446"/>
      <c r="F86" s="446"/>
      <c r="G86" s="447"/>
      <c r="H86" s="448"/>
    </row>
    <row r="87" spans="1:8">
      <c r="A87" s="450"/>
      <c r="B87" s="450"/>
      <c r="C87" s="450"/>
      <c r="D87" s="450"/>
      <c r="E87" s="257"/>
      <c r="F87" s="258"/>
      <c r="G87" s="259"/>
      <c r="H87" s="355"/>
    </row>
    <row r="88" spans="1:8">
      <c r="A88" s="450"/>
      <c r="B88" s="450"/>
      <c r="C88" s="450"/>
      <c r="D88" s="450"/>
      <c r="E88" s="257"/>
      <c r="F88" s="258"/>
      <c r="G88" s="259"/>
      <c r="H88" s="355"/>
    </row>
    <row r="89" spans="1:8">
      <c r="A89" s="261"/>
      <c r="B89" s="262"/>
      <c r="C89" s="263"/>
      <c r="D89" s="262"/>
      <c r="E89" s="262"/>
      <c r="F89" s="255" t="s">
        <v>165</v>
      </c>
      <c r="G89" s="269"/>
      <c r="H89" s="355">
        <f>SUM(H87:H88)</f>
        <v>0</v>
      </c>
    </row>
    <row r="90" spans="1:8">
      <c r="A90" s="261"/>
      <c r="B90" s="262"/>
      <c r="C90" s="263"/>
      <c r="D90" s="262"/>
      <c r="E90" s="262"/>
      <c r="F90" s="262"/>
      <c r="G90" s="262"/>
      <c r="H90" s="357"/>
    </row>
    <row r="91" spans="1:8">
      <c r="A91" s="445" t="s">
        <v>181</v>
      </c>
      <c r="B91" s="445"/>
      <c r="C91" s="445"/>
      <c r="D91" s="445"/>
      <c r="E91" s="445"/>
      <c r="F91" s="445"/>
      <c r="G91" s="445"/>
      <c r="H91" s="445"/>
    </row>
    <row r="92" spans="1:8">
      <c r="A92" s="446" t="s">
        <v>20</v>
      </c>
      <c r="B92" s="446"/>
      <c r="C92" s="446"/>
      <c r="D92" s="446"/>
      <c r="E92" s="446" t="s">
        <v>47</v>
      </c>
      <c r="F92" s="446" t="s">
        <v>13</v>
      </c>
      <c r="G92" s="447" t="s">
        <v>163</v>
      </c>
      <c r="H92" s="448" t="s">
        <v>164</v>
      </c>
    </row>
    <row r="93" spans="1:8">
      <c r="A93" s="446"/>
      <c r="B93" s="446"/>
      <c r="C93" s="446"/>
      <c r="D93" s="446"/>
      <c r="E93" s="446"/>
      <c r="F93" s="446"/>
      <c r="G93" s="447"/>
      <c r="H93" s="448"/>
    </row>
    <row r="94" spans="1:8">
      <c r="A94" s="449" t="s">
        <v>191</v>
      </c>
      <c r="B94" s="449"/>
      <c r="C94" s="449"/>
      <c r="D94" s="449"/>
      <c r="E94" s="257" t="s">
        <v>183</v>
      </c>
      <c r="F94" s="258">
        <f>+E101</f>
        <v>6.7667667678288277</v>
      </c>
      <c r="G94" s="298">
        <v>125000</v>
      </c>
      <c r="H94" s="355">
        <f>+G94/F94</f>
        <v>18472.633133195348</v>
      </c>
    </row>
    <row r="95" spans="1:8">
      <c r="A95" s="449" t="s">
        <v>167</v>
      </c>
      <c r="B95" s="449"/>
      <c r="C95" s="449"/>
      <c r="D95" s="449"/>
      <c r="E95" s="257" t="s">
        <v>168</v>
      </c>
      <c r="F95" s="289">
        <v>1</v>
      </c>
      <c r="G95" s="298">
        <f>+H102*5%</f>
        <v>351.32135945669353</v>
      </c>
      <c r="H95" s="355">
        <f>+F95*G95</f>
        <v>351.32135945669353</v>
      </c>
    </row>
    <row r="96" spans="1:8">
      <c r="A96" s="261"/>
      <c r="B96" s="262"/>
      <c r="C96" s="263"/>
      <c r="D96" s="262"/>
      <c r="E96" s="262"/>
      <c r="F96" s="262"/>
      <c r="G96" s="255" t="s">
        <v>165</v>
      </c>
      <c r="H96" s="356">
        <f>SUM(H94:H95)</f>
        <v>18823.954492652043</v>
      </c>
    </row>
    <row r="97" spans="1:8">
      <c r="A97" s="261"/>
      <c r="B97" s="262"/>
      <c r="C97" s="263"/>
      <c r="D97" s="262"/>
      <c r="E97" s="262"/>
      <c r="F97" s="262"/>
      <c r="G97" s="262"/>
      <c r="H97" s="357"/>
    </row>
    <row r="98" spans="1:8">
      <c r="A98" s="445" t="s">
        <v>169</v>
      </c>
      <c r="B98" s="445"/>
      <c r="C98" s="445"/>
      <c r="D98" s="445"/>
      <c r="E98" s="445"/>
      <c r="F98" s="445"/>
      <c r="G98" s="445"/>
      <c r="H98" s="445"/>
    </row>
    <row r="99" spans="1:8" ht="24" customHeight="1">
      <c r="A99" s="447" t="s">
        <v>170</v>
      </c>
      <c r="B99" s="447"/>
      <c r="C99" s="447"/>
      <c r="D99" s="447" t="s">
        <v>13</v>
      </c>
      <c r="E99" s="447" t="s">
        <v>52</v>
      </c>
      <c r="F99" s="447" t="s">
        <v>171</v>
      </c>
      <c r="G99" s="447" t="s">
        <v>172</v>
      </c>
      <c r="H99" s="451" t="s">
        <v>164</v>
      </c>
    </row>
    <row r="100" spans="1:8">
      <c r="A100" s="447"/>
      <c r="B100" s="447"/>
      <c r="C100" s="447"/>
      <c r="D100" s="447"/>
      <c r="E100" s="447"/>
      <c r="F100" s="447"/>
      <c r="G100" s="447"/>
      <c r="H100" s="451"/>
    </row>
    <row r="101" spans="1:8">
      <c r="A101" s="450" t="s">
        <v>188</v>
      </c>
      <c r="B101" s="450"/>
      <c r="C101" s="450"/>
      <c r="D101" s="266">
        <v>1</v>
      </c>
      <c r="E101" s="258">
        <v>6.7667667678288277</v>
      </c>
      <c r="F101" s="299">
        <v>8</v>
      </c>
      <c r="G101" s="298">
        <v>5943.2742499999995</v>
      </c>
      <c r="H101" s="355">
        <f>+D101*F101*G101/E101</f>
        <v>7026.4271891338703</v>
      </c>
    </row>
    <row r="102" spans="1:8">
      <c r="A102" s="261"/>
      <c r="B102" s="262"/>
      <c r="C102" s="263"/>
      <c r="D102" s="262"/>
      <c r="E102" s="262"/>
      <c r="F102" s="262"/>
      <c r="G102" s="255" t="s">
        <v>165</v>
      </c>
      <c r="H102" s="356">
        <f>SUM(H101:H101)</f>
        <v>7026.4271891338703</v>
      </c>
    </row>
    <row r="103" spans="1:8">
      <c r="A103" s="261"/>
      <c r="B103" s="262"/>
      <c r="C103" s="263"/>
      <c r="D103" s="262"/>
      <c r="E103" s="262"/>
      <c r="F103" s="262"/>
      <c r="G103" s="262"/>
      <c r="H103" s="357"/>
    </row>
    <row r="104" spans="1:8">
      <c r="A104" s="445" t="s">
        <v>174</v>
      </c>
      <c r="B104" s="445"/>
      <c r="C104" s="445"/>
      <c r="D104" s="445"/>
      <c r="E104" s="445"/>
      <c r="F104" s="445"/>
      <c r="G104" s="445"/>
      <c r="H104" s="445"/>
    </row>
    <row r="105" spans="1:8">
      <c r="A105" s="446" t="s">
        <v>20</v>
      </c>
      <c r="B105" s="446"/>
      <c r="C105" s="446"/>
      <c r="D105" s="446"/>
      <c r="E105" s="446" t="s">
        <v>47</v>
      </c>
      <c r="F105" s="446" t="s">
        <v>13</v>
      </c>
      <c r="G105" s="447" t="s">
        <v>163</v>
      </c>
      <c r="H105" s="448" t="s">
        <v>164</v>
      </c>
    </row>
    <row r="106" spans="1:8">
      <c r="A106" s="446"/>
      <c r="B106" s="446"/>
      <c r="C106" s="446"/>
      <c r="D106" s="446"/>
      <c r="E106" s="446"/>
      <c r="F106" s="446"/>
      <c r="G106" s="447"/>
      <c r="H106" s="448"/>
    </row>
    <row r="107" spans="1:8">
      <c r="A107" s="446"/>
      <c r="B107" s="446"/>
      <c r="C107" s="446"/>
      <c r="D107" s="446"/>
      <c r="E107" s="300"/>
      <c r="F107" s="301"/>
      <c r="G107" s="300"/>
      <c r="H107" s="368"/>
    </row>
    <row r="108" spans="1:8">
      <c r="A108" s="261"/>
      <c r="B108" s="262"/>
      <c r="C108" s="263"/>
      <c r="D108" s="262"/>
      <c r="E108" s="262"/>
      <c r="F108" s="262"/>
      <c r="G108" s="255" t="s">
        <v>165</v>
      </c>
      <c r="H108" s="359"/>
    </row>
    <row r="109" spans="1:8">
      <c r="A109" s="261"/>
      <c r="B109" s="262"/>
      <c r="C109" s="263"/>
      <c r="D109" s="262"/>
      <c r="E109" s="262"/>
      <c r="F109" s="262"/>
      <c r="G109" s="272"/>
      <c r="H109" s="360"/>
    </row>
    <row r="110" spans="1:8">
      <c r="A110" s="261"/>
      <c r="B110" s="262"/>
      <c r="C110" s="263"/>
      <c r="D110" s="262"/>
      <c r="E110" s="445" t="s">
        <v>192</v>
      </c>
      <c r="F110" s="445"/>
      <c r="G110" s="445"/>
      <c r="H110" s="356">
        <f>H96+H89+H102+H108</f>
        <v>25850.381681785911</v>
      </c>
    </row>
    <row r="111" spans="1:8">
      <c r="A111" s="261"/>
      <c r="B111" s="262"/>
      <c r="C111" s="263"/>
      <c r="D111" s="262"/>
      <c r="E111" s="445" t="s">
        <v>176</v>
      </c>
      <c r="F111" s="445"/>
      <c r="G111" s="273">
        <v>0.31</v>
      </c>
      <c r="H111" s="356">
        <f>H110*G111</f>
        <v>8013.6183213536324</v>
      </c>
    </row>
    <row r="112" spans="1:8">
      <c r="A112" s="287"/>
      <c r="B112" s="288"/>
      <c r="C112" s="288"/>
      <c r="D112" s="288"/>
      <c r="E112" s="445" t="s">
        <v>177</v>
      </c>
      <c r="F112" s="445"/>
      <c r="G112" s="445"/>
      <c r="H112" s="387">
        <f>ROUND(H110+H111,0)</f>
        <v>33864</v>
      </c>
    </row>
    <row r="113" spans="1:8">
      <c r="A113" s="276" t="s">
        <v>178</v>
      </c>
      <c r="B113" s="277"/>
      <c r="C113" s="277"/>
      <c r="D113" s="277"/>
      <c r="E113" s="272"/>
      <c r="F113" s="272"/>
      <c r="G113" s="272"/>
      <c r="H113" s="361"/>
    </row>
    <row r="114" spans="1:8">
      <c r="A114" s="276"/>
      <c r="B114" s="278"/>
      <c r="C114" s="278"/>
      <c r="D114" s="278"/>
      <c r="E114" s="279"/>
      <c r="F114" s="279"/>
      <c r="G114" s="279"/>
      <c r="H114" s="362"/>
    </row>
    <row r="115" spans="1:8">
      <c r="A115" s="280"/>
      <c r="B115" s="264"/>
      <c r="C115" s="264"/>
      <c r="D115" s="264"/>
      <c r="E115" s="264"/>
      <c r="F115" s="264"/>
      <c r="G115" s="264"/>
      <c r="H115" s="363"/>
    </row>
    <row r="116" spans="1:8" ht="13.5" thickBot="1">
      <c r="A116" s="276" t="s">
        <v>179</v>
      </c>
      <c r="B116" s="281"/>
      <c r="C116" s="281"/>
      <c r="D116" s="281"/>
      <c r="E116" s="282"/>
      <c r="F116" s="282"/>
      <c r="G116" s="282"/>
      <c r="H116" s="364"/>
    </row>
    <row r="117" spans="1:8" ht="31.5" customHeight="1" thickBot="1">
      <c r="A117" s="390" t="s">
        <v>160</v>
      </c>
      <c r="B117" s="391" t="s">
        <v>193</v>
      </c>
      <c r="C117" s="453" t="s">
        <v>97</v>
      </c>
      <c r="D117" s="453"/>
      <c r="E117" s="453"/>
      <c r="F117" s="453"/>
      <c r="G117" s="453"/>
      <c r="H117" s="454"/>
    </row>
    <row r="118" spans="1:8">
      <c r="A118" s="255" t="s">
        <v>161</v>
      </c>
      <c r="B118" s="255"/>
      <c r="C118" s="444" t="s">
        <v>87</v>
      </c>
      <c r="D118" s="444"/>
      <c r="E118" s="444"/>
      <c r="F118" s="444"/>
      <c r="G118" s="444"/>
      <c r="H118" s="444"/>
    </row>
    <row r="119" spans="1:8">
      <c r="A119" s="261"/>
      <c r="B119" s="262"/>
      <c r="C119" s="263"/>
      <c r="D119" s="262"/>
      <c r="E119" s="262"/>
      <c r="F119" s="262"/>
      <c r="G119" s="262"/>
      <c r="H119" s="357"/>
    </row>
    <row r="120" spans="1:8">
      <c r="A120" s="445" t="s">
        <v>162</v>
      </c>
      <c r="B120" s="445"/>
      <c r="C120" s="445"/>
      <c r="D120" s="445"/>
      <c r="E120" s="445"/>
      <c r="F120" s="445"/>
      <c r="G120" s="445"/>
      <c r="H120" s="445"/>
    </row>
    <row r="121" spans="1:8">
      <c r="A121" s="446" t="s">
        <v>20</v>
      </c>
      <c r="B121" s="446"/>
      <c r="C121" s="446"/>
      <c r="D121" s="446"/>
      <c r="E121" s="446" t="s">
        <v>47</v>
      </c>
      <c r="F121" s="446" t="s">
        <v>13</v>
      </c>
      <c r="G121" s="447" t="s">
        <v>163</v>
      </c>
      <c r="H121" s="448" t="s">
        <v>164</v>
      </c>
    </row>
    <row r="122" spans="1:8">
      <c r="A122" s="446"/>
      <c r="B122" s="446"/>
      <c r="C122" s="446"/>
      <c r="D122" s="446"/>
      <c r="E122" s="446"/>
      <c r="F122" s="446"/>
      <c r="G122" s="447"/>
      <c r="H122" s="448"/>
    </row>
    <row r="123" spans="1:8">
      <c r="A123" s="458"/>
      <c r="B123" s="458"/>
      <c r="C123" s="458"/>
      <c r="D123" s="458"/>
      <c r="E123" s="257"/>
      <c r="F123" s="258"/>
      <c r="G123" s="259"/>
      <c r="H123" s="355"/>
    </row>
    <row r="124" spans="1:8">
      <c r="A124" s="450"/>
      <c r="B124" s="450"/>
      <c r="C124" s="450"/>
      <c r="D124" s="450"/>
      <c r="E124" s="257"/>
      <c r="F124" s="259"/>
      <c r="G124" s="265"/>
      <c r="H124" s="355"/>
    </row>
    <row r="125" spans="1:8">
      <c r="A125" s="450"/>
      <c r="B125" s="450"/>
      <c r="C125" s="450"/>
      <c r="D125" s="450"/>
      <c r="E125" s="257"/>
      <c r="F125" s="302"/>
      <c r="G125" s="265"/>
      <c r="H125" s="355"/>
    </row>
    <row r="126" spans="1:8">
      <c r="A126" s="261"/>
      <c r="B126" s="262"/>
      <c r="C126" s="263"/>
      <c r="D126" s="262"/>
      <c r="E126" s="262"/>
      <c r="F126" s="262"/>
      <c r="G126" s="255" t="s">
        <v>165</v>
      </c>
      <c r="H126" s="356">
        <f>SUM(H123:H125)</f>
        <v>0</v>
      </c>
    </row>
    <row r="127" spans="1:8">
      <c r="A127" s="261"/>
      <c r="B127" s="262"/>
      <c r="C127" s="263"/>
      <c r="D127" s="262"/>
      <c r="E127" s="262"/>
      <c r="F127" s="262"/>
      <c r="G127" s="262"/>
      <c r="H127" s="357"/>
    </row>
    <row r="128" spans="1:8">
      <c r="A128" s="445" t="s">
        <v>181</v>
      </c>
      <c r="B128" s="445"/>
      <c r="C128" s="445"/>
      <c r="D128" s="445"/>
      <c r="E128" s="445"/>
      <c r="F128" s="445"/>
      <c r="G128" s="445"/>
      <c r="H128" s="445"/>
    </row>
    <row r="129" spans="1:8">
      <c r="A129" s="446" t="s">
        <v>20</v>
      </c>
      <c r="B129" s="446"/>
      <c r="C129" s="446"/>
      <c r="D129" s="446"/>
      <c r="E129" s="446" t="s">
        <v>47</v>
      </c>
      <c r="F129" s="446" t="s">
        <v>13</v>
      </c>
      <c r="G129" s="447" t="s">
        <v>163</v>
      </c>
      <c r="H129" s="448" t="s">
        <v>164</v>
      </c>
    </row>
    <row r="130" spans="1:8">
      <c r="A130" s="446"/>
      <c r="B130" s="446"/>
      <c r="C130" s="446"/>
      <c r="D130" s="446"/>
      <c r="E130" s="446"/>
      <c r="F130" s="446"/>
      <c r="G130" s="447"/>
      <c r="H130" s="448"/>
    </row>
    <row r="131" spans="1:8">
      <c r="A131" s="449" t="s">
        <v>186</v>
      </c>
      <c r="B131" s="449"/>
      <c r="C131" s="449"/>
      <c r="D131" s="449"/>
      <c r="E131" s="257" t="s">
        <v>183</v>
      </c>
      <c r="F131" s="258">
        <f>+E138</f>
        <v>3.5791061199503433</v>
      </c>
      <c r="G131" s="259">
        <v>85000</v>
      </c>
      <c r="H131" s="355">
        <f>+G131/F131</f>
        <v>23748.946566909643</v>
      </c>
    </row>
    <row r="132" spans="1:8">
      <c r="A132" s="449" t="s">
        <v>167</v>
      </c>
      <c r="B132" s="449"/>
      <c r="C132" s="449"/>
      <c r="D132" s="449"/>
      <c r="E132" s="257" t="s">
        <v>168</v>
      </c>
      <c r="F132" s="289">
        <v>1</v>
      </c>
      <c r="G132" s="259">
        <f>+H139*5%</f>
        <v>664.2</v>
      </c>
      <c r="H132" s="355">
        <f>ROUND(F132*G132,0)</f>
        <v>664</v>
      </c>
    </row>
    <row r="133" spans="1:8">
      <c r="A133" s="280"/>
      <c r="B133" s="264"/>
      <c r="C133" s="264"/>
      <c r="D133" s="264"/>
      <c r="E133" s="264"/>
      <c r="F133" s="264"/>
      <c r="G133" s="255" t="s">
        <v>165</v>
      </c>
      <c r="H133" s="355">
        <f>SUM(H131:H132)</f>
        <v>24412.946566909643</v>
      </c>
    </row>
    <row r="134" spans="1:8">
      <c r="A134" s="261"/>
      <c r="B134" s="262"/>
      <c r="C134" s="263"/>
      <c r="D134" s="262"/>
      <c r="E134" s="262"/>
      <c r="F134" s="262"/>
      <c r="G134" s="262"/>
      <c r="H134" s="357"/>
    </row>
    <row r="135" spans="1:8">
      <c r="A135" s="445" t="s">
        <v>169</v>
      </c>
      <c r="B135" s="445"/>
      <c r="C135" s="445"/>
      <c r="D135" s="445"/>
      <c r="E135" s="445"/>
      <c r="F135" s="445"/>
      <c r="G135" s="445"/>
      <c r="H135" s="445"/>
    </row>
    <row r="136" spans="1:8">
      <c r="A136" s="447" t="s">
        <v>170</v>
      </c>
      <c r="B136" s="447"/>
      <c r="C136" s="447"/>
      <c r="D136" s="447" t="s">
        <v>13</v>
      </c>
      <c r="E136" s="447" t="s">
        <v>52</v>
      </c>
      <c r="F136" s="447" t="s">
        <v>171</v>
      </c>
      <c r="G136" s="447" t="s">
        <v>172</v>
      </c>
      <c r="H136" s="451" t="s">
        <v>164</v>
      </c>
    </row>
    <row r="137" spans="1:8">
      <c r="A137" s="447"/>
      <c r="B137" s="447"/>
      <c r="C137" s="447"/>
      <c r="D137" s="447"/>
      <c r="E137" s="447"/>
      <c r="F137" s="447"/>
      <c r="G137" s="447"/>
      <c r="H137" s="451"/>
    </row>
    <row r="138" spans="1:8">
      <c r="A138" s="450" t="s">
        <v>188</v>
      </c>
      <c r="B138" s="450"/>
      <c r="C138" s="450"/>
      <c r="D138" s="295">
        <v>1</v>
      </c>
      <c r="E138" s="258">
        <v>3.5791061199503433</v>
      </c>
      <c r="F138" s="289">
        <v>8</v>
      </c>
      <c r="G138" s="259">
        <v>5943.2742499999995</v>
      </c>
      <c r="H138" s="355">
        <f>ROUND(D138*F138*G138/E138,0)</f>
        <v>13284</v>
      </c>
    </row>
    <row r="139" spans="1:8">
      <c r="A139" s="261"/>
      <c r="B139" s="262"/>
      <c r="C139" s="263"/>
      <c r="D139" s="262"/>
      <c r="E139" s="262"/>
      <c r="F139" s="262"/>
      <c r="G139" s="255" t="s">
        <v>165</v>
      </c>
      <c r="H139" s="356">
        <f>SUM(H138:H138)</f>
        <v>13284</v>
      </c>
    </row>
    <row r="140" spans="1:8">
      <c r="A140" s="261"/>
      <c r="B140" s="262"/>
      <c r="C140" s="263"/>
      <c r="D140" s="262"/>
      <c r="E140" s="262"/>
      <c r="F140" s="262"/>
      <c r="G140" s="262"/>
      <c r="H140" s="357"/>
    </row>
    <row r="141" spans="1:8">
      <c r="A141" s="445" t="s">
        <v>194</v>
      </c>
      <c r="B141" s="445"/>
      <c r="C141" s="445"/>
      <c r="D141" s="445"/>
      <c r="E141" s="445"/>
      <c r="F141" s="445"/>
      <c r="G141" s="445"/>
      <c r="H141" s="445"/>
    </row>
    <row r="142" spans="1:8">
      <c r="A142" s="446" t="s">
        <v>20</v>
      </c>
      <c r="B142" s="446"/>
      <c r="C142" s="446"/>
      <c r="D142" s="446"/>
      <c r="E142" s="446" t="s">
        <v>47</v>
      </c>
      <c r="F142" s="446" t="s">
        <v>13</v>
      </c>
      <c r="G142" s="447" t="s">
        <v>163</v>
      </c>
      <c r="H142" s="448" t="s">
        <v>164</v>
      </c>
    </row>
    <row r="143" spans="1:8">
      <c r="A143" s="446"/>
      <c r="B143" s="446"/>
      <c r="C143" s="446"/>
      <c r="D143" s="446"/>
      <c r="E143" s="446"/>
      <c r="F143" s="446"/>
      <c r="G143" s="447"/>
      <c r="H143" s="448"/>
    </row>
    <row r="144" spans="1:8">
      <c r="A144" s="450"/>
      <c r="B144" s="450"/>
      <c r="C144" s="450"/>
      <c r="D144" s="450"/>
      <c r="E144" s="257"/>
      <c r="F144" s="259"/>
      <c r="G144" s="265"/>
      <c r="H144" s="355"/>
    </row>
    <row r="145" spans="1:8">
      <c r="A145" s="450"/>
      <c r="B145" s="450"/>
      <c r="C145" s="450"/>
      <c r="D145" s="450"/>
      <c r="E145" s="257"/>
      <c r="F145" s="259"/>
      <c r="G145" s="265"/>
      <c r="H145" s="355"/>
    </row>
    <row r="146" spans="1:8">
      <c r="A146" s="261"/>
      <c r="B146" s="262"/>
      <c r="C146" s="263"/>
      <c r="D146" s="262"/>
      <c r="E146" s="262"/>
      <c r="F146" s="262"/>
      <c r="G146" s="255" t="s">
        <v>165</v>
      </c>
      <c r="H146" s="356">
        <f>SUM(H141:H145)</f>
        <v>0</v>
      </c>
    </row>
    <row r="147" spans="1:8">
      <c r="A147" s="261"/>
      <c r="B147" s="262"/>
      <c r="C147" s="263"/>
      <c r="D147" s="262"/>
      <c r="E147" s="262"/>
      <c r="F147" s="262"/>
      <c r="G147" s="272"/>
      <c r="H147" s="360"/>
    </row>
    <row r="148" spans="1:8">
      <c r="A148" s="261"/>
      <c r="B148" s="262"/>
      <c r="C148" s="263"/>
      <c r="D148" s="262"/>
      <c r="E148" s="445" t="s">
        <v>175</v>
      </c>
      <c r="F148" s="445"/>
      <c r="G148" s="445"/>
      <c r="H148" s="356">
        <f>H126+H133+H139+H146</f>
        <v>37696.946566909639</v>
      </c>
    </row>
    <row r="149" spans="1:8">
      <c r="A149" s="261"/>
      <c r="B149" s="262"/>
      <c r="C149" s="263"/>
      <c r="D149" s="262"/>
      <c r="E149" s="445" t="s">
        <v>176</v>
      </c>
      <c r="F149" s="445"/>
      <c r="G149" s="273">
        <v>0.31</v>
      </c>
      <c r="H149" s="356">
        <f>H148*G149</f>
        <v>11686.053435741987</v>
      </c>
    </row>
    <row r="150" spans="1:8">
      <c r="A150" s="287"/>
      <c r="B150" s="288"/>
      <c r="C150" s="288"/>
      <c r="D150" s="288"/>
      <c r="E150" s="445" t="s">
        <v>177</v>
      </c>
      <c r="F150" s="445"/>
      <c r="G150" s="445"/>
      <c r="H150" s="387">
        <f>ROUND(H148+H149,0)</f>
        <v>49383</v>
      </c>
    </row>
    <row r="151" spans="1:8">
      <c r="A151" s="276" t="s">
        <v>178</v>
      </c>
      <c r="B151" s="277"/>
      <c r="C151" s="277"/>
      <c r="D151" s="277"/>
      <c r="E151" s="272"/>
      <c r="F151" s="272"/>
      <c r="G151" s="272"/>
      <c r="H151" s="361"/>
    </row>
    <row r="152" spans="1:8">
      <c r="A152" s="276"/>
      <c r="B152" s="278"/>
      <c r="C152" s="278"/>
      <c r="D152" s="278"/>
      <c r="E152" s="279"/>
      <c r="F152" s="279"/>
      <c r="G152" s="279"/>
      <c r="H152" s="362"/>
    </row>
    <row r="153" spans="1:8">
      <c r="A153" s="280"/>
      <c r="B153" s="264"/>
      <c r="C153" s="264"/>
      <c r="D153" s="264"/>
      <c r="E153" s="264"/>
      <c r="F153" s="264"/>
      <c r="G153" s="264"/>
      <c r="H153" s="363"/>
    </row>
    <row r="154" spans="1:8" ht="13.5" thickBot="1">
      <c r="A154" s="276" t="s">
        <v>179</v>
      </c>
      <c r="B154" s="281"/>
      <c r="C154" s="281"/>
      <c r="D154" s="281"/>
      <c r="E154" s="282"/>
      <c r="F154" s="282"/>
      <c r="G154" s="282"/>
      <c r="H154" s="364"/>
    </row>
    <row r="155" spans="1:8" ht="31.5" customHeight="1" thickBot="1">
      <c r="A155" s="390" t="s">
        <v>160</v>
      </c>
      <c r="B155" s="391">
        <v>4.0999999999999996</v>
      </c>
      <c r="C155" s="453" t="s">
        <v>99</v>
      </c>
      <c r="D155" s="453"/>
      <c r="E155" s="453"/>
      <c r="F155" s="453"/>
      <c r="G155" s="453"/>
      <c r="H155" s="454"/>
    </row>
    <row r="156" spans="1:8" ht="13.5">
      <c r="A156" s="255" t="s">
        <v>161</v>
      </c>
      <c r="B156" s="255"/>
      <c r="C156" s="466" t="s">
        <v>195</v>
      </c>
      <c r="D156" s="467"/>
      <c r="E156" s="467"/>
      <c r="F156" s="467"/>
      <c r="G156" s="467"/>
      <c r="H156" s="468"/>
    </row>
    <row r="157" spans="1:8">
      <c r="A157" s="445" t="s">
        <v>162</v>
      </c>
      <c r="B157" s="445"/>
      <c r="C157" s="445"/>
      <c r="D157" s="445"/>
      <c r="E157" s="445"/>
      <c r="F157" s="445"/>
      <c r="G157" s="445"/>
      <c r="H157" s="445"/>
    </row>
    <row r="158" spans="1:8">
      <c r="A158" s="446" t="s">
        <v>20</v>
      </c>
      <c r="B158" s="446"/>
      <c r="C158" s="446"/>
      <c r="D158" s="446"/>
      <c r="E158" s="446" t="s">
        <v>47</v>
      </c>
      <c r="F158" s="446" t="s">
        <v>13</v>
      </c>
      <c r="G158" s="447" t="s">
        <v>163</v>
      </c>
      <c r="H158" s="448" t="s">
        <v>164</v>
      </c>
    </row>
    <row r="159" spans="1:8">
      <c r="A159" s="446"/>
      <c r="B159" s="446"/>
      <c r="C159" s="446"/>
      <c r="D159" s="446"/>
      <c r="E159" s="446"/>
      <c r="F159" s="446"/>
      <c r="G159" s="447"/>
      <c r="H159" s="448"/>
    </row>
    <row r="160" spans="1:8">
      <c r="A160" s="449"/>
      <c r="B160" s="449"/>
      <c r="C160" s="449"/>
      <c r="D160" s="449"/>
      <c r="E160" s="257"/>
      <c r="F160" s="258"/>
      <c r="G160" s="259"/>
      <c r="H160" s="355"/>
    </row>
    <row r="161" spans="1:8">
      <c r="A161" s="449"/>
      <c r="B161" s="449"/>
      <c r="C161" s="449"/>
      <c r="D161" s="449"/>
      <c r="E161" s="257"/>
      <c r="F161" s="258"/>
      <c r="G161" s="259"/>
      <c r="H161" s="355"/>
    </row>
    <row r="162" spans="1:8">
      <c r="A162" s="261"/>
      <c r="B162" s="262"/>
      <c r="C162" s="263"/>
      <c r="D162" s="262"/>
      <c r="E162" s="262"/>
      <c r="F162" s="264"/>
      <c r="G162" s="269" t="s">
        <v>165</v>
      </c>
      <c r="H162" s="355">
        <f>SUM(H160:H161)</f>
        <v>0</v>
      </c>
    </row>
    <row r="163" spans="1:8">
      <c r="A163" s="261"/>
      <c r="B163" s="262"/>
      <c r="C163" s="263"/>
      <c r="D163" s="262"/>
      <c r="E163" s="262"/>
      <c r="F163" s="262"/>
      <c r="G163" s="262"/>
      <c r="H163" s="357"/>
    </row>
    <row r="164" spans="1:8">
      <c r="A164" s="445" t="s">
        <v>181</v>
      </c>
      <c r="B164" s="445"/>
      <c r="C164" s="445"/>
      <c r="D164" s="445"/>
      <c r="E164" s="445"/>
      <c r="F164" s="445"/>
      <c r="G164" s="445"/>
      <c r="H164" s="445"/>
    </row>
    <row r="165" spans="1:8">
      <c r="A165" s="446" t="s">
        <v>20</v>
      </c>
      <c r="B165" s="446"/>
      <c r="C165" s="446"/>
      <c r="D165" s="446"/>
      <c r="E165" s="446" t="s">
        <v>47</v>
      </c>
      <c r="F165" s="446" t="s">
        <v>13</v>
      </c>
      <c r="G165" s="447" t="s">
        <v>163</v>
      </c>
      <c r="H165" s="448" t="s">
        <v>164</v>
      </c>
    </row>
    <row r="166" spans="1:8">
      <c r="A166" s="446"/>
      <c r="B166" s="446"/>
      <c r="C166" s="446"/>
      <c r="D166" s="446"/>
      <c r="E166" s="446"/>
      <c r="F166" s="446"/>
      <c r="G166" s="447"/>
      <c r="H166" s="448"/>
    </row>
    <row r="167" spans="1:8">
      <c r="A167" s="449" t="s">
        <v>196</v>
      </c>
      <c r="B167" s="449"/>
      <c r="C167" s="449"/>
      <c r="D167" s="449"/>
      <c r="E167" s="257" t="s">
        <v>183</v>
      </c>
      <c r="F167" s="303">
        <v>25</v>
      </c>
      <c r="G167" s="259">
        <v>350000</v>
      </c>
      <c r="H167" s="355">
        <f>ROUND(G167/F167,0)</f>
        <v>14000</v>
      </c>
    </row>
    <row r="168" spans="1:8">
      <c r="A168" s="449" t="s">
        <v>197</v>
      </c>
      <c r="B168" s="449"/>
      <c r="C168" s="449"/>
      <c r="D168" s="449"/>
      <c r="E168" s="257" t="s">
        <v>183</v>
      </c>
      <c r="F168" s="303">
        <f>+E175</f>
        <v>24.605748797673677</v>
      </c>
      <c r="G168" s="259">
        <v>110000</v>
      </c>
      <c r="H168" s="355">
        <f>ROUND(G168/F168,0)</f>
        <v>4470</v>
      </c>
    </row>
    <row r="169" spans="1:8" ht="12.75" customHeight="1">
      <c r="A169" s="449" t="s">
        <v>167</v>
      </c>
      <c r="B169" s="449"/>
      <c r="C169" s="449"/>
      <c r="D169" s="449"/>
      <c r="E169" s="257">
        <v>1</v>
      </c>
      <c r="F169" s="303">
        <v>1</v>
      </c>
      <c r="G169" s="259">
        <f>+H176*5.09%</f>
        <v>98.355115891811664</v>
      </c>
      <c r="H169" s="355">
        <f>ROUND(E169*G169/F169,0)</f>
        <v>98</v>
      </c>
    </row>
    <row r="170" spans="1:8">
      <c r="A170" s="261"/>
      <c r="B170" s="262"/>
      <c r="C170" s="263"/>
      <c r="D170" s="262"/>
      <c r="E170" s="262"/>
      <c r="F170" s="262"/>
      <c r="G170" s="255" t="s">
        <v>165</v>
      </c>
      <c r="H170" s="356">
        <f>SUM(H167:H169)</f>
        <v>18568</v>
      </c>
    </row>
    <row r="171" spans="1:8">
      <c r="A171" s="261"/>
      <c r="B171" s="262"/>
      <c r="C171" s="263"/>
      <c r="D171" s="262"/>
      <c r="E171" s="262"/>
      <c r="F171" s="262"/>
      <c r="G171" s="262"/>
      <c r="H171" s="357"/>
    </row>
    <row r="172" spans="1:8">
      <c r="A172" s="445" t="s">
        <v>169</v>
      </c>
      <c r="B172" s="445"/>
      <c r="C172" s="445"/>
      <c r="D172" s="445"/>
      <c r="E172" s="445"/>
      <c r="F172" s="445"/>
      <c r="G172" s="445"/>
      <c r="H172" s="445"/>
    </row>
    <row r="173" spans="1:8" ht="12.75" customHeight="1">
      <c r="A173" s="447" t="s">
        <v>170</v>
      </c>
      <c r="B173" s="447"/>
      <c r="C173" s="447"/>
      <c r="D173" s="447" t="s">
        <v>13</v>
      </c>
      <c r="E173" s="447" t="s">
        <v>52</v>
      </c>
      <c r="F173" s="447" t="s">
        <v>171</v>
      </c>
      <c r="G173" s="447" t="s">
        <v>172</v>
      </c>
      <c r="H173" s="451" t="s">
        <v>164</v>
      </c>
    </row>
    <row r="174" spans="1:8">
      <c r="A174" s="447"/>
      <c r="B174" s="447"/>
      <c r="C174" s="447"/>
      <c r="D174" s="447"/>
      <c r="E174" s="447"/>
      <c r="F174" s="447"/>
      <c r="G174" s="447"/>
      <c r="H174" s="451"/>
    </row>
    <row r="175" spans="1:8">
      <c r="A175" s="450" t="s">
        <v>188</v>
      </c>
      <c r="B175" s="450"/>
      <c r="C175" s="450"/>
      <c r="D175" s="304">
        <v>1</v>
      </c>
      <c r="E175" s="304">
        <v>24.605748797673677</v>
      </c>
      <c r="F175" s="305">
        <v>8</v>
      </c>
      <c r="G175" s="259">
        <v>5943.2742499999995</v>
      </c>
      <c r="H175" s="355">
        <f>+D175*F175*G175/E175</f>
        <v>1932.3205479727242</v>
      </c>
    </row>
    <row r="176" spans="1:8">
      <c r="A176" s="261"/>
      <c r="B176" s="262"/>
      <c r="C176" s="263"/>
      <c r="D176" s="262"/>
      <c r="E176" s="262"/>
      <c r="F176" s="262"/>
      <c r="G176" s="255" t="s">
        <v>165</v>
      </c>
      <c r="H176" s="356">
        <f>SUM(H175:H175)</f>
        <v>1932.3205479727242</v>
      </c>
    </row>
    <row r="177" spans="1:8">
      <c r="A177" s="261"/>
      <c r="B177" s="262"/>
      <c r="C177" s="263"/>
      <c r="D177" s="262"/>
      <c r="E177" s="262"/>
      <c r="F177" s="262"/>
      <c r="G177" s="272"/>
      <c r="H177" s="360"/>
    </row>
    <row r="178" spans="1:8">
      <c r="A178" s="445" t="s">
        <v>174</v>
      </c>
      <c r="B178" s="445"/>
      <c r="C178" s="445"/>
      <c r="D178" s="445"/>
      <c r="E178" s="445"/>
      <c r="F178" s="445"/>
      <c r="G178" s="445"/>
      <c r="H178" s="445"/>
    </row>
    <row r="179" spans="1:8">
      <c r="A179" s="446" t="s">
        <v>20</v>
      </c>
      <c r="B179" s="446"/>
      <c r="C179" s="446"/>
      <c r="D179" s="446"/>
      <c r="E179" s="446" t="s">
        <v>47</v>
      </c>
      <c r="F179" s="446" t="s">
        <v>13</v>
      </c>
      <c r="G179" s="447" t="s">
        <v>163</v>
      </c>
      <c r="H179" s="448" t="s">
        <v>164</v>
      </c>
    </row>
    <row r="180" spans="1:8">
      <c r="A180" s="446"/>
      <c r="B180" s="446"/>
      <c r="C180" s="446"/>
      <c r="D180" s="446"/>
      <c r="E180" s="446"/>
      <c r="F180" s="446"/>
      <c r="G180" s="447"/>
      <c r="H180" s="448"/>
    </row>
    <row r="181" spans="1:8">
      <c r="A181" s="452"/>
      <c r="B181" s="452"/>
      <c r="C181" s="452"/>
      <c r="D181" s="452"/>
      <c r="E181" s="269"/>
      <c r="F181" s="271"/>
      <c r="G181" s="269"/>
      <c r="H181" s="358"/>
    </row>
    <row r="182" spans="1:8">
      <c r="A182" s="261"/>
      <c r="B182" s="262"/>
      <c r="C182" s="263"/>
      <c r="D182" s="262"/>
      <c r="E182" s="262"/>
      <c r="F182" s="262"/>
      <c r="G182" s="255" t="s">
        <v>165</v>
      </c>
      <c r="H182" s="359"/>
    </row>
    <row r="183" spans="1:8">
      <c r="A183" s="261"/>
      <c r="B183" s="262"/>
      <c r="C183" s="263"/>
      <c r="D183" s="262"/>
      <c r="E183" s="262"/>
      <c r="F183" s="262"/>
      <c r="G183" s="272"/>
      <c r="H183" s="360"/>
    </row>
    <row r="184" spans="1:8">
      <c r="A184" s="261"/>
      <c r="B184" s="262"/>
      <c r="C184" s="263"/>
      <c r="D184" s="262"/>
      <c r="E184" s="445" t="s">
        <v>175</v>
      </c>
      <c r="F184" s="445"/>
      <c r="G184" s="445"/>
      <c r="H184" s="356">
        <f>H170+H162+H176+H182</f>
        <v>20500.320547972726</v>
      </c>
    </row>
    <row r="185" spans="1:8">
      <c r="A185" s="261"/>
      <c r="B185" s="262"/>
      <c r="C185" s="263"/>
      <c r="D185" s="262"/>
      <c r="E185" s="445" t="s">
        <v>176</v>
      </c>
      <c r="F185" s="445"/>
      <c r="G185" s="273">
        <v>0.31</v>
      </c>
      <c r="H185" s="356">
        <f>H184*G185</f>
        <v>6355.0993698715447</v>
      </c>
    </row>
    <row r="186" spans="1:8">
      <c r="A186" s="287"/>
      <c r="B186" s="288"/>
      <c r="C186" s="288"/>
      <c r="D186" s="288"/>
      <c r="E186" s="445" t="s">
        <v>177</v>
      </c>
      <c r="F186" s="445"/>
      <c r="G186" s="445"/>
      <c r="H186" s="387">
        <f>ROUND(H184+H185,0)</f>
        <v>26855</v>
      </c>
    </row>
    <row r="187" spans="1:8">
      <c r="A187" s="276" t="s">
        <v>178</v>
      </c>
      <c r="B187" s="277"/>
      <c r="C187" s="277"/>
      <c r="D187" s="277"/>
      <c r="E187" s="272"/>
      <c r="F187" s="272"/>
      <c r="G187" s="272"/>
      <c r="H187" s="361"/>
    </row>
    <row r="188" spans="1:8">
      <c r="A188" s="276"/>
      <c r="B188" s="278"/>
      <c r="C188" s="278"/>
      <c r="D188" s="278"/>
      <c r="E188" s="279"/>
      <c r="F188" s="279"/>
      <c r="G188" s="279"/>
      <c r="H188" s="362"/>
    </row>
    <row r="189" spans="1:8">
      <c r="A189" s="280"/>
      <c r="B189" s="264"/>
      <c r="C189" s="264"/>
      <c r="D189" s="264"/>
      <c r="E189" s="264"/>
      <c r="F189" s="264"/>
      <c r="G189" s="264"/>
      <c r="H189" s="363"/>
    </row>
    <row r="190" spans="1:8" ht="13.5" thickBot="1">
      <c r="A190" s="276" t="s">
        <v>179</v>
      </c>
      <c r="B190" s="281"/>
      <c r="C190" s="281"/>
      <c r="D190" s="281"/>
      <c r="E190" s="282"/>
      <c r="F190" s="282"/>
      <c r="G190" s="282"/>
      <c r="H190" s="364"/>
    </row>
    <row r="191" spans="1:8" ht="31.5" customHeight="1" thickBot="1">
      <c r="A191" s="390" t="s">
        <v>160</v>
      </c>
      <c r="B191" s="391">
        <v>5.0999999999999996</v>
      </c>
      <c r="C191" s="453" t="s">
        <v>101</v>
      </c>
      <c r="D191" s="453"/>
      <c r="E191" s="453"/>
      <c r="F191" s="453"/>
      <c r="G191" s="453"/>
      <c r="H191" s="454"/>
    </row>
    <row r="192" spans="1:8">
      <c r="A192" s="255" t="s">
        <v>161</v>
      </c>
      <c r="B192" s="255"/>
      <c r="C192" s="470" t="s">
        <v>103</v>
      </c>
      <c r="D192" s="471"/>
      <c r="E192" s="471"/>
      <c r="F192" s="471"/>
      <c r="G192" s="471"/>
      <c r="H192" s="472"/>
    </row>
    <row r="193" spans="1:8">
      <c r="A193" s="306"/>
      <c r="B193" s="307"/>
      <c r="C193" s="308"/>
      <c r="D193" s="307"/>
      <c r="E193" s="307"/>
      <c r="F193" s="307"/>
      <c r="G193" s="307"/>
      <c r="H193" s="369"/>
    </row>
    <row r="194" spans="1:8">
      <c r="A194" s="469" t="s">
        <v>162</v>
      </c>
      <c r="B194" s="469"/>
      <c r="C194" s="469"/>
      <c r="D194" s="469"/>
      <c r="E194" s="469"/>
      <c r="F194" s="469"/>
      <c r="G194" s="469"/>
      <c r="H194" s="469"/>
    </row>
    <row r="195" spans="1:8">
      <c r="A195" s="446" t="s">
        <v>20</v>
      </c>
      <c r="B195" s="446"/>
      <c r="C195" s="446"/>
      <c r="D195" s="446"/>
      <c r="E195" s="446" t="s">
        <v>47</v>
      </c>
      <c r="F195" s="446" t="s">
        <v>13</v>
      </c>
      <c r="G195" s="447" t="s">
        <v>163</v>
      </c>
      <c r="H195" s="448" t="s">
        <v>164</v>
      </c>
    </row>
    <row r="196" spans="1:8">
      <c r="A196" s="446"/>
      <c r="B196" s="446"/>
      <c r="C196" s="446"/>
      <c r="D196" s="446"/>
      <c r="E196" s="446"/>
      <c r="F196" s="446"/>
      <c r="G196" s="447"/>
      <c r="H196" s="448"/>
    </row>
    <row r="197" spans="1:8">
      <c r="A197" s="473" t="s">
        <v>198</v>
      </c>
      <c r="B197" s="473"/>
      <c r="C197" s="473"/>
      <c r="D197" s="473"/>
      <c r="E197" s="309" t="s">
        <v>88</v>
      </c>
      <c r="F197" s="291">
        <v>1</v>
      </c>
      <c r="G197" s="294">
        <v>12500</v>
      </c>
      <c r="H197" s="367">
        <f>ROUND(F197*G197,0)</f>
        <v>12500</v>
      </c>
    </row>
    <row r="198" spans="1:8">
      <c r="A198" s="473" t="s">
        <v>199</v>
      </c>
      <c r="B198" s="473"/>
      <c r="C198" s="473"/>
      <c r="D198" s="473"/>
      <c r="E198" s="309" t="s">
        <v>87</v>
      </c>
      <c r="F198" s="291">
        <f>0.15*0.4</f>
        <v>0.06</v>
      </c>
      <c r="G198" s="294">
        <v>659687.6</v>
      </c>
      <c r="H198" s="367">
        <f>ROUND(F198*G198,0)</f>
        <v>39581</v>
      </c>
    </row>
    <row r="199" spans="1:8">
      <c r="A199" s="474" t="s">
        <v>200</v>
      </c>
      <c r="B199" s="474"/>
      <c r="C199" s="474"/>
      <c r="D199" s="474"/>
      <c r="E199" s="309" t="s">
        <v>108</v>
      </c>
      <c r="F199" s="291">
        <v>3</v>
      </c>
      <c r="G199" s="294">
        <v>1900</v>
      </c>
      <c r="H199" s="367">
        <f>ROUND(F199*G199,0)</f>
        <v>5700</v>
      </c>
    </row>
    <row r="200" spans="1:8">
      <c r="A200" s="306"/>
      <c r="B200" s="307"/>
      <c r="C200" s="308"/>
      <c r="D200" s="307"/>
      <c r="E200" s="307"/>
      <c r="F200" s="307"/>
      <c r="G200" s="310" t="s">
        <v>165</v>
      </c>
      <c r="H200" s="370">
        <f>SUM(H197:H199)</f>
        <v>57781</v>
      </c>
    </row>
    <row r="201" spans="1:8">
      <c r="A201" s="306"/>
      <c r="B201" s="307"/>
      <c r="C201" s="308"/>
      <c r="D201" s="307"/>
      <c r="E201" s="307"/>
      <c r="F201" s="307"/>
      <c r="G201" s="307"/>
      <c r="H201" s="369"/>
    </row>
    <row r="202" spans="1:8">
      <c r="A202" s="469" t="s">
        <v>181</v>
      </c>
      <c r="B202" s="469"/>
      <c r="C202" s="469"/>
      <c r="D202" s="469"/>
      <c r="E202" s="469"/>
      <c r="F202" s="469"/>
      <c r="G202" s="469"/>
      <c r="H202" s="469"/>
    </row>
    <row r="203" spans="1:8">
      <c r="A203" s="446" t="s">
        <v>20</v>
      </c>
      <c r="B203" s="446"/>
      <c r="C203" s="446"/>
      <c r="D203" s="446"/>
      <c r="E203" s="446" t="s">
        <v>47</v>
      </c>
      <c r="F203" s="446" t="s">
        <v>13</v>
      </c>
      <c r="G203" s="447" t="s">
        <v>163</v>
      </c>
      <c r="H203" s="448" t="s">
        <v>164</v>
      </c>
    </row>
    <row r="204" spans="1:8">
      <c r="A204" s="446"/>
      <c r="B204" s="446"/>
      <c r="C204" s="446"/>
      <c r="D204" s="446"/>
      <c r="E204" s="446"/>
      <c r="F204" s="446"/>
      <c r="G204" s="447"/>
      <c r="H204" s="448"/>
    </row>
    <row r="205" spans="1:8">
      <c r="A205" s="473" t="s">
        <v>167</v>
      </c>
      <c r="B205" s="473"/>
      <c r="C205" s="473"/>
      <c r="D205" s="473"/>
      <c r="E205" s="309" t="s">
        <v>168</v>
      </c>
      <c r="F205" s="257">
        <v>1</v>
      </c>
      <c r="G205" s="294">
        <f>+H213*5%</f>
        <v>850.55000000000007</v>
      </c>
      <c r="H205" s="367">
        <f>ROUND(F205*G205,0)</f>
        <v>851</v>
      </c>
    </row>
    <row r="206" spans="1:8">
      <c r="A206" s="306"/>
      <c r="B206" s="307"/>
      <c r="C206" s="308"/>
      <c r="D206" s="307"/>
      <c r="E206" s="307"/>
      <c r="F206" s="264"/>
      <c r="G206" s="310" t="s">
        <v>165</v>
      </c>
      <c r="H206" s="370">
        <f>SUM(H205)</f>
        <v>851</v>
      </c>
    </row>
    <row r="207" spans="1:8">
      <c r="A207" s="306"/>
      <c r="B207" s="307"/>
      <c r="C207" s="308"/>
      <c r="D207" s="307"/>
      <c r="E207" s="307"/>
      <c r="F207" s="307"/>
      <c r="G207" s="307"/>
      <c r="H207" s="369"/>
    </row>
    <row r="208" spans="1:8">
      <c r="A208" s="469" t="s">
        <v>169</v>
      </c>
      <c r="B208" s="469"/>
      <c r="C208" s="469"/>
      <c r="D208" s="469"/>
      <c r="E208" s="469"/>
      <c r="F208" s="469"/>
      <c r="G208" s="469"/>
      <c r="H208" s="469"/>
    </row>
    <row r="209" spans="1:8">
      <c r="A209" s="447" t="s">
        <v>170</v>
      </c>
      <c r="B209" s="447"/>
      <c r="C209" s="447"/>
      <c r="D209" s="447" t="s">
        <v>13</v>
      </c>
      <c r="E209" s="447" t="s">
        <v>52</v>
      </c>
      <c r="F209" s="447" t="s">
        <v>171</v>
      </c>
      <c r="G209" s="447" t="s">
        <v>172</v>
      </c>
      <c r="H209" s="451" t="s">
        <v>164</v>
      </c>
    </row>
    <row r="210" spans="1:8">
      <c r="A210" s="447"/>
      <c r="B210" s="447"/>
      <c r="C210" s="447"/>
      <c r="D210" s="447"/>
      <c r="E210" s="447"/>
      <c r="F210" s="447"/>
      <c r="G210" s="447"/>
      <c r="H210" s="451"/>
    </row>
    <row r="211" spans="1:8">
      <c r="A211" s="460" t="s">
        <v>188</v>
      </c>
      <c r="B211" s="461"/>
      <c r="C211" s="462"/>
      <c r="D211" s="290">
        <v>6</v>
      </c>
      <c r="E211" s="309">
        <v>22.36</v>
      </c>
      <c r="F211" s="311">
        <v>8</v>
      </c>
      <c r="G211" s="293">
        <v>5943.2742499999995</v>
      </c>
      <c r="H211" s="371">
        <f>ROUND(D211*F211*G211/E211,0)</f>
        <v>12758</v>
      </c>
    </row>
    <row r="212" spans="1:8">
      <c r="A212" s="460" t="s">
        <v>187</v>
      </c>
      <c r="B212" s="461"/>
      <c r="C212" s="462"/>
      <c r="D212" s="290">
        <v>1</v>
      </c>
      <c r="E212" s="309">
        <f>+E211</f>
        <v>22.36</v>
      </c>
      <c r="F212" s="311">
        <v>8</v>
      </c>
      <c r="G212" s="293">
        <v>11886.548499999999</v>
      </c>
      <c r="H212" s="371">
        <f>ROUND(D212*F212*G212/E212,0)</f>
        <v>4253</v>
      </c>
    </row>
    <row r="213" spans="1:8">
      <c r="A213" s="306"/>
      <c r="B213" s="307"/>
      <c r="C213" s="308"/>
      <c r="D213" s="307"/>
      <c r="E213" s="307"/>
      <c r="F213" s="307"/>
      <c r="G213" s="310" t="s">
        <v>165</v>
      </c>
      <c r="H213" s="370">
        <f>SUM(H211:H212)</f>
        <v>17011</v>
      </c>
    </row>
    <row r="214" spans="1:8">
      <c r="A214" s="306"/>
      <c r="B214" s="307"/>
      <c r="C214" s="308"/>
      <c r="D214" s="307"/>
      <c r="E214" s="307"/>
      <c r="F214" s="307"/>
      <c r="G214" s="307"/>
      <c r="H214" s="369"/>
    </row>
    <row r="215" spans="1:8">
      <c r="A215" s="469" t="s">
        <v>174</v>
      </c>
      <c r="B215" s="469"/>
      <c r="C215" s="469"/>
      <c r="D215" s="469"/>
      <c r="E215" s="469"/>
      <c r="F215" s="469"/>
      <c r="G215" s="469"/>
      <c r="H215" s="469"/>
    </row>
    <row r="216" spans="1:8">
      <c r="A216" s="446" t="s">
        <v>20</v>
      </c>
      <c r="B216" s="446"/>
      <c r="C216" s="446"/>
      <c r="D216" s="446"/>
      <c r="E216" s="446" t="s">
        <v>47</v>
      </c>
      <c r="F216" s="446" t="s">
        <v>13</v>
      </c>
      <c r="G216" s="447" t="s">
        <v>163</v>
      </c>
      <c r="H216" s="448" t="s">
        <v>164</v>
      </c>
    </row>
    <row r="217" spans="1:8">
      <c r="A217" s="446"/>
      <c r="B217" s="446"/>
      <c r="C217" s="446"/>
      <c r="D217" s="446"/>
      <c r="E217" s="446"/>
      <c r="F217" s="446"/>
      <c r="G217" s="447"/>
      <c r="H217" s="448"/>
    </row>
    <row r="218" spans="1:8">
      <c r="A218" s="476" t="s">
        <v>189</v>
      </c>
      <c r="B218" s="476"/>
      <c r="C218" s="476"/>
      <c r="D218" s="476"/>
      <c r="E218" s="309" t="s">
        <v>168</v>
      </c>
      <c r="F218" s="291">
        <v>20.046885559265082</v>
      </c>
      <c r="G218" s="293">
        <v>25000</v>
      </c>
      <c r="H218" s="371">
        <f>+G218/F218</f>
        <v>1247.0765060284257</v>
      </c>
    </row>
    <row r="219" spans="1:8">
      <c r="A219" s="477"/>
      <c r="B219" s="478"/>
      <c r="C219" s="478"/>
      <c r="D219" s="479"/>
      <c r="E219" s="312"/>
      <c r="F219" s="313"/>
      <c r="G219" s="312"/>
      <c r="H219" s="372"/>
    </row>
    <row r="220" spans="1:8">
      <c r="A220" s="480"/>
      <c r="B220" s="480"/>
      <c r="C220" s="480"/>
      <c r="D220" s="480"/>
      <c r="E220" s="312"/>
      <c r="F220" s="313"/>
      <c r="G220" s="312"/>
      <c r="H220" s="372"/>
    </row>
    <row r="221" spans="1:8">
      <c r="A221" s="481"/>
      <c r="B221" s="481"/>
      <c r="C221" s="481"/>
      <c r="D221" s="481"/>
      <c r="E221" s="314"/>
      <c r="F221" s="315"/>
      <c r="G221" s="314"/>
      <c r="H221" s="373"/>
    </row>
    <row r="222" spans="1:8">
      <c r="A222" s="306"/>
      <c r="B222" s="307"/>
      <c r="C222" s="308"/>
      <c r="D222" s="307"/>
      <c r="E222" s="307"/>
      <c r="F222" s="307"/>
      <c r="G222" s="310" t="s">
        <v>165</v>
      </c>
      <c r="H222" s="370">
        <f>SUM(H218:H221)</f>
        <v>1247.0765060284257</v>
      </c>
    </row>
    <row r="223" spans="1:8">
      <c r="A223" s="306"/>
      <c r="B223" s="307"/>
      <c r="C223" s="308"/>
      <c r="D223" s="307"/>
      <c r="E223" s="307"/>
      <c r="F223" s="307"/>
      <c r="G223" s="316"/>
      <c r="H223" s="374"/>
    </row>
    <row r="224" spans="1:8">
      <c r="A224" s="306"/>
      <c r="B224" s="307"/>
      <c r="C224" s="308"/>
      <c r="D224" s="307"/>
      <c r="E224" s="445" t="s">
        <v>175</v>
      </c>
      <c r="F224" s="445"/>
      <c r="G224" s="445"/>
      <c r="H224" s="370">
        <f>H200+H206+H213+H222</f>
        <v>76890.076506028432</v>
      </c>
    </row>
    <row r="225" spans="1:8">
      <c r="A225" s="306"/>
      <c r="B225" s="307"/>
      <c r="C225" s="308"/>
      <c r="D225" s="307"/>
      <c r="E225" s="469" t="s">
        <v>176</v>
      </c>
      <c r="F225" s="469"/>
      <c r="G225" s="317">
        <v>0.31</v>
      </c>
      <c r="H225" s="370">
        <f>H224*G225</f>
        <v>23835.923716868812</v>
      </c>
    </row>
    <row r="226" spans="1:8">
      <c r="A226" s="287"/>
      <c r="B226" s="288"/>
      <c r="C226" s="288"/>
      <c r="D226" s="288"/>
      <c r="E226" s="469" t="s">
        <v>177</v>
      </c>
      <c r="F226" s="469"/>
      <c r="G226" s="469"/>
      <c r="H226" s="370">
        <f>ROUND(H224+H225,0)</f>
        <v>100726</v>
      </c>
    </row>
    <row r="227" spans="1:8">
      <c r="A227" s="276" t="s">
        <v>178</v>
      </c>
      <c r="B227" s="277"/>
      <c r="C227" s="277"/>
      <c r="D227" s="277"/>
      <c r="E227" s="272"/>
      <c r="F227" s="272"/>
      <c r="G227" s="272"/>
      <c r="H227" s="361"/>
    </row>
    <row r="228" spans="1:8">
      <c r="A228" s="276"/>
      <c r="B228" s="278"/>
      <c r="C228" s="278"/>
      <c r="D228" s="278"/>
      <c r="E228" s="279"/>
      <c r="F228" s="279"/>
      <c r="G228" s="279"/>
      <c r="H228" s="362"/>
    </row>
    <row r="229" spans="1:8">
      <c r="A229" s="280"/>
      <c r="B229" s="264"/>
      <c r="C229" s="264"/>
      <c r="D229" s="264"/>
      <c r="E229" s="264"/>
      <c r="F229" s="264"/>
      <c r="G229" s="264"/>
      <c r="H229" s="363"/>
    </row>
    <row r="230" spans="1:8" ht="13.5" thickBot="1">
      <c r="A230" s="276" t="s">
        <v>179</v>
      </c>
      <c r="B230" s="281"/>
      <c r="C230" s="281"/>
      <c r="D230" s="281"/>
      <c r="E230" s="282"/>
      <c r="F230" s="282"/>
      <c r="G230" s="282"/>
      <c r="H230" s="364"/>
    </row>
    <row r="231" spans="1:8" ht="31.5" customHeight="1" thickBot="1">
      <c r="A231" s="390" t="s">
        <v>160</v>
      </c>
      <c r="B231" s="391">
        <v>5.2</v>
      </c>
      <c r="C231" s="453" t="s">
        <v>102</v>
      </c>
      <c r="D231" s="453"/>
      <c r="E231" s="453"/>
      <c r="F231" s="453"/>
      <c r="G231" s="453"/>
      <c r="H231" s="454"/>
    </row>
    <row r="232" spans="1:8">
      <c r="A232" s="255" t="s">
        <v>161</v>
      </c>
      <c r="B232" s="255"/>
      <c r="C232" s="444" t="s">
        <v>201</v>
      </c>
      <c r="D232" s="444"/>
      <c r="E232" s="444"/>
      <c r="F232" s="444"/>
      <c r="G232" s="444"/>
      <c r="H232" s="444"/>
    </row>
    <row r="233" spans="1:8">
      <c r="A233" s="318"/>
      <c r="B233" s="319"/>
      <c r="C233" s="320"/>
      <c r="D233" s="319"/>
      <c r="E233" s="319"/>
      <c r="F233" s="319"/>
      <c r="G233" s="319"/>
      <c r="H233" s="375"/>
    </row>
    <row r="234" spans="1:8">
      <c r="A234" s="475" t="s">
        <v>162</v>
      </c>
      <c r="B234" s="475"/>
      <c r="C234" s="475"/>
      <c r="D234" s="475"/>
      <c r="E234" s="475"/>
      <c r="F234" s="475"/>
      <c r="G234" s="475"/>
      <c r="H234" s="475"/>
    </row>
    <row r="235" spans="1:8">
      <c r="A235" s="446" t="s">
        <v>20</v>
      </c>
      <c r="B235" s="446"/>
      <c r="C235" s="446"/>
      <c r="D235" s="446"/>
      <c r="E235" s="446" t="s">
        <v>47</v>
      </c>
      <c r="F235" s="446" t="s">
        <v>13</v>
      </c>
      <c r="G235" s="447" t="s">
        <v>163</v>
      </c>
      <c r="H235" s="448" t="s">
        <v>164</v>
      </c>
    </row>
    <row r="236" spans="1:8">
      <c r="A236" s="446"/>
      <c r="B236" s="446"/>
      <c r="C236" s="446"/>
      <c r="D236" s="446"/>
      <c r="E236" s="446"/>
      <c r="F236" s="446"/>
      <c r="G236" s="447"/>
      <c r="H236" s="448"/>
    </row>
    <row r="237" spans="1:8">
      <c r="A237" s="484" t="s">
        <v>202</v>
      </c>
      <c r="B237" s="484"/>
      <c r="C237" s="484"/>
      <c r="D237" s="484"/>
      <c r="E237" s="321" t="s">
        <v>203</v>
      </c>
      <c r="F237" s="321">
        <v>0.03</v>
      </c>
      <c r="G237" s="322">
        <v>14000</v>
      </c>
      <c r="H237" s="367">
        <f>ROUND(F237*G237,0)</f>
        <v>420</v>
      </c>
    </row>
    <row r="238" spans="1:8">
      <c r="A238" s="484" t="s">
        <v>204</v>
      </c>
      <c r="B238" s="484"/>
      <c r="C238" s="484"/>
      <c r="D238" s="484"/>
      <c r="E238" s="321" t="s">
        <v>201</v>
      </c>
      <c r="F238" s="321">
        <v>20</v>
      </c>
      <c r="G238" s="322">
        <v>3700</v>
      </c>
      <c r="H238" s="367">
        <f>ROUND(F238*G238,0)</f>
        <v>74000</v>
      </c>
    </row>
    <row r="239" spans="1:8">
      <c r="A239" s="484" t="s">
        <v>205</v>
      </c>
      <c r="B239" s="484"/>
      <c r="C239" s="484"/>
      <c r="D239" s="484"/>
      <c r="E239" s="321" t="s">
        <v>108</v>
      </c>
      <c r="F239" s="323">
        <v>3</v>
      </c>
      <c r="G239" s="322">
        <v>3566.6666666666665</v>
      </c>
      <c r="H239" s="367">
        <f>ROUND(F239*G239,0)</f>
        <v>10700</v>
      </c>
    </row>
    <row r="240" spans="1:8">
      <c r="A240" s="485" t="s">
        <v>206</v>
      </c>
      <c r="B240" s="486"/>
      <c r="C240" s="486"/>
      <c r="D240" s="487"/>
      <c r="E240" s="321" t="s">
        <v>207</v>
      </c>
      <c r="F240" s="323">
        <v>2.4</v>
      </c>
      <c r="G240" s="322">
        <v>30500</v>
      </c>
      <c r="H240" s="367">
        <f>ROUND(F240*G240,0)</f>
        <v>73200</v>
      </c>
    </row>
    <row r="241" spans="1:8">
      <c r="A241" s="484" t="s">
        <v>208</v>
      </c>
      <c r="B241" s="484"/>
      <c r="C241" s="484"/>
      <c r="D241" s="484"/>
      <c r="E241" s="321" t="s">
        <v>203</v>
      </c>
      <c r="F241" s="323">
        <v>0.13</v>
      </c>
      <c r="G241" s="322">
        <v>659687.6</v>
      </c>
      <c r="H241" s="367">
        <f>ROUND(F241*G241,0)</f>
        <v>85759</v>
      </c>
    </row>
    <row r="242" spans="1:8">
      <c r="A242" s="318"/>
      <c r="B242" s="319"/>
      <c r="C242" s="320"/>
      <c r="D242" s="319"/>
      <c r="E242" s="319"/>
      <c r="F242" s="319"/>
      <c r="G242" s="324" t="s">
        <v>165</v>
      </c>
      <c r="H242" s="376">
        <f>SUM(H237:H241)</f>
        <v>244079</v>
      </c>
    </row>
    <row r="243" spans="1:8">
      <c r="A243" s="318"/>
      <c r="B243" s="319"/>
      <c r="C243" s="320"/>
      <c r="D243" s="319"/>
      <c r="E243" s="319"/>
      <c r="F243" s="319"/>
      <c r="G243" s="319"/>
      <c r="H243" s="375"/>
    </row>
    <row r="244" spans="1:8">
      <c r="A244" s="475" t="s">
        <v>209</v>
      </c>
      <c r="B244" s="475"/>
      <c r="C244" s="475"/>
      <c r="D244" s="475"/>
      <c r="E244" s="475"/>
      <c r="F244" s="475"/>
      <c r="G244" s="475"/>
      <c r="H244" s="475"/>
    </row>
    <row r="245" spans="1:8">
      <c r="A245" s="446" t="s">
        <v>20</v>
      </c>
      <c r="B245" s="446"/>
      <c r="C245" s="446"/>
      <c r="D245" s="446"/>
      <c r="E245" s="446" t="s">
        <v>47</v>
      </c>
      <c r="F245" s="446" t="s">
        <v>13</v>
      </c>
      <c r="G245" s="447" t="s">
        <v>163</v>
      </c>
      <c r="H245" s="448" t="s">
        <v>164</v>
      </c>
    </row>
    <row r="246" spans="1:8">
      <c r="A246" s="446"/>
      <c r="B246" s="446"/>
      <c r="C246" s="446"/>
      <c r="D246" s="446"/>
      <c r="E246" s="446"/>
      <c r="F246" s="446"/>
      <c r="G246" s="447"/>
      <c r="H246" s="448"/>
    </row>
    <row r="247" spans="1:8" ht="12.75" customHeight="1">
      <c r="A247" s="483" t="s">
        <v>210</v>
      </c>
      <c r="B247" s="483"/>
      <c r="C247" s="483"/>
      <c r="D247" s="483"/>
      <c r="E247" s="325" t="s">
        <v>168</v>
      </c>
      <c r="F247" s="325">
        <v>1</v>
      </c>
      <c r="G247" s="322">
        <f>+H256*5%</f>
        <v>5804.05</v>
      </c>
      <c r="H247" s="367">
        <f>ROUND(F247*G247,0)</f>
        <v>5804</v>
      </c>
    </row>
    <row r="248" spans="1:8">
      <c r="A248" s="482"/>
      <c r="B248" s="482"/>
      <c r="C248" s="482"/>
      <c r="D248" s="482"/>
      <c r="E248" s="325"/>
      <c r="F248" s="326"/>
      <c r="G248" s="322"/>
      <c r="H248" s="377"/>
    </row>
    <row r="249" spans="1:8">
      <c r="A249" s="318"/>
      <c r="B249" s="319"/>
      <c r="C249" s="320"/>
      <c r="D249" s="319"/>
      <c r="E249" s="319"/>
      <c r="F249" s="264"/>
      <c r="G249" s="324" t="s">
        <v>165</v>
      </c>
      <c r="H249" s="376">
        <f>SUM(H247:H248)</f>
        <v>5804</v>
      </c>
    </row>
    <row r="250" spans="1:8">
      <c r="A250" s="318"/>
      <c r="B250" s="319"/>
      <c r="C250" s="320"/>
      <c r="D250" s="319"/>
      <c r="E250" s="319"/>
      <c r="F250" s="319"/>
      <c r="G250" s="319"/>
      <c r="H250" s="375"/>
    </row>
    <row r="251" spans="1:8">
      <c r="A251" s="475" t="s">
        <v>169</v>
      </c>
      <c r="B251" s="475"/>
      <c r="C251" s="475"/>
      <c r="D251" s="475"/>
      <c r="E251" s="475"/>
      <c r="F251" s="475"/>
      <c r="G251" s="475"/>
      <c r="H251" s="475"/>
    </row>
    <row r="252" spans="1:8">
      <c r="A252" s="447" t="s">
        <v>170</v>
      </c>
      <c r="B252" s="447"/>
      <c r="C252" s="447"/>
      <c r="D252" s="447" t="s">
        <v>13</v>
      </c>
      <c r="E252" s="447" t="s">
        <v>52</v>
      </c>
      <c r="F252" s="447" t="s">
        <v>171</v>
      </c>
      <c r="G252" s="447" t="s">
        <v>172</v>
      </c>
      <c r="H252" s="451" t="s">
        <v>164</v>
      </c>
    </row>
    <row r="253" spans="1:8">
      <c r="A253" s="447"/>
      <c r="B253" s="447"/>
      <c r="C253" s="447"/>
      <c r="D253" s="447"/>
      <c r="E253" s="447"/>
      <c r="F253" s="447"/>
      <c r="G253" s="447"/>
      <c r="H253" s="451"/>
    </row>
    <row r="254" spans="1:8">
      <c r="A254" s="460" t="s">
        <v>188</v>
      </c>
      <c r="B254" s="461"/>
      <c r="C254" s="462"/>
      <c r="D254" s="290">
        <v>1</v>
      </c>
      <c r="E254" s="291">
        <v>1.2287836823526983</v>
      </c>
      <c r="F254" s="311">
        <v>8</v>
      </c>
      <c r="G254" s="293">
        <v>5943.2742499999995</v>
      </c>
      <c r="H254" s="367">
        <f>ROUND(D254*F254*G254/E254,0)</f>
        <v>38694</v>
      </c>
    </row>
    <row r="255" spans="1:8">
      <c r="A255" s="460" t="s">
        <v>187</v>
      </c>
      <c r="B255" s="461"/>
      <c r="C255" s="462"/>
      <c r="D255" s="290">
        <v>1</v>
      </c>
      <c r="E255" s="291">
        <f>+E254</f>
        <v>1.2287836823526983</v>
      </c>
      <c r="F255" s="311">
        <v>8</v>
      </c>
      <c r="G255" s="293">
        <v>11886.548499999999</v>
      </c>
      <c r="H255" s="367">
        <f>ROUND(D255*F255*G255/E255,0)</f>
        <v>77387</v>
      </c>
    </row>
    <row r="256" spans="1:8">
      <c r="A256" s="318"/>
      <c r="B256" s="319"/>
      <c r="C256" s="320"/>
      <c r="D256" s="319"/>
      <c r="E256" s="319"/>
      <c r="F256" s="319"/>
      <c r="G256" s="324" t="s">
        <v>165</v>
      </c>
      <c r="H256" s="376">
        <f>SUM(H254:H255)</f>
        <v>116081</v>
      </c>
    </row>
    <row r="257" spans="1:8">
      <c r="A257" s="318"/>
      <c r="B257" s="319"/>
      <c r="C257" s="320"/>
      <c r="D257" s="319"/>
      <c r="E257" s="319"/>
      <c r="F257" s="319"/>
      <c r="G257" s="319"/>
      <c r="H257" s="375"/>
    </row>
    <row r="258" spans="1:8">
      <c r="A258" s="475" t="s">
        <v>211</v>
      </c>
      <c r="B258" s="475"/>
      <c r="C258" s="475"/>
      <c r="D258" s="475"/>
      <c r="E258" s="475"/>
      <c r="F258" s="475"/>
      <c r="G258" s="475"/>
      <c r="H258" s="475"/>
    </row>
    <row r="259" spans="1:8">
      <c r="A259" s="446" t="s">
        <v>20</v>
      </c>
      <c r="B259" s="446"/>
      <c r="C259" s="446"/>
      <c r="D259" s="446"/>
      <c r="E259" s="446" t="s">
        <v>47</v>
      </c>
      <c r="F259" s="446" t="s">
        <v>13</v>
      </c>
      <c r="G259" s="447" t="s">
        <v>163</v>
      </c>
      <c r="H259" s="448" t="s">
        <v>164</v>
      </c>
    </row>
    <row r="260" spans="1:8">
      <c r="A260" s="446"/>
      <c r="B260" s="446"/>
      <c r="C260" s="446"/>
      <c r="D260" s="446"/>
      <c r="E260" s="446"/>
      <c r="F260" s="446"/>
      <c r="G260" s="447"/>
      <c r="H260" s="448"/>
    </row>
    <row r="261" spans="1:8">
      <c r="A261" s="476" t="s">
        <v>189</v>
      </c>
      <c r="B261" s="476"/>
      <c r="C261" s="476"/>
      <c r="D261" s="476"/>
      <c r="E261" s="309" t="s">
        <v>201</v>
      </c>
      <c r="F261" s="258">
        <v>2.0001317409504984</v>
      </c>
      <c r="G261" s="293">
        <v>25000</v>
      </c>
      <c r="H261" s="367">
        <f>ROUND(G261/F261,0)</f>
        <v>12499</v>
      </c>
    </row>
    <row r="262" spans="1:8">
      <c r="A262" s="476" t="s">
        <v>212</v>
      </c>
      <c r="B262" s="476"/>
      <c r="C262" s="476"/>
      <c r="D262" s="476"/>
      <c r="E262" s="309" t="s">
        <v>201</v>
      </c>
      <c r="F262" s="323">
        <v>44.576738092185927</v>
      </c>
      <c r="G262" s="293">
        <v>1000000</v>
      </c>
      <c r="H262" s="367">
        <f>ROUND(G262/F262,0)</f>
        <v>22433</v>
      </c>
    </row>
    <row r="263" spans="1:8">
      <c r="A263" s="318"/>
      <c r="B263" s="319"/>
      <c r="C263" s="320"/>
      <c r="D263" s="319"/>
      <c r="E263" s="319"/>
      <c r="F263" s="319"/>
      <c r="G263" s="324" t="s">
        <v>165</v>
      </c>
      <c r="H263" s="376">
        <f>SUM(H261:H262)</f>
        <v>34932</v>
      </c>
    </row>
    <row r="264" spans="1:8">
      <c r="A264" s="318"/>
      <c r="B264" s="319"/>
      <c r="C264" s="320"/>
      <c r="D264" s="319"/>
      <c r="E264" s="319"/>
      <c r="F264" s="319"/>
      <c r="G264" s="327"/>
      <c r="H264" s="378"/>
    </row>
    <row r="265" spans="1:8">
      <c r="A265" s="318"/>
      <c r="B265" s="319"/>
      <c r="C265" s="320"/>
      <c r="D265" s="319"/>
      <c r="E265" s="445" t="s">
        <v>175</v>
      </c>
      <c r="F265" s="445"/>
      <c r="G265" s="445"/>
      <c r="H265" s="376">
        <f>H242+H249+H256+H263</f>
        <v>400896</v>
      </c>
    </row>
    <row r="266" spans="1:8">
      <c r="A266" s="318"/>
      <c r="B266" s="319"/>
      <c r="C266" s="320"/>
      <c r="D266" s="319"/>
      <c r="E266" s="475" t="s">
        <v>176</v>
      </c>
      <c r="F266" s="475"/>
      <c r="G266" s="328">
        <v>0.31</v>
      </c>
      <c r="H266" s="376">
        <f>H265*G266</f>
        <v>124277.75999999999</v>
      </c>
    </row>
    <row r="267" spans="1:8">
      <c r="A267" s="492"/>
      <c r="B267" s="493"/>
      <c r="C267" s="493"/>
      <c r="D267" s="493"/>
      <c r="E267" s="475" t="s">
        <v>177</v>
      </c>
      <c r="F267" s="475"/>
      <c r="G267" s="475"/>
      <c r="H267" s="392">
        <f>ROUND(H265+H266,0)</f>
        <v>525174</v>
      </c>
    </row>
    <row r="268" spans="1:8">
      <c r="A268" s="276" t="s">
        <v>178</v>
      </c>
      <c r="B268" s="488" t="s">
        <v>213</v>
      </c>
      <c r="C268" s="488"/>
      <c r="D268" s="488"/>
      <c r="E268" s="488"/>
      <c r="F268" s="488"/>
      <c r="G268" s="488"/>
      <c r="H268" s="489"/>
    </row>
    <row r="269" spans="1:8">
      <c r="A269" s="276"/>
      <c r="B269" s="490"/>
      <c r="C269" s="490"/>
      <c r="D269" s="490"/>
      <c r="E269" s="490"/>
      <c r="F269" s="490"/>
      <c r="G269" s="490"/>
      <c r="H269" s="491"/>
    </row>
    <row r="270" spans="1:8">
      <c r="A270" s="280"/>
      <c r="B270" s="264"/>
      <c r="C270" s="264"/>
      <c r="D270" s="264"/>
      <c r="E270" s="264"/>
      <c r="F270" s="264"/>
      <c r="G270" s="264"/>
      <c r="H270" s="363"/>
    </row>
    <row r="271" spans="1:8" ht="13.5" thickBot="1">
      <c r="A271" s="276" t="s">
        <v>179</v>
      </c>
      <c r="B271" s="281"/>
      <c r="C271" s="281"/>
      <c r="D271" s="281"/>
      <c r="E271" s="282"/>
      <c r="F271" s="282"/>
      <c r="G271" s="282"/>
      <c r="H271" s="364"/>
    </row>
    <row r="272" spans="1:8" ht="31.5" customHeight="1" thickBot="1">
      <c r="A272" s="390" t="s">
        <v>160</v>
      </c>
      <c r="B272" s="391">
        <v>6.1</v>
      </c>
      <c r="C272" s="453" t="s">
        <v>105</v>
      </c>
      <c r="D272" s="453"/>
      <c r="E272" s="453"/>
      <c r="F272" s="453"/>
      <c r="G272" s="453"/>
      <c r="H272" s="454"/>
    </row>
    <row r="273" spans="1:8">
      <c r="A273" s="255" t="s">
        <v>161</v>
      </c>
      <c r="B273" s="255"/>
      <c r="C273" s="444" t="s">
        <v>87</v>
      </c>
      <c r="D273" s="444"/>
      <c r="E273" s="444"/>
      <c r="F273" s="444"/>
      <c r="G273" s="444"/>
      <c r="H273" s="444"/>
    </row>
    <row r="274" spans="1:8">
      <c r="A274" s="261"/>
      <c r="B274" s="262"/>
      <c r="C274" s="263"/>
      <c r="D274" s="262"/>
      <c r="E274" s="262"/>
      <c r="F274" s="262"/>
      <c r="G274" s="262"/>
      <c r="H274" s="357"/>
    </row>
    <row r="275" spans="1:8">
      <c r="A275" s="445" t="s">
        <v>162</v>
      </c>
      <c r="B275" s="445"/>
      <c r="C275" s="445"/>
      <c r="D275" s="445"/>
      <c r="E275" s="445"/>
      <c r="F275" s="445"/>
      <c r="G275" s="445"/>
      <c r="H275" s="445"/>
    </row>
    <row r="276" spans="1:8">
      <c r="A276" s="446" t="s">
        <v>20</v>
      </c>
      <c r="B276" s="446"/>
      <c r="C276" s="446"/>
      <c r="D276" s="446"/>
      <c r="E276" s="446" t="s">
        <v>47</v>
      </c>
      <c r="F276" s="446" t="s">
        <v>13</v>
      </c>
      <c r="G276" s="447" t="s">
        <v>163</v>
      </c>
      <c r="H276" s="448" t="s">
        <v>164</v>
      </c>
    </row>
    <row r="277" spans="1:8">
      <c r="A277" s="446"/>
      <c r="B277" s="446"/>
      <c r="C277" s="446"/>
      <c r="D277" s="446"/>
      <c r="E277" s="446"/>
      <c r="F277" s="446"/>
      <c r="G277" s="447"/>
      <c r="H277" s="448"/>
    </row>
    <row r="278" spans="1:8" ht="12.75" customHeight="1">
      <c r="A278" s="458" t="s">
        <v>214</v>
      </c>
      <c r="B278" s="458"/>
      <c r="C278" s="458"/>
      <c r="D278" s="458"/>
      <c r="E278" s="257" t="s">
        <v>87</v>
      </c>
      <c r="F278" s="258">
        <v>1</v>
      </c>
      <c r="G278" s="259">
        <v>85000</v>
      </c>
      <c r="H278" s="355">
        <f>ROUND(F278*G278,0)</f>
        <v>85000</v>
      </c>
    </row>
    <row r="279" spans="1:8">
      <c r="A279" s="450"/>
      <c r="B279" s="450"/>
      <c r="C279" s="450"/>
      <c r="D279" s="450"/>
      <c r="E279" s="257"/>
      <c r="F279" s="259"/>
      <c r="G279" s="265"/>
      <c r="H279" s="355"/>
    </row>
    <row r="280" spans="1:8">
      <c r="A280" s="450"/>
      <c r="B280" s="450"/>
      <c r="C280" s="450"/>
      <c r="D280" s="450"/>
      <c r="E280" s="257"/>
      <c r="F280" s="259"/>
      <c r="G280" s="265"/>
      <c r="H280" s="355"/>
    </row>
    <row r="281" spans="1:8">
      <c r="A281" s="261"/>
      <c r="B281" s="262"/>
      <c r="C281" s="263"/>
      <c r="D281" s="262"/>
      <c r="E281" s="262"/>
      <c r="F281" s="262"/>
      <c r="G281" s="255" t="s">
        <v>165</v>
      </c>
      <c r="H281" s="356">
        <f>SUM(H278:H280)</f>
        <v>85000</v>
      </c>
    </row>
    <row r="282" spans="1:8">
      <c r="A282" s="261"/>
      <c r="B282" s="262"/>
      <c r="C282" s="263"/>
      <c r="D282" s="262"/>
      <c r="E282" s="262"/>
      <c r="F282" s="262"/>
      <c r="G282" s="262"/>
      <c r="H282" s="357"/>
    </row>
    <row r="283" spans="1:8">
      <c r="A283" s="445" t="s">
        <v>181</v>
      </c>
      <c r="B283" s="445"/>
      <c r="C283" s="445"/>
      <c r="D283" s="445"/>
      <c r="E283" s="445"/>
      <c r="F283" s="445"/>
      <c r="G283" s="445"/>
      <c r="H283" s="445"/>
    </row>
    <row r="284" spans="1:8">
      <c r="A284" s="446" t="s">
        <v>20</v>
      </c>
      <c r="B284" s="446"/>
      <c r="C284" s="446"/>
      <c r="D284" s="446"/>
      <c r="E284" s="446" t="s">
        <v>47</v>
      </c>
      <c r="F284" s="446" t="s">
        <v>13</v>
      </c>
      <c r="G284" s="447" t="s">
        <v>163</v>
      </c>
      <c r="H284" s="448" t="s">
        <v>164</v>
      </c>
    </row>
    <row r="285" spans="1:8">
      <c r="A285" s="446"/>
      <c r="B285" s="446"/>
      <c r="C285" s="446"/>
      <c r="D285" s="446"/>
      <c r="E285" s="446"/>
      <c r="F285" s="446"/>
      <c r="G285" s="447"/>
      <c r="H285" s="448"/>
    </row>
    <row r="286" spans="1:8">
      <c r="A286" s="449" t="s">
        <v>196</v>
      </c>
      <c r="B286" s="449"/>
      <c r="C286" s="449"/>
      <c r="D286" s="449"/>
      <c r="E286" s="257" t="s">
        <v>183</v>
      </c>
      <c r="F286" s="258">
        <v>26.921006067443329</v>
      </c>
      <c r="G286" s="259">
        <v>350000</v>
      </c>
      <c r="H286" s="355">
        <f>+G286/F286</f>
        <v>13001.000004352336</v>
      </c>
    </row>
    <row r="287" spans="1:8">
      <c r="A287" s="449" t="s">
        <v>186</v>
      </c>
      <c r="B287" s="449"/>
      <c r="C287" s="449"/>
      <c r="D287" s="449"/>
      <c r="E287" s="257" t="s">
        <v>183</v>
      </c>
      <c r="F287" s="289">
        <v>35</v>
      </c>
      <c r="G287" s="259">
        <v>85000</v>
      </c>
      <c r="H287" s="355">
        <f>+G287/F287</f>
        <v>2428.5714285714284</v>
      </c>
    </row>
    <row r="288" spans="1:8">
      <c r="A288" s="449" t="s">
        <v>215</v>
      </c>
      <c r="B288" s="449"/>
      <c r="C288" s="449"/>
      <c r="D288" s="449"/>
      <c r="E288" s="257" t="s">
        <v>183</v>
      </c>
      <c r="F288" s="289">
        <v>70</v>
      </c>
      <c r="G288" s="259">
        <v>110000</v>
      </c>
      <c r="H288" s="355">
        <f>+G288/F288</f>
        <v>1571.4285714285713</v>
      </c>
    </row>
    <row r="289" spans="1:8">
      <c r="A289" s="449" t="s">
        <v>167</v>
      </c>
      <c r="B289" s="449"/>
      <c r="C289" s="449"/>
      <c r="D289" s="449"/>
      <c r="E289" s="257" t="s">
        <v>168</v>
      </c>
      <c r="F289" s="289">
        <v>1</v>
      </c>
      <c r="G289" s="259">
        <f>+H296*5%</f>
        <v>47.550000000000004</v>
      </c>
      <c r="H289" s="355">
        <f>ROUND(F289*G289,0)</f>
        <v>48</v>
      </c>
    </row>
    <row r="290" spans="1:8">
      <c r="A290" s="261"/>
      <c r="B290" s="262"/>
      <c r="C290" s="263"/>
      <c r="D290" s="262"/>
      <c r="E290" s="262"/>
      <c r="F290" s="264"/>
      <c r="G290" s="255" t="s">
        <v>165</v>
      </c>
      <c r="H290" s="356">
        <f>SUM(H286:H289)</f>
        <v>17049.000004352336</v>
      </c>
    </row>
    <row r="291" spans="1:8">
      <c r="A291" s="261"/>
      <c r="B291" s="262"/>
      <c r="C291" s="263"/>
      <c r="D291" s="262"/>
      <c r="E291" s="262"/>
      <c r="F291" s="262"/>
      <c r="G291" s="262"/>
      <c r="H291" s="357"/>
    </row>
    <row r="292" spans="1:8">
      <c r="A292" s="445" t="s">
        <v>169</v>
      </c>
      <c r="B292" s="445"/>
      <c r="C292" s="445"/>
      <c r="D292" s="445"/>
      <c r="E292" s="445"/>
      <c r="F292" s="445"/>
      <c r="G292" s="445"/>
      <c r="H292" s="445"/>
    </row>
    <row r="293" spans="1:8">
      <c r="A293" s="447" t="s">
        <v>170</v>
      </c>
      <c r="B293" s="447"/>
      <c r="C293" s="447"/>
      <c r="D293" s="447" t="s">
        <v>13</v>
      </c>
      <c r="E293" s="447" t="s">
        <v>52</v>
      </c>
      <c r="F293" s="447" t="s">
        <v>171</v>
      </c>
      <c r="G293" s="447" t="s">
        <v>172</v>
      </c>
      <c r="H293" s="451" t="s">
        <v>164</v>
      </c>
    </row>
    <row r="294" spans="1:8">
      <c r="A294" s="447"/>
      <c r="B294" s="447"/>
      <c r="C294" s="447"/>
      <c r="D294" s="447"/>
      <c r="E294" s="447"/>
      <c r="F294" s="447"/>
      <c r="G294" s="447"/>
      <c r="H294" s="451"/>
    </row>
    <row r="295" spans="1:8">
      <c r="A295" s="450" t="s">
        <v>188</v>
      </c>
      <c r="B295" s="450"/>
      <c r="C295" s="450"/>
      <c r="D295" s="295">
        <v>1</v>
      </c>
      <c r="E295" s="258">
        <v>50</v>
      </c>
      <c r="F295" s="289">
        <v>8</v>
      </c>
      <c r="G295" s="259">
        <v>5943.2742499999995</v>
      </c>
      <c r="H295" s="355">
        <f>ROUND(D295*F295*G295/E295,0)</f>
        <v>951</v>
      </c>
    </row>
    <row r="296" spans="1:8">
      <c r="A296" s="261"/>
      <c r="B296" s="262"/>
      <c r="C296" s="263"/>
      <c r="D296" s="262"/>
      <c r="E296" s="262"/>
      <c r="F296" s="262"/>
      <c r="G296" s="255" t="s">
        <v>165</v>
      </c>
      <c r="H296" s="356">
        <f>SUM(H295:H295)</f>
        <v>951</v>
      </c>
    </row>
    <row r="297" spans="1:8">
      <c r="A297" s="261"/>
      <c r="B297" s="262"/>
      <c r="C297" s="263"/>
      <c r="D297" s="262"/>
      <c r="E297" s="262"/>
      <c r="F297" s="262"/>
      <c r="G297" s="262"/>
      <c r="H297" s="357"/>
    </row>
    <row r="298" spans="1:8">
      <c r="A298" s="445" t="s">
        <v>194</v>
      </c>
      <c r="B298" s="445"/>
      <c r="C298" s="445"/>
      <c r="D298" s="445"/>
      <c r="E298" s="445"/>
      <c r="F298" s="445"/>
      <c r="G298" s="445"/>
      <c r="H298" s="445"/>
    </row>
    <row r="299" spans="1:8">
      <c r="A299" s="446" t="s">
        <v>20</v>
      </c>
      <c r="B299" s="446"/>
      <c r="C299" s="446"/>
      <c r="D299" s="446"/>
      <c r="E299" s="446" t="s">
        <v>47</v>
      </c>
      <c r="F299" s="446" t="s">
        <v>13</v>
      </c>
      <c r="G299" s="447" t="s">
        <v>163</v>
      </c>
      <c r="H299" s="448" t="s">
        <v>164</v>
      </c>
    </row>
    <row r="300" spans="1:8">
      <c r="A300" s="446"/>
      <c r="B300" s="446"/>
      <c r="C300" s="446"/>
      <c r="D300" s="446"/>
      <c r="E300" s="446"/>
      <c r="F300" s="446"/>
      <c r="G300" s="447"/>
      <c r="H300" s="448"/>
    </row>
    <row r="301" spans="1:8">
      <c r="A301" s="459" t="s">
        <v>212</v>
      </c>
      <c r="B301" s="459"/>
      <c r="C301" s="459"/>
      <c r="D301" s="459"/>
      <c r="E301" s="257" t="s">
        <v>87</v>
      </c>
      <c r="F301" s="265">
        <v>25</v>
      </c>
      <c r="G301" s="259">
        <v>1000000</v>
      </c>
      <c r="H301" s="355">
        <f>+G301/F301</f>
        <v>40000</v>
      </c>
    </row>
    <row r="302" spans="1:8">
      <c r="A302" s="484"/>
      <c r="B302" s="484"/>
      <c r="C302" s="484"/>
      <c r="D302" s="484"/>
      <c r="E302" s="257"/>
      <c r="F302" s="265"/>
      <c r="G302" s="265"/>
      <c r="H302" s="355"/>
    </row>
    <row r="303" spans="1:8">
      <c r="A303" s="261"/>
      <c r="B303" s="262"/>
      <c r="C303" s="263"/>
      <c r="D303" s="262"/>
      <c r="E303" s="262"/>
      <c r="F303" s="262"/>
      <c r="G303" s="255" t="s">
        <v>165</v>
      </c>
      <c r="H303" s="356">
        <f>SUM(H298:H302)</f>
        <v>40000</v>
      </c>
    </row>
    <row r="304" spans="1:8">
      <c r="A304" s="261"/>
      <c r="B304" s="262"/>
      <c r="C304" s="263"/>
      <c r="D304" s="262"/>
      <c r="E304" s="262"/>
      <c r="F304" s="262"/>
      <c r="G304" s="272"/>
      <c r="H304" s="360"/>
    </row>
    <row r="305" spans="1:8">
      <c r="A305" s="261"/>
      <c r="B305" s="262"/>
      <c r="C305" s="263"/>
      <c r="D305" s="262"/>
      <c r="E305" s="445" t="s">
        <v>175</v>
      </c>
      <c r="F305" s="445"/>
      <c r="G305" s="445"/>
      <c r="H305" s="356">
        <f>H281+H290+H296+H303</f>
        <v>143000.00000435233</v>
      </c>
    </row>
    <row r="306" spans="1:8">
      <c r="A306" s="261"/>
      <c r="B306" s="262"/>
      <c r="C306" s="263"/>
      <c r="D306" s="262"/>
      <c r="E306" s="445" t="s">
        <v>176</v>
      </c>
      <c r="F306" s="445"/>
      <c r="G306" s="273">
        <v>0.31</v>
      </c>
      <c r="H306" s="356">
        <f>H305*G306</f>
        <v>44330.000001349224</v>
      </c>
    </row>
    <row r="307" spans="1:8">
      <c r="A307" s="287"/>
      <c r="B307" s="288"/>
      <c r="C307" s="288"/>
      <c r="D307" s="288"/>
      <c r="E307" s="445" t="s">
        <v>177</v>
      </c>
      <c r="F307" s="445"/>
      <c r="G307" s="445"/>
      <c r="H307" s="356">
        <f>ROUND(H305+H306,0)</f>
        <v>187330</v>
      </c>
    </row>
    <row r="308" spans="1:8">
      <c r="A308" s="276" t="s">
        <v>178</v>
      </c>
      <c r="B308" s="494" t="s">
        <v>216</v>
      </c>
      <c r="C308" s="494"/>
      <c r="D308" s="494"/>
      <c r="E308" s="494"/>
      <c r="F308" s="272"/>
      <c r="G308" s="272"/>
      <c r="H308" s="361"/>
    </row>
    <row r="309" spans="1:8">
      <c r="A309" s="276"/>
      <c r="B309" s="281"/>
      <c r="C309" s="281"/>
      <c r="D309" s="281"/>
      <c r="E309" s="282"/>
      <c r="F309" s="282"/>
      <c r="G309" s="282"/>
      <c r="H309" s="364"/>
    </row>
    <row r="310" spans="1:8">
      <c r="A310" s="280"/>
      <c r="B310" s="264"/>
      <c r="C310" s="264"/>
      <c r="D310" s="264"/>
      <c r="E310" s="264"/>
      <c r="F310" s="264"/>
      <c r="G310" s="264"/>
      <c r="H310" s="363"/>
    </row>
    <row r="311" spans="1:8" ht="13.5" thickBot="1">
      <c r="A311" s="285" t="s">
        <v>179</v>
      </c>
      <c r="B311" s="281"/>
      <c r="C311" s="281"/>
      <c r="D311" s="281"/>
      <c r="E311" s="282"/>
      <c r="F311" s="282"/>
      <c r="G311" s="282"/>
      <c r="H311" s="364"/>
    </row>
    <row r="312" spans="1:8" ht="31.5" customHeight="1" thickBot="1">
      <c r="A312" s="390" t="s">
        <v>160</v>
      </c>
      <c r="B312" s="391">
        <v>6.2</v>
      </c>
      <c r="C312" s="453" t="s">
        <v>106</v>
      </c>
      <c r="D312" s="453"/>
      <c r="E312" s="453"/>
      <c r="F312" s="453"/>
      <c r="G312" s="453"/>
      <c r="H312" s="454"/>
    </row>
    <row r="313" spans="1:8">
      <c r="A313" s="255" t="s">
        <v>161</v>
      </c>
      <c r="B313" s="255"/>
      <c r="C313" s="470" t="s">
        <v>87</v>
      </c>
      <c r="D313" s="471"/>
      <c r="E313" s="471"/>
      <c r="F313" s="471"/>
      <c r="G313" s="471"/>
      <c r="H313" s="472"/>
    </row>
    <row r="314" spans="1:8">
      <c r="A314" s="306"/>
      <c r="B314" s="307"/>
      <c r="C314" s="308"/>
      <c r="D314" s="307"/>
      <c r="E314" s="307"/>
      <c r="F314" s="307"/>
      <c r="G314" s="307"/>
      <c r="H314" s="369"/>
    </row>
    <row r="315" spans="1:8">
      <c r="A315" s="469" t="s">
        <v>162</v>
      </c>
      <c r="B315" s="469"/>
      <c r="C315" s="469"/>
      <c r="D315" s="469"/>
      <c r="E315" s="469"/>
      <c r="F315" s="469"/>
      <c r="G315" s="469"/>
      <c r="H315" s="469"/>
    </row>
    <row r="316" spans="1:8">
      <c r="A316" s="446" t="s">
        <v>20</v>
      </c>
      <c r="B316" s="446"/>
      <c r="C316" s="446"/>
      <c r="D316" s="446"/>
      <c r="E316" s="446" t="s">
        <v>47</v>
      </c>
      <c r="F316" s="446" t="s">
        <v>13</v>
      </c>
      <c r="G316" s="447" t="s">
        <v>163</v>
      </c>
      <c r="H316" s="448" t="s">
        <v>164</v>
      </c>
    </row>
    <row r="317" spans="1:8">
      <c r="A317" s="446"/>
      <c r="B317" s="446"/>
      <c r="C317" s="446"/>
      <c r="D317" s="446"/>
      <c r="E317" s="446"/>
      <c r="F317" s="446"/>
      <c r="G317" s="447"/>
      <c r="H317" s="448"/>
    </row>
    <row r="318" spans="1:8">
      <c r="A318" s="473" t="s">
        <v>198</v>
      </c>
      <c r="B318" s="473"/>
      <c r="C318" s="473"/>
      <c r="D318" s="473"/>
      <c r="E318" s="309" t="s">
        <v>168</v>
      </c>
      <c r="F318" s="291">
        <v>2.5</v>
      </c>
      <c r="G318" s="294">
        <v>12500</v>
      </c>
      <c r="H318" s="367">
        <f>ROUND(F318*G318,0)</f>
        <v>31250</v>
      </c>
    </row>
    <row r="319" spans="1:8">
      <c r="A319" s="473" t="s">
        <v>217</v>
      </c>
      <c r="B319" s="473"/>
      <c r="C319" s="473"/>
      <c r="D319" s="473"/>
      <c r="E319" s="309" t="s">
        <v>87</v>
      </c>
      <c r="F319" s="291">
        <v>1</v>
      </c>
      <c r="G319" s="294">
        <v>698327.5</v>
      </c>
      <c r="H319" s="367">
        <f>ROUND(F319*G319,0)</f>
        <v>698328</v>
      </c>
    </row>
    <row r="320" spans="1:8">
      <c r="A320" s="474" t="s">
        <v>200</v>
      </c>
      <c r="B320" s="474"/>
      <c r="C320" s="474"/>
      <c r="D320" s="474"/>
      <c r="E320" s="309" t="s">
        <v>108</v>
      </c>
      <c r="F320" s="291">
        <v>2</v>
      </c>
      <c r="G320" s="294">
        <v>1900</v>
      </c>
      <c r="H320" s="367">
        <f>ROUND(F320*G320,0)</f>
        <v>3800</v>
      </c>
    </row>
    <row r="321" spans="1:8">
      <c r="A321" s="495"/>
      <c r="B321" s="495"/>
      <c r="C321" s="495"/>
      <c r="D321" s="495"/>
      <c r="E321" s="309"/>
      <c r="F321" s="294"/>
      <c r="G321" s="329"/>
      <c r="H321" s="367"/>
    </row>
    <row r="322" spans="1:8">
      <c r="A322" s="306"/>
      <c r="B322" s="307"/>
      <c r="C322" s="308"/>
      <c r="D322" s="307"/>
      <c r="E322" s="307"/>
      <c r="F322" s="307"/>
      <c r="G322" s="310" t="s">
        <v>165</v>
      </c>
      <c r="H322" s="370">
        <f>SUM(H318:H321)</f>
        <v>733378</v>
      </c>
    </row>
    <row r="323" spans="1:8">
      <c r="A323" s="306"/>
      <c r="B323" s="307"/>
      <c r="C323" s="308"/>
      <c r="D323" s="307"/>
      <c r="E323" s="307"/>
      <c r="F323" s="307"/>
      <c r="G323" s="307"/>
      <c r="H323" s="369"/>
    </row>
    <row r="324" spans="1:8">
      <c r="A324" s="469" t="s">
        <v>181</v>
      </c>
      <c r="B324" s="469"/>
      <c r="C324" s="469"/>
      <c r="D324" s="469"/>
      <c r="E324" s="469"/>
      <c r="F324" s="469"/>
      <c r="G324" s="469"/>
      <c r="H324" s="469"/>
    </row>
    <row r="325" spans="1:8">
      <c r="A325" s="446" t="s">
        <v>20</v>
      </c>
      <c r="B325" s="446"/>
      <c r="C325" s="446"/>
      <c r="D325" s="446"/>
      <c r="E325" s="446" t="s">
        <v>47</v>
      </c>
      <c r="F325" s="446" t="s">
        <v>13</v>
      </c>
      <c r="G325" s="447" t="s">
        <v>163</v>
      </c>
      <c r="H325" s="448" t="s">
        <v>164</v>
      </c>
    </row>
    <row r="326" spans="1:8">
      <c r="A326" s="446"/>
      <c r="B326" s="446"/>
      <c r="C326" s="446"/>
      <c r="D326" s="446"/>
      <c r="E326" s="446"/>
      <c r="F326" s="446"/>
      <c r="G326" s="447"/>
      <c r="H326" s="448"/>
    </row>
    <row r="327" spans="1:8">
      <c r="A327" s="473" t="s">
        <v>167</v>
      </c>
      <c r="B327" s="473"/>
      <c r="C327" s="473"/>
      <c r="D327" s="473"/>
      <c r="E327" s="309" t="s">
        <v>168</v>
      </c>
      <c r="F327" s="257">
        <v>1</v>
      </c>
      <c r="G327" s="294">
        <f>+H335*5%</f>
        <v>3836.55</v>
      </c>
      <c r="H327" s="367">
        <f>ROUND(F327*G327,0)</f>
        <v>3837</v>
      </c>
    </row>
    <row r="328" spans="1:8">
      <c r="A328" s="306"/>
      <c r="B328" s="307"/>
      <c r="C328" s="308"/>
      <c r="D328" s="307"/>
      <c r="E328" s="307"/>
      <c r="F328" s="264"/>
      <c r="G328" s="310" t="s">
        <v>165</v>
      </c>
      <c r="H328" s="370">
        <f>SUM(H327)</f>
        <v>3837</v>
      </c>
    </row>
    <row r="329" spans="1:8">
      <c r="A329" s="306"/>
      <c r="B329" s="307"/>
      <c r="C329" s="308"/>
      <c r="D329" s="307"/>
      <c r="E329" s="307"/>
      <c r="F329" s="307"/>
      <c r="G329" s="307"/>
      <c r="H329" s="369"/>
    </row>
    <row r="330" spans="1:8">
      <c r="A330" s="469" t="s">
        <v>169</v>
      </c>
      <c r="B330" s="469"/>
      <c r="C330" s="469"/>
      <c r="D330" s="469"/>
      <c r="E330" s="469"/>
      <c r="F330" s="469"/>
      <c r="G330" s="469"/>
      <c r="H330" s="469"/>
    </row>
    <row r="331" spans="1:8">
      <c r="A331" s="447" t="s">
        <v>170</v>
      </c>
      <c r="B331" s="447"/>
      <c r="C331" s="447"/>
      <c r="D331" s="447" t="s">
        <v>13</v>
      </c>
      <c r="E331" s="447" t="s">
        <v>52</v>
      </c>
      <c r="F331" s="447" t="s">
        <v>171</v>
      </c>
      <c r="G331" s="447" t="s">
        <v>172</v>
      </c>
      <c r="H331" s="451" t="s">
        <v>164</v>
      </c>
    </row>
    <row r="332" spans="1:8">
      <c r="A332" s="447"/>
      <c r="B332" s="447"/>
      <c r="C332" s="447"/>
      <c r="D332" s="447"/>
      <c r="E332" s="447"/>
      <c r="F332" s="447"/>
      <c r="G332" s="447"/>
      <c r="H332" s="451"/>
    </row>
    <row r="333" spans="1:8">
      <c r="A333" s="460" t="s">
        <v>188</v>
      </c>
      <c r="B333" s="461"/>
      <c r="C333" s="462"/>
      <c r="D333" s="290">
        <v>6</v>
      </c>
      <c r="E333" s="291">
        <v>4.9572194866621899</v>
      </c>
      <c r="F333" s="311">
        <v>8</v>
      </c>
      <c r="G333" s="293">
        <v>5943.2742499999995</v>
      </c>
      <c r="H333" s="367">
        <f>ROUND(D333*F333*G333/E333,0)</f>
        <v>57548</v>
      </c>
    </row>
    <row r="334" spans="1:8">
      <c r="A334" s="460" t="s">
        <v>187</v>
      </c>
      <c r="B334" s="461"/>
      <c r="C334" s="462"/>
      <c r="D334" s="290">
        <v>1</v>
      </c>
      <c r="E334" s="291">
        <f>+E333</f>
        <v>4.9572194866621899</v>
      </c>
      <c r="F334" s="311">
        <v>8</v>
      </c>
      <c r="G334" s="293">
        <v>11886.548499999999</v>
      </c>
      <c r="H334" s="367">
        <f>ROUND(D334*F334*G334/E334,0)</f>
        <v>19183</v>
      </c>
    </row>
    <row r="335" spans="1:8">
      <c r="A335" s="306"/>
      <c r="B335" s="307"/>
      <c r="C335" s="308"/>
      <c r="D335" s="307"/>
      <c r="E335" s="307"/>
      <c r="F335" s="307"/>
      <c r="G335" s="310" t="s">
        <v>218</v>
      </c>
      <c r="H335" s="370">
        <f>SUM(H333:H334)</f>
        <v>76731</v>
      </c>
    </row>
    <row r="336" spans="1:8">
      <c r="A336" s="306"/>
      <c r="B336" s="307"/>
      <c r="C336" s="308"/>
      <c r="D336" s="307"/>
      <c r="E336" s="307"/>
      <c r="F336" s="307"/>
      <c r="G336" s="307"/>
      <c r="H336" s="369"/>
    </row>
    <row r="337" spans="1:8">
      <c r="A337" s="469" t="s">
        <v>174</v>
      </c>
      <c r="B337" s="469"/>
      <c r="C337" s="469"/>
      <c r="D337" s="469"/>
      <c r="E337" s="469"/>
      <c r="F337" s="469"/>
      <c r="G337" s="469"/>
      <c r="H337" s="469"/>
    </row>
    <row r="338" spans="1:8">
      <c r="A338" s="446" t="s">
        <v>20</v>
      </c>
      <c r="B338" s="446"/>
      <c r="C338" s="446"/>
      <c r="D338" s="446"/>
      <c r="E338" s="446" t="s">
        <v>47</v>
      </c>
      <c r="F338" s="446" t="s">
        <v>13</v>
      </c>
      <c r="G338" s="447" t="s">
        <v>163</v>
      </c>
      <c r="H338" s="448" t="s">
        <v>164</v>
      </c>
    </row>
    <row r="339" spans="1:8">
      <c r="A339" s="446"/>
      <c r="B339" s="446"/>
      <c r="C339" s="446"/>
      <c r="D339" s="446"/>
      <c r="E339" s="446"/>
      <c r="F339" s="446"/>
      <c r="G339" s="447"/>
      <c r="H339" s="448"/>
    </row>
    <row r="340" spans="1:8">
      <c r="A340" s="476" t="s">
        <v>189</v>
      </c>
      <c r="B340" s="476"/>
      <c r="C340" s="476"/>
      <c r="D340" s="476"/>
      <c r="E340" s="309" t="s">
        <v>168</v>
      </c>
      <c r="F340" s="291">
        <v>2.0002760417934518</v>
      </c>
      <c r="G340" s="293">
        <v>25000</v>
      </c>
      <c r="H340" s="371">
        <f>+G340/F340</f>
        <v>12498.274976880164</v>
      </c>
    </row>
    <row r="341" spans="1:8">
      <c r="A341" s="477"/>
      <c r="B341" s="478"/>
      <c r="C341" s="478"/>
      <c r="D341" s="479"/>
      <c r="E341" s="312"/>
      <c r="F341" s="313"/>
      <c r="G341" s="312"/>
      <c r="H341" s="372"/>
    </row>
    <row r="342" spans="1:8">
      <c r="A342" s="480"/>
      <c r="B342" s="480"/>
      <c r="C342" s="480"/>
      <c r="D342" s="480"/>
      <c r="E342" s="312"/>
      <c r="F342" s="313"/>
      <c r="G342" s="312"/>
      <c r="H342" s="372"/>
    </row>
    <row r="343" spans="1:8">
      <c r="A343" s="481"/>
      <c r="B343" s="481"/>
      <c r="C343" s="481"/>
      <c r="D343" s="481"/>
      <c r="E343" s="314"/>
      <c r="F343" s="315"/>
      <c r="G343" s="314"/>
      <c r="H343" s="373"/>
    </row>
    <row r="344" spans="1:8">
      <c r="A344" s="306"/>
      <c r="B344" s="307"/>
      <c r="C344" s="308"/>
      <c r="D344" s="307"/>
      <c r="E344" s="307"/>
      <c r="F344" s="307"/>
      <c r="G344" s="310" t="s">
        <v>218</v>
      </c>
      <c r="H344" s="370">
        <f>SUM(H340:H343)</f>
        <v>12498.274976880164</v>
      </c>
    </row>
    <row r="345" spans="1:8">
      <c r="A345" s="306"/>
      <c r="B345" s="307"/>
      <c r="C345" s="308"/>
      <c r="D345" s="307"/>
      <c r="E345" s="307"/>
      <c r="F345" s="307"/>
      <c r="G345" s="316"/>
      <c r="H345" s="374"/>
    </row>
    <row r="346" spans="1:8">
      <c r="A346" s="306"/>
      <c r="B346" s="307"/>
      <c r="C346" s="308"/>
      <c r="D346" s="307"/>
      <c r="E346" s="445" t="s">
        <v>175</v>
      </c>
      <c r="F346" s="445"/>
      <c r="G346" s="445"/>
      <c r="H346" s="370">
        <f>H322+H328+H335+H344</f>
        <v>826444.27497688017</v>
      </c>
    </row>
    <row r="347" spans="1:8">
      <c r="A347" s="306"/>
      <c r="B347" s="307"/>
      <c r="C347" s="308"/>
      <c r="D347" s="307"/>
      <c r="E347" s="469" t="s">
        <v>176</v>
      </c>
      <c r="F347" s="469"/>
      <c r="G347" s="317">
        <v>0.31</v>
      </c>
      <c r="H347" s="370">
        <f>H346*G347</f>
        <v>256197.72524283285</v>
      </c>
    </row>
    <row r="348" spans="1:8">
      <c r="A348" s="287"/>
      <c r="B348" s="288"/>
      <c r="C348" s="288"/>
      <c r="D348" s="288"/>
      <c r="E348" s="469" t="s">
        <v>177</v>
      </c>
      <c r="F348" s="469"/>
      <c r="G348" s="469"/>
      <c r="H348" s="370">
        <f>ROUND(H346+H347,0)</f>
        <v>1082642</v>
      </c>
    </row>
    <row r="349" spans="1:8">
      <c r="A349" s="276" t="s">
        <v>178</v>
      </c>
      <c r="B349" s="277"/>
      <c r="C349" s="277"/>
      <c r="D349" s="277"/>
      <c r="E349" s="272"/>
      <c r="F349" s="272"/>
      <c r="G349" s="272"/>
      <c r="H349" s="361"/>
    </row>
    <row r="350" spans="1:8">
      <c r="A350" s="276"/>
      <c r="B350" s="278"/>
      <c r="C350" s="278"/>
      <c r="D350" s="278"/>
      <c r="E350" s="279"/>
      <c r="F350" s="279"/>
      <c r="G350" s="279"/>
      <c r="H350" s="362"/>
    </row>
    <row r="351" spans="1:8">
      <c r="A351" s="280"/>
      <c r="B351" s="264"/>
      <c r="C351" s="264"/>
      <c r="D351" s="264"/>
      <c r="E351" s="264"/>
      <c r="F351" s="264"/>
      <c r="G351" s="264"/>
      <c r="H351" s="363"/>
    </row>
    <row r="352" spans="1:8" ht="13.5" thickBot="1">
      <c r="A352" s="276" t="s">
        <v>179</v>
      </c>
      <c r="B352" s="281"/>
      <c r="C352" s="281"/>
      <c r="D352" s="281"/>
      <c r="E352" s="282"/>
      <c r="F352" s="282"/>
      <c r="G352" s="282"/>
      <c r="H352" s="364"/>
    </row>
    <row r="353" spans="1:8" ht="31.5" customHeight="1" thickBot="1">
      <c r="A353" s="390" t="s">
        <v>160</v>
      </c>
      <c r="B353" s="391">
        <v>6.3</v>
      </c>
      <c r="C353" s="453" t="s">
        <v>107</v>
      </c>
      <c r="D353" s="453"/>
      <c r="E353" s="453"/>
      <c r="F353" s="453"/>
      <c r="G353" s="453"/>
      <c r="H353" s="454"/>
    </row>
    <row r="354" spans="1:8">
      <c r="A354" s="286" t="s">
        <v>161</v>
      </c>
      <c r="B354" s="255"/>
      <c r="C354" s="496" t="s">
        <v>108</v>
      </c>
      <c r="D354" s="497"/>
      <c r="E354" s="497"/>
      <c r="F354" s="497"/>
      <c r="G354" s="497"/>
      <c r="H354" s="498"/>
    </row>
    <row r="355" spans="1:8">
      <c r="A355" s="330"/>
      <c r="B355" s="331"/>
      <c r="C355" s="499"/>
      <c r="D355" s="499"/>
      <c r="E355" s="499"/>
      <c r="F355" s="499"/>
      <c r="G355" s="499"/>
      <c r="H355" s="500"/>
    </row>
    <row r="356" spans="1:8">
      <c r="A356" s="469" t="s">
        <v>219</v>
      </c>
      <c r="B356" s="469"/>
      <c r="C356" s="469"/>
      <c r="D356" s="469"/>
      <c r="E356" s="469"/>
      <c r="F356" s="469"/>
      <c r="G356" s="469"/>
      <c r="H356" s="469"/>
    </row>
    <row r="357" spans="1:8">
      <c r="A357" s="446" t="s">
        <v>20</v>
      </c>
      <c r="B357" s="446"/>
      <c r="C357" s="446"/>
      <c r="D357" s="446"/>
      <c r="E357" s="446" t="s">
        <v>47</v>
      </c>
      <c r="F357" s="446" t="s">
        <v>13</v>
      </c>
      <c r="G357" s="447" t="s">
        <v>163</v>
      </c>
      <c r="H357" s="448" t="s">
        <v>164</v>
      </c>
    </row>
    <row r="358" spans="1:8">
      <c r="A358" s="446"/>
      <c r="B358" s="446"/>
      <c r="C358" s="446"/>
      <c r="D358" s="446"/>
      <c r="E358" s="446"/>
      <c r="F358" s="446"/>
      <c r="G358" s="447"/>
      <c r="H358" s="448"/>
    </row>
    <row r="359" spans="1:8">
      <c r="A359" s="484" t="s">
        <v>220</v>
      </c>
      <c r="B359" s="484"/>
      <c r="C359" s="484"/>
      <c r="D359" s="484"/>
      <c r="E359" s="321" t="s">
        <v>108</v>
      </c>
      <c r="F359" s="321">
        <v>1</v>
      </c>
      <c r="G359" s="294">
        <v>3761</v>
      </c>
      <c r="H359" s="367">
        <f>ROUND(F359*G359,0)</f>
        <v>3761</v>
      </c>
    </row>
    <row r="360" spans="1:8">
      <c r="A360" s="484" t="s">
        <v>221</v>
      </c>
      <c r="B360" s="484"/>
      <c r="C360" s="484"/>
      <c r="D360" s="484"/>
      <c r="E360" s="321" t="s">
        <v>108</v>
      </c>
      <c r="F360" s="321">
        <v>0.05</v>
      </c>
      <c r="G360" s="294">
        <v>3300</v>
      </c>
      <c r="H360" s="367">
        <f>ROUND(F360*G360,0)</f>
        <v>165</v>
      </c>
    </row>
    <row r="361" spans="1:8" ht="12.75" customHeight="1">
      <c r="A361" s="495" t="s">
        <v>222</v>
      </c>
      <c r="B361" s="495"/>
      <c r="C361" s="495"/>
      <c r="D361" s="495"/>
      <c r="E361" s="309" t="s">
        <v>168</v>
      </c>
      <c r="F361" s="321">
        <v>0.05</v>
      </c>
      <c r="G361" s="294">
        <f>+H359+H360</f>
        <v>3926</v>
      </c>
      <c r="H361" s="367">
        <f>ROUND(F361*G361,0)</f>
        <v>196</v>
      </c>
    </row>
    <row r="362" spans="1:8">
      <c r="A362" s="330"/>
      <c r="B362" s="331"/>
      <c r="C362" s="331"/>
      <c r="D362" s="331"/>
      <c r="E362" s="331"/>
      <c r="F362" s="331"/>
      <c r="G362" s="310" t="s">
        <v>165</v>
      </c>
      <c r="H362" s="370">
        <f>SUM(H359:H361)</f>
        <v>4122</v>
      </c>
    </row>
    <row r="363" spans="1:8">
      <c r="A363" s="330"/>
      <c r="B363" s="331"/>
      <c r="C363" s="331"/>
      <c r="D363" s="331"/>
      <c r="E363" s="331"/>
      <c r="F363" s="331"/>
      <c r="G363" s="331"/>
      <c r="H363" s="379"/>
    </row>
    <row r="364" spans="1:8">
      <c r="A364" s="469" t="s">
        <v>181</v>
      </c>
      <c r="B364" s="469"/>
      <c r="C364" s="469"/>
      <c r="D364" s="469"/>
      <c r="E364" s="469"/>
      <c r="F364" s="469"/>
      <c r="G364" s="469"/>
      <c r="H364" s="469"/>
    </row>
    <row r="365" spans="1:8">
      <c r="A365" s="446" t="s">
        <v>20</v>
      </c>
      <c r="B365" s="446"/>
      <c r="C365" s="446"/>
      <c r="D365" s="446"/>
      <c r="E365" s="446" t="s">
        <v>47</v>
      </c>
      <c r="F365" s="446" t="s">
        <v>13</v>
      </c>
      <c r="G365" s="447" t="s">
        <v>163</v>
      </c>
      <c r="H365" s="448" t="s">
        <v>164</v>
      </c>
    </row>
    <row r="366" spans="1:8">
      <c r="A366" s="446"/>
      <c r="B366" s="446"/>
      <c r="C366" s="446"/>
      <c r="D366" s="446"/>
      <c r="E366" s="446"/>
      <c r="F366" s="446"/>
      <c r="G366" s="447"/>
      <c r="H366" s="448"/>
    </row>
    <row r="367" spans="1:8">
      <c r="A367" s="473" t="s">
        <v>167</v>
      </c>
      <c r="B367" s="473"/>
      <c r="C367" s="473"/>
      <c r="D367" s="473"/>
      <c r="E367" s="309" t="s">
        <v>168</v>
      </c>
      <c r="F367" s="311">
        <v>1</v>
      </c>
      <c r="G367" s="294">
        <f>+H375*5%</f>
        <v>25.400000000000002</v>
      </c>
      <c r="H367" s="367">
        <f>ROUND(F367*G367,0)</f>
        <v>25</v>
      </c>
    </row>
    <row r="368" spans="1:8">
      <c r="A368" s="330"/>
      <c r="B368" s="331"/>
      <c r="C368" s="331"/>
      <c r="D368" s="331"/>
      <c r="E368" s="331"/>
      <c r="F368" s="264"/>
      <c r="G368" s="310" t="s">
        <v>165</v>
      </c>
      <c r="H368" s="370">
        <f>SUM(H367)</f>
        <v>25</v>
      </c>
    </row>
    <row r="369" spans="1:8">
      <c r="A369" s="330"/>
      <c r="B369" s="331"/>
      <c r="C369" s="331"/>
      <c r="D369" s="331"/>
      <c r="E369" s="331"/>
      <c r="F369" s="331"/>
      <c r="G369" s="331"/>
      <c r="H369" s="379"/>
    </row>
    <row r="370" spans="1:8">
      <c r="A370" s="469" t="s">
        <v>169</v>
      </c>
      <c r="B370" s="469"/>
      <c r="C370" s="469"/>
      <c r="D370" s="469"/>
      <c r="E370" s="469"/>
      <c r="F370" s="469"/>
      <c r="G370" s="469"/>
      <c r="H370" s="469"/>
    </row>
    <row r="371" spans="1:8">
      <c r="A371" s="447" t="s">
        <v>170</v>
      </c>
      <c r="B371" s="447"/>
      <c r="C371" s="447"/>
      <c r="D371" s="447" t="s">
        <v>13</v>
      </c>
      <c r="E371" s="447" t="s">
        <v>52</v>
      </c>
      <c r="F371" s="447" t="s">
        <v>171</v>
      </c>
      <c r="G371" s="447" t="s">
        <v>172</v>
      </c>
      <c r="H371" s="451" t="s">
        <v>164</v>
      </c>
    </row>
    <row r="372" spans="1:8">
      <c r="A372" s="447"/>
      <c r="B372" s="447"/>
      <c r="C372" s="447"/>
      <c r="D372" s="447"/>
      <c r="E372" s="447"/>
      <c r="F372" s="447"/>
      <c r="G372" s="447"/>
      <c r="H372" s="451"/>
    </row>
    <row r="373" spans="1:8">
      <c r="A373" s="460" t="s">
        <v>188</v>
      </c>
      <c r="B373" s="461"/>
      <c r="C373" s="462"/>
      <c r="D373" s="290">
        <v>2</v>
      </c>
      <c r="E373" s="291">
        <v>374.07080000000002</v>
      </c>
      <c r="F373" s="311">
        <v>8</v>
      </c>
      <c r="G373" s="293">
        <v>5943.2742499999995</v>
      </c>
      <c r="H373" s="371">
        <f>ROUND(D373*F373*G373/E373,0)</f>
        <v>254</v>
      </c>
    </row>
    <row r="374" spans="1:8">
      <c r="A374" s="460" t="s">
        <v>187</v>
      </c>
      <c r="B374" s="461"/>
      <c r="C374" s="462"/>
      <c r="D374" s="290">
        <v>1</v>
      </c>
      <c r="E374" s="291">
        <f>+E373</f>
        <v>374.07080000000002</v>
      </c>
      <c r="F374" s="311">
        <v>8</v>
      </c>
      <c r="G374" s="293">
        <v>11886.548499999999</v>
      </c>
      <c r="H374" s="371">
        <f>ROUND(D374*F374*G374/E374,0)</f>
        <v>254</v>
      </c>
    </row>
    <row r="375" spans="1:8">
      <c r="A375" s="330"/>
      <c r="B375" s="331"/>
      <c r="C375" s="331"/>
      <c r="D375" s="331"/>
      <c r="E375" s="331"/>
      <c r="F375" s="331"/>
      <c r="G375" s="310" t="s">
        <v>165</v>
      </c>
      <c r="H375" s="370">
        <f>SUM(H373:H374)</f>
        <v>508</v>
      </c>
    </row>
    <row r="376" spans="1:8">
      <c r="A376" s="330"/>
      <c r="B376" s="331"/>
      <c r="C376" s="331"/>
      <c r="D376" s="331"/>
      <c r="E376" s="331"/>
      <c r="F376" s="331"/>
      <c r="G376" s="316"/>
      <c r="H376" s="380"/>
    </row>
    <row r="377" spans="1:8">
      <c r="A377" s="469" t="s">
        <v>174</v>
      </c>
      <c r="B377" s="469"/>
      <c r="C377" s="469"/>
      <c r="D377" s="469"/>
      <c r="E377" s="469"/>
      <c r="F377" s="469"/>
      <c r="G377" s="469"/>
      <c r="H377" s="469"/>
    </row>
    <row r="378" spans="1:8">
      <c r="A378" s="446" t="s">
        <v>20</v>
      </c>
      <c r="B378" s="446"/>
      <c r="C378" s="446"/>
      <c r="D378" s="446"/>
      <c r="E378" s="446" t="s">
        <v>47</v>
      </c>
      <c r="F378" s="446" t="s">
        <v>13</v>
      </c>
      <c r="G378" s="447" t="s">
        <v>163</v>
      </c>
      <c r="H378" s="448" t="s">
        <v>164</v>
      </c>
    </row>
    <row r="379" spans="1:8">
      <c r="A379" s="446"/>
      <c r="B379" s="446"/>
      <c r="C379" s="446"/>
      <c r="D379" s="446"/>
      <c r="E379" s="446"/>
      <c r="F379" s="446"/>
      <c r="G379" s="447"/>
      <c r="H379" s="448"/>
    </row>
    <row r="380" spans="1:8">
      <c r="A380" s="476" t="s">
        <v>189</v>
      </c>
      <c r="B380" s="476"/>
      <c r="C380" s="476"/>
      <c r="D380" s="476"/>
      <c r="E380" s="309" t="s">
        <v>108</v>
      </c>
      <c r="F380" s="291">
        <v>475.96810414985691</v>
      </c>
      <c r="G380" s="293">
        <v>25000</v>
      </c>
      <c r="H380" s="371">
        <f>+G380/F380</f>
        <v>52.524527971581968</v>
      </c>
    </row>
    <row r="381" spans="1:8">
      <c r="A381" s="476" t="s">
        <v>212</v>
      </c>
      <c r="B381" s="476"/>
      <c r="C381" s="476"/>
      <c r="D381" s="476"/>
      <c r="E381" s="309" t="s">
        <v>108</v>
      </c>
      <c r="F381" s="291">
        <v>7000</v>
      </c>
      <c r="G381" s="293">
        <v>1000000</v>
      </c>
      <c r="H381" s="371">
        <f>+G381/F381</f>
        <v>142.85714285714286</v>
      </c>
    </row>
    <row r="382" spans="1:8">
      <c r="A382" s="306"/>
      <c r="B382" s="307"/>
      <c r="C382" s="308"/>
      <c r="D382" s="307"/>
      <c r="E382" s="307"/>
      <c r="F382" s="307"/>
      <c r="G382" s="310" t="s">
        <v>165</v>
      </c>
      <c r="H382" s="370">
        <f>SUM(H380:H381)</f>
        <v>195.38167082872482</v>
      </c>
    </row>
    <row r="383" spans="1:8">
      <c r="A383" s="330"/>
      <c r="B383" s="331"/>
      <c r="C383" s="331"/>
      <c r="D383" s="331"/>
      <c r="E383" s="331"/>
      <c r="F383" s="331"/>
      <c r="G383" s="331"/>
      <c r="H383" s="379"/>
    </row>
    <row r="384" spans="1:8">
      <c r="A384" s="330"/>
      <c r="B384" s="331"/>
      <c r="C384" s="331"/>
      <c r="D384" s="331"/>
      <c r="E384" s="445" t="s">
        <v>175</v>
      </c>
      <c r="F384" s="445"/>
      <c r="G384" s="445"/>
      <c r="H384" s="370">
        <f>H362+H368+H375+H382</f>
        <v>4850.381670828725</v>
      </c>
    </row>
    <row r="385" spans="1:8">
      <c r="A385" s="330"/>
      <c r="B385" s="331"/>
      <c r="C385" s="331"/>
      <c r="D385" s="331"/>
      <c r="E385" s="469" t="s">
        <v>176</v>
      </c>
      <c r="F385" s="469"/>
      <c r="G385" s="317">
        <v>0.31</v>
      </c>
      <c r="H385" s="370">
        <f>+H384*G385</f>
        <v>1503.6183179569048</v>
      </c>
    </row>
    <row r="386" spans="1:8">
      <c r="A386" s="330"/>
      <c r="B386" s="331"/>
      <c r="C386" s="331"/>
      <c r="D386" s="331"/>
      <c r="E386" s="469" t="s">
        <v>177</v>
      </c>
      <c r="F386" s="469"/>
      <c r="G386" s="469"/>
      <c r="H386" s="370">
        <f>ROUND(H384+H385,0)</f>
        <v>6354</v>
      </c>
    </row>
    <row r="387" spans="1:8">
      <c r="A387" s="276" t="s">
        <v>178</v>
      </c>
      <c r="B387" s="277"/>
      <c r="C387" s="277"/>
      <c r="D387" s="277"/>
      <c r="E387" s="272"/>
      <c r="F387" s="272"/>
      <c r="G387" s="272"/>
      <c r="H387" s="361"/>
    </row>
    <row r="388" spans="1:8">
      <c r="A388" s="276"/>
      <c r="B388" s="278"/>
      <c r="C388" s="278"/>
      <c r="D388" s="278"/>
      <c r="E388" s="279"/>
      <c r="F388" s="279"/>
      <c r="G388" s="279"/>
      <c r="H388" s="362"/>
    </row>
    <row r="389" spans="1:8">
      <c r="A389" s="280"/>
      <c r="B389" s="264"/>
      <c r="C389" s="264"/>
      <c r="D389" s="264"/>
      <c r="E389" s="264"/>
      <c r="F389" s="264"/>
      <c r="G389" s="264"/>
      <c r="H389" s="363"/>
    </row>
    <row r="390" spans="1:8" ht="13.5" thickBot="1">
      <c r="A390" s="276" t="s">
        <v>179</v>
      </c>
      <c r="B390" s="281"/>
      <c r="C390" s="281"/>
      <c r="D390" s="281"/>
      <c r="E390" s="282"/>
      <c r="F390" s="282"/>
      <c r="G390" s="282"/>
      <c r="H390" s="364"/>
    </row>
    <row r="391" spans="1:8" ht="31.5" customHeight="1" thickBot="1">
      <c r="A391" s="390" t="s">
        <v>160</v>
      </c>
      <c r="B391" s="391">
        <v>7.1</v>
      </c>
      <c r="C391" s="453" t="s">
        <v>110</v>
      </c>
      <c r="D391" s="453"/>
      <c r="E391" s="453"/>
      <c r="F391" s="453"/>
      <c r="G391" s="453" t="s">
        <v>47</v>
      </c>
      <c r="H391" s="454" t="s">
        <v>223</v>
      </c>
    </row>
    <row r="392" spans="1:8">
      <c r="A392" s="255" t="s">
        <v>161</v>
      </c>
      <c r="B392" s="255"/>
      <c r="C392" s="444" t="s">
        <v>103</v>
      </c>
      <c r="D392" s="444"/>
      <c r="E392" s="444"/>
      <c r="F392" s="444"/>
      <c r="G392" s="444"/>
      <c r="H392" s="444"/>
    </row>
    <row r="393" spans="1:8">
      <c r="A393" s="445" t="s">
        <v>162</v>
      </c>
      <c r="B393" s="445"/>
      <c r="C393" s="445"/>
      <c r="D393" s="445"/>
      <c r="E393" s="445"/>
      <c r="F393" s="445"/>
      <c r="G393" s="445"/>
      <c r="H393" s="445"/>
    </row>
    <row r="394" spans="1:8">
      <c r="A394" s="446" t="s">
        <v>20</v>
      </c>
      <c r="B394" s="446"/>
      <c r="C394" s="446"/>
      <c r="D394" s="446"/>
      <c r="E394" s="446" t="s">
        <v>47</v>
      </c>
      <c r="F394" s="446" t="s">
        <v>13</v>
      </c>
      <c r="G394" s="447" t="s">
        <v>163</v>
      </c>
      <c r="H394" s="448" t="s">
        <v>164</v>
      </c>
    </row>
    <row r="395" spans="1:8">
      <c r="A395" s="446"/>
      <c r="B395" s="446"/>
      <c r="C395" s="446"/>
      <c r="D395" s="446"/>
      <c r="E395" s="446"/>
      <c r="F395" s="446"/>
      <c r="G395" s="447"/>
      <c r="H395" s="448"/>
    </row>
    <row r="396" spans="1:8">
      <c r="A396" s="450"/>
      <c r="B396" s="450"/>
      <c r="C396" s="450"/>
      <c r="D396" s="450"/>
      <c r="E396" s="257"/>
      <c r="F396" s="258"/>
      <c r="G396" s="259"/>
      <c r="H396" s="355"/>
    </row>
    <row r="397" spans="1:8">
      <c r="A397" s="261"/>
      <c r="B397" s="262"/>
      <c r="C397" s="263"/>
      <c r="D397" s="262"/>
      <c r="E397" s="262"/>
      <c r="F397" s="264"/>
      <c r="G397" s="255" t="s">
        <v>165</v>
      </c>
      <c r="H397" s="356">
        <f>SUM(H396)</f>
        <v>0</v>
      </c>
    </row>
    <row r="398" spans="1:8">
      <c r="A398" s="261"/>
      <c r="B398" s="262"/>
      <c r="C398" s="263"/>
      <c r="D398" s="262"/>
      <c r="E398" s="262"/>
      <c r="F398" s="262"/>
      <c r="G398" s="262"/>
      <c r="H398" s="357"/>
    </row>
    <row r="399" spans="1:8">
      <c r="A399" s="445" t="s">
        <v>166</v>
      </c>
      <c r="B399" s="445"/>
      <c r="C399" s="445"/>
      <c r="D399" s="445"/>
      <c r="E399" s="445"/>
      <c r="F399" s="445"/>
      <c r="G399" s="445"/>
      <c r="H399" s="445"/>
    </row>
    <row r="400" spans="1:8">
      <c r="A400" s="447" t="s">
        <v>20</v>
      </c>
      <c r="B400" s="447"/>
      <c r="C400" s="447"/>
      <c r="D400" s="447"/>
      <c r="E400" s="446" t="s">
        <v>47</v>
      </c>
      <c r="F400" s="446" t="s">
        <v>13</v>
      </c>
      <c r="G400" s="447" t="s">
        <v>163</v>
      </c>
      <c r="H400" s="448" t="s">
        <v>164</v>
      </c>
    </row>
    <row r="401" spans="1:8">
      <c r="A401" s="447"/>
      <c r="B401" s="447"/>
      <c r="C401" s="447"/>
      <c r="D401" s="447"/>
      <c r="E401" s="446"/>
      <c r="F401" s="446"/>
      <c r="G401" s="447"/>
      <c r="H401" s="448"/>
    </row>
    <row r="402" spans="1:8" ht="12.75" customHeight="1">
      <c r="A402" s="449" t="s">
        <v>167</v>
      </c>
      <c r="B402" s="449"/>
      <c r="C402" s="449"/>
      <c r="D402" s="449"/>
      <c r="E402" s="257" t="s">
        <v>168</v>
      </c>
      <c r="F402" s="260">
        <v>1</v>
      </c>
      <c r="G402" s="265">
        <f>+H411*5%</f>
        <v>171.45000287099185</v>
      </c>
      <c r="H402" s="355">
        <f>ROUND(F402*G402,0)</f>
        <v>171</v>
      </c>
    </row>
    <row r="403" spans="1:8">
      <c r="A403" s="450"/>
      <c r="B403" s="450"/>
      <c r="C403" s="450"/>
      <c r="D403" s="450"/>
      <c r="E403" s="257"/>
      <c r="F403" s="259"/>
      <c r="G403" s="265"/>
      <c r="H403" s="355"/>
    </row>
    <row r="404" spans="1:8">
      <c r="A404" s="261"/>
      <c r="B404" s="262"/>
      <c r="C404" s="263"/>
      <c r="D404" s="262"/>
      <c r="E404" s="262"/>
      <c r="F404" s="262"/>
      <c r="G404" s="255" t="s">
        <v>165</v>
      </c>
      <c r="H404" s="356">
        <f>SUM(H402:H403)</f>
        <v>171</v>
      </c>
    </row>
    <row r="405" spans="1:8">
      <c r="A405" s="261"/>
      <c r="B405" s="262"/>
      <c r="C405" s="263"/>
      <c r="D405" s="262"/>
      <c r="E405" s="262"/>
      <c r="F405" s="262"/>
      <c r="G405" s="262"/>
      <c r="H405" s="357"/>
    </row>
    <row r="406" spans="1:8">
      <c r="A406" s="445" t="s">
        <v>169</v>
      </c>
      <c r="B406" s="445"/>
      <c r="C406" s="445"/>
      <c r="D406" s="445"/>
      <c r="E406" s="445"/>
      <c r="F406" s="445"/>
      <c r="G406" s="445"/>
      <c r="H406" s="445"/>
    </row>
    <row r="407" spans="1:8" ht="12.75" customHeight="1">
      <c r="A407" s="447" t="s">
        <v>170</v>
      </c>
      <c r="B407" s="447"/>
      <c r="C407" s="447"/>
      <c r="D407" s="447" t="s">
        <v>13</v>
      </c>
      <c r="E407" s="447" t="s">
        <v>52</v>
      </c>
      <c r="F407" s="447" t="s">
        <v>171</v>
      </c>
      <c r="G407" s="447" t="s">
        <v>172</v>
      </c>
      <c r="H407" s="451" t="s">
        <v>164</v>
      </c>
    </row>
    <row r="408" spans="1:8">
      <c r="A408" s="447"/>
      <c r="B408" s="447"/>
      <c r="C408" s="447"/>
      <c r="D408" s="447"/>
      <c r="E408" s="447"/>
      <c r="F408" s="447"/>
      <c r="G408" s="447"/>
      <c r="H408" s="451"/>
    </row>
    <row r="409" spans="1:8" ht="12.75" customHeight="1">
      <c r="A409" s="458" t="s">
        <v>173</v>
      </c>
      <c r="B409" s="458"/>
      <c r="C409" s="458"/>
      <c r="D409" s="266">
        <v>1</v>
      </c>
      <c r="E409" s="332">
        <v>240.5949216054473</v>
      </c>
      <c r="F409" s="289">
        <v>8</v>
      </c>
      <c r="G409" s="259">
        <v>103125</v>
      </c>
      <c r="H409" s="355">
        <f>+D409*F409*G409/E409</f>
        <v>3429.000057419837</v>
      </c>
    </row>
    <row r="410" spans="1:8" ht="12.75" customHeight="1">
      <c r="A410" s="501"/>
      <c r="B410" s="502"/>
      <c r="C410" s="503"/>
      <c r="D410" s="268"/>
      <c r="E410" s="268"/>
      <c r="F410" s="259"/>
      <c r="G410" s="265"/>
      <c r="H410" s="355"/>
    </row>
    <row r="411" spans="1:8">
      <c r="A411" s="261"/>
      <c r="B411" s="262"/>
      <c r="C411" s="263"/>
      <c r="D411" s="262"/>
      <c r="E411" s="262"/>
      <c r="F411" s="262"/>
      <c r="G411" s="255" t="s">
        <v>165</v>
      </c>
      <c r="H411" s="356">
        <f>SUM(H409:H410)</f>
        <v>3429.000057419837</v>
      </c>
    </row>
    <row r="412" spans="1:8">
      <c r="A412" s="261"/>
      <c r="B412" s="262"/>
      <c r="C412" s="263"/>
      <c r="D412" s="262"/>
      <c r="E412" s="262"/>
      <c r="F412" s="262"/>
      <c r="G412" s="262"/>
      <c r="H412" s="357"/>
    </row>
    <row r="413" spans="1:8" ht="12.75" customHeight="1">
      <c r="A413" s="445" t="s">
        <v>174</v>
      </c>
      <c r="B413" s="445"/>
      <c r="C413" s="445"/>
      <c r="D413" s="445"/>
      <c r="E413" s="445"/>
      <c r="F413" s="445"/>
      <c r="G413" s="445"/>
      <c r="H413" s="445"/>
    </row>
    <row r="414" spans="1:8" ht="12.75" customHeight="1">
      <c r="A414" s="446" t="s">
        <v>20</v>
      </c>
      <c r="B414" s="446"/>
      <c r="C414" s="446"/>
      <c r="D414" s="446"/>
      <c r="E414" s="446" t="s">
        <v>47</v>
      </c>
      <c r="F414" s="446" t="s">
        <v>13</v>
      </c>
      <c r="G414" s="447" t="s">
        <v>163</v>
      </c>
      <c r="H414" s="448" t="s">
        <v>164</v>
      </c>
    </row>
    <row r="415" spans="1:8" ht="12.75" customHeight="1">
      <c r="A415" s="446"/>
      <c r="B415" s="446"/>
      <c r="C415" s="446"/>
      <c r="D415" s="446"/>
      <c r="E415" s="446"/>
      <c r="F415" s="446"/>
      <c r="G415" s="447"/>
      <c r="H415" s="448"/>
    </row>
    <row r="416" spans="1:8" ht="12.75" customHeight="1">
      <c r="A416" s="260"/>
      <c r="B416" s="333"/>
      <c r="C416" s="333"/>
      <c r="D416" s="333"/>
      <c r="E416" s="321"/>
      <c r="F416" s="321"/>
      <c r="G416" s="259"/>
      <c r="H416" s="381"/>
    </row>
    <row r="417" spans="1:8">
      <c r="A417" s="260"/>
      <c r="B417" s="334"/>
      <c r="C417" s="334"/>
      <c r="D417" s="334"/>
      <c r="E417" s="321"/>
      <c r="F417" s="335"/>
      <c r="G417" s="259"/>
      <c r="H417" s="358"/>
    </row>
    <row r="418" spans="1:8">
      <c r="A418" s="261"/>
      <c r="B418" s="262"/>
      <c r="C418" s="263"/>
      <c r="D418" s="262"/>
      <c r="E418" s="262"/>
      <c r="F418" s="262"/>
      <c r="G418" s="255" t="s">
        <v>165</v>
      </c>
      <c r="H418" s="359">
        <f>SUM(H416:H417)</f>
        <v>0</v>
      </c>
    </row>
    <row r="419" spans="1:8">
      <c r="A419" s="261"/>
      <c r="B419" s="262"/>
      <c r="C419" s="263"/>
      <c r="D419" s="262"/>
      <c r="E419" s="262"/>
      <c r="F419" s="262"/>
      <c r="G419" s="272"/>
      <c r="H419" s="360"/>
    </row>
    <row r="420" spans="1:8">
      <c r="A420" s="261"/>
      <c r="B420" s="262"/>
      <c r="C420" s="263"/>
      <c r="D420" s="262"/>
      <c r="E420" s="445" t="s">
        <v>224</v>
      </c>
      <c r="F420" s="445"/>
      <c r="G420" s="445"/>
      <c r="H420" s="356">
        <f>H404+H411+H418+H397</f>
        <v>3600.000057419837</v>
      </c>
    </row>
    <row r="421" spans="1:8">
      <c r="A421" s="261"/>
      <c r="B421" s="262"/>
      <c r="C421" s="263"/>
      <c r="D421" s="262"/>
      <c r="E421" s="445" t="s">
        <v>176</v>
      </c>
      <c r="F421" s="445"/>
      <c r="G421" s="273">
        <v>0.31</v>
      </c>
      <c r="H421" s="356">
        <f>H420*G421</f>
        <v>1116.0000178001494</v>
      </c>
    </row>
    <row r="422" spans="1:8">
      <c r="A422" s="274"/>
      <c r="B422" s="275"/>
      <c r="C422" s="275"/>
      <c r="D422" s="275"/>
      <c r="E422" s="445" t="s">
        <v>177</v>
      </c>
      <c r="F422" s="445"/>
      <c r="G422" s="445"/>
      <c r="H422" s="356">
        <f>ROUND(H420+H421,0)</f>
        <v>4716</v>
      </c>
    </row>
    <row r="423" spans="1:8">
      <c r="A423" s="276" t="s">
        <v>178</v>
      </c>
      <c r="B423" s="277"/>
      <c r="C423" s="277"/>
      <c r="D423" s="277"/>
      <c r="E423" s="272"/>
      <c r="F423" s="272"/>
      <c r="G423" s="272"/>
      <c r="H423" s="361"/>
    </row>
    <row r="424" spans="1:8">
      <c r="A424" s="276"/>
      <c r="B424" s="278"/>
      <c r="C424" s="278"/>
      <c r="D424" s="278"/>
      <c r="E424" s="279"/>
      <c r="F424" s="279"/>
      <c r="G424" s="279"/>
      <c r="H424" s="362"/>
    </row>
    <row r="425" spans="1:8">
      <c r="A425" s="280"/>
      <c r="B425" s="264"/>
      <c r="C425" s="264"/>
      <c r="D425" s="264"/>
      <c r="E425" s="264"/>
      <c r="F425" s="264"/>
      <c r="G425" s="264"/>
      <c r="H425" s="363"/>
    </row>
    <row r="426" spans="1:8" ht="13.5" thickBot="1">
      <c r="A426" s="276" t="s">
        <v>179</v>
      </c>
      <c r="B426" s="281"/>
      <c r="C426" s="281"/>
      <c r="D426" s="281"/>
      <c r="E426" s="282"/>
      <c r="F426" s="282"/>
      <c r="G426" s="282"/>
      <c r="H426" s="364"/>
    </row>
    <row r="427" spans="1:8" ht="31.5" customHeight="1" thickBot="1">
      <c r="A427" s="390" t="s">
        <v>160</v>
      </c>
      <c r="B427" s="391">
        <v>7.2</v>
      </c>
      <c r="C427" s="453" t="s">
        <v>111</v>
      </c>
      <c r="D427" s="453"/>
      <c r="E427" s="453"/>
      <c r="F427" s="453"/>
      <c r="G427" s="453"/>
      <c r="H427" s="454"/>
    </row>
    <row r="428" spans="1:8">
      <c r="A428" s="255" t="s">
        <v>161</v>
      </c>
      <c r="B428" s="255"/>
      <c r="C428" s="470" t="s">
        <v>103</v>
      </c>
      <c r="D428" s="471"/>
      <c r="E428" s="471"/>
      <c r="F428" s="471"/>
      <c r="G428" s="471"/>
      <c r="H428" s="472"/>
    </row>
    <row r="429" spans="1:8">
      <c r="A429" s="306"/>
      <c r="B429" s="307"/>
      <c r="C429" s="308"/>
      <c r="D429" s="307"/>
      <c r="E429" s="307"/>
      <c r="F429" s="307"/>
      <c r="G429" s="307"/>
      <c r="H429" s="369"/>
    </row>
    <row r="430" spans="1:8">
      <c r="A430" s="469" t="s">
        <v>162</v>
      </c>
      <c r="B430" s="469"/>
      <c r="C430" s="469"/>
      <c r="D430" s="469"/>
      <c r="E430" s="469"/>
      <c r="F430" s="469"/>
      <c r="G430" s="469"/>
      <c r="H430" s="469"/>
    </row>
    <row r="431" spans="1:8">
      <c r="A431" s="446" t="s">
        <v>20</v>
      </c>
      <c r="B431" s="446"/>
      <c r="C431" s="446"/>
      <c r="D431" s="446"/>
      <c r="E431" s="446" t="s">
        <v>47</v>
      </c>
      <c r="F431" s="446" t="s">
        <v>13</v>
      </c>
      <c r="G431" s="447" t="s">
        <v>163</v>
      </c>
      <c r="H431" s="448" t="s">
        <v>164</v>
      </c>
    </row>
    <row r="432" spans="1:8">
      <c r="A432" s="446"/>
      <c r="B432" s="446"/>
      <c r="C432" s="446"/>
      <c r="D432" s="446"/>
      <c r="E432" s="446"/>
      <c r="F432" s="446"/>
      <c r="G432" s="447"/>
      <c r="H432" s="448"/>
    </row>
    <row r="433" spans="1:8">
      <c r="A433" s="473" t="s">
        <v>225</v>
      </c>
      <c r="B433" s="473"/>
      <c r="C433" s="473"/>
      <c r="D433" s="473"/>
      <c r="E433" s="309" t="s">
        <v>118</v>
      </c>
      <c r="F433" s="291">
        <v>0.5</v>
      </c>
      <c r="G433" s="294">
        <v>18900</v>
      </c>
      <c r="H433" s="367">
        <f>ROUND(F433*G433,0)</f>
        <v>9450</v>
      </c>
    </row>
    <row r="434" spans="1:8">
      <c r="A434" s="473" t="s">
        <v>226</v>
      </c>
      <c r="B434" s="473"/>
      <c r="C434" s="473"/>
      <c r="D434" s="473"/>
      <c r="E434" s="309" t="s">
        <v>88</v>
      </c>
      <c r="F434" s="291">
        <v>2.4</v>
      </c>
      <c r="G434" s="294">
        <v>1283</v>
      </c>
      <c r="H434" s="367">
        <f>ROUND(F434*G434,0)</f>
        <v>3079</v>
      </c>
    </row>
    <row r="435" spans="1:8">
      <c r="A435" s="474" t="s">
        <v>200</v>
      </c>
      <c r="B435" s="474"/>
      <c r="C435" s="474"/>
      <c r="D435" s="474"/>
      <c r="E435" s="309" t="s">
        <v>108</v>
      </c>
      <c r="F435" s="291">
        <v>0.5</v>
      </c>
      <c r="G435" s="294">
        <v>1900</v>
      </c>
      <c r="H435" s="367">
        <f>ROUND(F435*G435,0)</f>
        <v>950</v>
      </c>
    </row>
    <row r="436" spans="1:8">
      <c r="A436" s="306"/>
      <c r="B436" s="307"/>
      <c r="C436" s="308"/>
      <c r="D436" s="307"/>
      <c r="E436" s="307"/>
      <c r="F436" s="307"/>
      <c r="G436" s="310" t="s">
        <v>165</v>
      </c>
      <c r="H436" s="370">
        <f>SUM(H433:H435)</f>
        <v>13479</v>
      </c>
    </row>
    <row r="437" spans="1:8">
      <c r="A437" s="306"/>
      <c r="B437" s="307"/>
      <c r="C437" s="308"/>
      <c r="D437" s="307"/>
      <c r="E437" s="307"/>
      <c r="F437" s="307"/>
      <c r="G437" s="307"/>
      <c r="H437" s="369"/>
    </row>
    <row r="438" spans="1:8">
      <c r="A438" s="469" t="s">
        <v>181</v>
      </c>
      <c r="B438" s="469"/>
      <c r="C438" s="469"/>
      <c r="D438" s="469"/>
      <c r="E438" s="469"/>
      <c r="F438" s="469"/>
      <c r="G438" s="469"/>
      <c r="H438" s="469"/>
    </row>
    <row r="439" spans="1:8">
      <c r="A439" s="446" t="s">
        <v>20</v>
      </c>
      <c r="B439" s="446"/>
      <c r="C439" s="446"/>
      <c r="D439" s="446"/>
      <c r="E439" s="446" t="s">
        <v>47</v>
      </c>
      <c r="F439" s="446" t="s">
        <v>13</v>
      </c>
      <c r="G439" s="447" t="s">
        <v>163</v>
      </c>
      <c r="H439" s="448" t="s">
        <v>164</v>
      </c>
    </row>
    <row r="440" spans="1:8">
      <c r="A440" s="446"/>
      <c r="B440" s="446"/>
      <c r="C440" s="446"/>
      <c r="D440" s="446"/>
      <c r="E440" s="446"/>
      <c r="F440" s="446"/>
      <c r="G440" s="447"/>
      <c r="H440" s="448"/>
    </row>
    <row r="441" spans="1:8">
      <c r="A441" s="473" t="s">
        <v>167</v>
      </c>
      <c r="B441" s="473"/>
      <c r="C441" s="473"/>
      <c r="D441" s="473"/>
      <c r="E441" s="309" t="s">
        <v>168</v>
      </c>
      <c r="F441" s="257">
        <v>1</v>
      </c>
      <c r="G441" s="294">
        <f>+H449*5%</f>
        <v>205.5</v>
      </c>
      <c r="H441" s="367">
        <f>ROUND(F441*G441,0)</f>
        <v>206</v>
      </c>
    </row>
    <row r="442" spans="1:8">
      <c r="A442" s="306"/>
      <c r="B442" s="307"/>
      <c r="C442" s="308"/>
      <c r="D442" s="307"/>
      <c r="E442" s="307"/>
      <c r="F442" s="264"/>
      <c r="G442" s="310" t="s">
        <v>165</v>
      </c>
      <c r="H442" s="370">
        <f>SUM(H441:H441)</f>
        <v>206</v>
      </c>
    </row>
    <row r="443" spans="1:8">
      <c r="A443" s="306"/>
      <c r="B443" s="307"/>
      <c r="C443" s="308"/>
      <c r="D443" s="307"/>
      <c r="E443" s="307"/>
      <c r="F443" s="307"/>
      <c r="G443" s="307"/>
      <c r="H443" s="369"/>
    </row>
    <row r="444" spans="1:8">
      <c r="A444" s="469" t="s">
        <v>169</v>
      </c>
      <c r="B444" s="469"/>
      <c r="C444" s="469"/>
      <c r="D444" s="469"/>
      <c r="E444" s="469"/>
      <c r="F444" s="469"/>
      <c r="G444" s="469"/>
      <c r="H444" s="469"/>
    </row>
    <row r="445" spans="1:8">
      <c r="A445" s="447" t="s">
        <v>170</v>
      </c>
      <c r="B445" s="447"/>
      <c r="C445" s="447"/>
      <c r="D445" s="447" t="s">
        <v>13</v>
      </c>
      <c r="E445" s="447" t="s">
        <v>52</v>
      </c>
      <c r="F445" s="447" t="s">
        <v>171</v>
      </c>
      <c r="G445" s="447" t="s">
        <v>172</v>
      </c>
      <c r="H445" s="451" t="s">
        <v>164</v>
      </c>
    </row>
    <row r="446" spans="1:8">
      <c r="A446" s="447"/>
      <c r="B446" s="447"/>
      <c r="C446" s="447"/>
      <c r="D446" s="447"/>
      <c r="E446" s="447"/>
      <c r="F446" s="447"/>
      <c r="G446" s="447"/>
      <c r="H446" s="451"/>
    </row>
    <row r="447" spans="1:8">
      <c r="A447" s="460" t="s">
        <v>188</v>
      </c>
      <c r="B447" s="461"/>
      <c r="C447" s="462"/>
      <c r="D447" s="290">
        <v>2</v>
      </c>
      <c r="E447" s="336">
        <v>46.27449</v>
      </c>
      <c r="F447" s="311">
        <v>8</v>
      </c>
      <c r="G447" s="293">
        <v>5943.2742499999995</v>
      </c>
      <c r="H447" s="371">
        <f>ROUND(D447*F447*G447/E447,0)</f>
        <v>2055</v>
      </c>
    </row>
    <row r="448" spans="1:8">
      <c r="A448" s="460" t="s">
        <v>187</v>
      </c>
      <c r="B448" s="461"/>
      <c r="C448" s="462"/>
      <c r="D448" s="290">
        <v>1</v>
      </c>
      <c r="E448" s="336">
        <f>+E447</f>
        <v>46.27449</v>
      </c>
      <c r="F448" s="311">
        <v>8</v>
      </c>
      <c r="G448" s="293">
        <v>11886.548499999999</v>
      </c>
      <c r="H448" s="371">
        <f>ROUND(D448*F448*G448/E448,0)</f>
        <v>2055</v>
      </c>
    </row>
    <row r="449" spans="1:8">
      <c r="A449" s="306"/>
      <c r="B449" s="307"/>
      <c r="C449" s="308"/>
      <c r="D449" s="307"/>
      <c r="E449" s="307"/>
      <c r="F449" s="307"/>
      <c r="G449" s="310" t="s">
        <v>165</v>
      </c>
      <c r="H449" s="370">
        <f>SUM(H447:H448)</f>
        <v>4110</v>
      </c>
    </row>
    <row r="450" spans="1:8">
      <c r="A450" s="306"/>
      <c r="B450" s="307"/>
      <c r="C450" s="308"/>
      <c r="D450" s="307"/>
      <c r="E450" s="307"/>
      <c r="F450" s="307"/>
      <c r="G450" s="307"/>
      <c r="H450" s="369"/>
    </row>
    <row r="451" spans="1:8">
      <c r="A451" s="469" t="s">
        <v>174</v>
      </c>
      <c r="B451" s="469"/>
      <c r="C451" s="469"/>
      <c r="D451" s="469"/>
      <c r="E451" s="469"/>
      <c r="F451" s="469"/>
      <c r="G451" s="469"/>
      <c r="H451" s="469"/>
    </row>
    <row r="452" spans="1:8">
      <c r="A452" s="446" t="s">
        <v>20</v>
      </c>
      <c r="B452" s="446"/>
      <c r="C452" s="446"/>
      <c r="D452" s="446"/>
      <c r="E452" s="446" t="s">
        <v>47</v>
      </c>
      <c r="F452" s="446" t="s">
        <v>13</v>
      </c>
      <c r="G452" s="447" t="s">
        <v>163</v>
      </c>
      <c r="H452" s="448" t="s">
        <v>164</v>
      </c>
    </row>
    <row r="453" spans="1:8">
      <c r="A453" s="446"/>
      <c r="B453" s="446"/>
      <c r="C453" s="446"/>
      <c r="D453" s="446"/>
      <c r="E453" s="446"/>
      <c r="F453" s="446"/>
      <c r="G453" s="447"/>
      <c r="H453" s="448"/>
    </row>
    <row r="454" spans="1:8">
      <c r="A454" s="476" t="s">
        <v>189</v>
      </c>
      <c r="B454" s="476"/>
      <c r="C454" s="476"/>
      <c r="D454" s="476"/>
      <c r="E454" s="309" t="s">
        <v>168</v>
      </c>
      <c r="F454" s="291">
        <v>20.036093145958404</v>
      </c>
      <c r="G454" s="293">
        <v>25000</v>
      </c>
      <c r="H454" s="371">
        <f>+G454/F454</f>
        <v>1247.7482420290553</v>
      </c>
    </row>
    <row r="455" spans="1:8">
      <c r="A455" s="477"/>
      <c r="B455" s="478"/>
      <c r="C455" s="478"/>
      <c r="D455" s="479"/>
      <c r="E455" s="312"/>
      <c r="F455" s="313"/>
      <c r="G455" s="312"/>
      <c r="H455" s="372"/>
    </row>
    <row r="456" spans="1:8">
      <c r="A456" s="480"/>
      <c r="B456" s="480"/>
      <c r="C456" s="480"/>
      <c r="D456" s="480"/>
      <c r="E456" s="312"/>
      <c r="F456" s="313"/>
      <c r="G456" s="312"/>
      <c r="H456" s="372"/>
    </row>
    <row r="457" spans="1:8">
      <c r="A457" s="481"/>
      <c r="B457" s="481"/>
      <c r="C457" s="481"/>
      <c r="D457" s="481"/>
      <c r="E457" s="314"/>
      <c r="F457" s="315"/>
      <c r="G457" s="314"/>
      <c r="H457" s="373"/>
    </row>
    <row r="458" spans="1:8">
      <c r="A458" s="306"/>
      <c r="B458" s="307"/>
      <c r="C458" s="308"/>
      <c r="D458" s="307"/>
      <c r="E458" s="307"/>
      <c r="F458" s="307"/>
      <c r="G458" s="310" t="s">
        <v>165</v>
      </c>
      <c r="H458" s="370">
        <f>SUM(H454:H457)</f>
        <v>1247.7482420290553</v>
      </c>
    </row>
    <row r="459" spans="1:8">
      <c r="A459" s="306"/>
      <c r="B459" s="307"/>
      <c r="C459" s="308"/>
      <c r="D459" s="307"/>
      <c r="E459" s="307"/>
      <c r="F459" s="307"/>
      <c r="G459" s="316"/>
      <c r="H459" s="374"/>
    </row>
    <row r="460" spans="1:8">
      <c r="A460" s="306"/>
      <c r="B460" s="307"/>
      <c r="C460" s="308"/>
      <c r="D460" s="307"/>
      <c r="E460" s="445" t="s">
        <v>175</v>
      </c>
      <c r="F460" s="445"/>
      <c r="G460" s="445"/>
      <c r="H460" s="370">
        <f>H436+H442+H449+H458</f>
        <v>19042.748242029054</v>
      </c>
    </row>
    <row r="461" spans="1:8">
      <c r="A461" s="306"/>
      <c r="B461" s="307"/>
      <c r="C461" s="308"/>
      <c r="D461" s="307"/>
      <c r="E461" s="469" t="s">
        <v>176</v>
      </c>
      <c r="F461" s="469"/>
      <c r="G461" s="317">
        <v>0.31</v>
      </c>
      <c r="H461" s="370">
        <f>H460*G461</f>
        <v>5903.2519550290071</v>
      </c>
    </row>
    <row r="462" spans="1:8">
      <c r="A462" s="287"/>
      <c r="B462" s="288"/>
      <c r="C462" s="288"/>
      <c r="D462" s="288"/>
      <c r="E462" s="469" t="s">
        <v>177</v>
      </c>
      <c r="F462" s="469"/>
      <c r="G462" s="469"/>
      <c r="H462" s="370">
        <f>ROUND(H460+H461,0)</f>
        <v>24946</v>
      </c>
    </row>
    <row r="463" spans="1:8">
      <c r="A463" s="276" t="s">
        <v>178</v>
      </c>
      <c r="B463" s="277"/>
      <c r="C463" s="277"/>
      <c r="D463" s="277"/>
      <c r="E463" s="272"/>
      <c r="F463" s="272"/>
      <c r="G463" s="272"/>
      <c r="H463" s="361"/>
    </row>
    <row r="464" spans="1:8">
      <c r="A464" s="276"/>
      <c r="B464" s="278"/>
      <c r="C464" s="278"/>
      <c r="D464" s="278"/>
      <c r="E464" s="279"/>
      <c r="F464" s="279"/>
      <c r="G464" s="279"/>
      <c r="H464" s="362"/>
    </row>
    <row r="465" spans="1:8">
      <c r="A465" s="280"/>
      <c r="B465" s="264"/>
      <c r="C465" s="264"/>
      <c r="D465" s="264"/>
      <c r="E465" s="264"/>
      <c r="F465" s="264"/>
      <c r="G465" s="264"/>
      <c r="H465" s="363"/>
    </row>
    <row r="466" spans="1:8">
      <c r="A466" s="276" t="s">
        <v>179</v>
      </c>
      <c r="B466" s="281"/>
      <c r="C466" s="281"/>
      <c r="D466" s="281"/>
      <c r="E466" s="282"/>
      <c r="F466" s="282"/>
      <c r="G466" s="282"/>
      <c r="H466" s="364"/>
    </row>
    <row r="467" spans="1:8" ht="12" customHeight="1" thickBot="1">
      <c r="A467" s="504"/>
      <c r="B467" s="505"/>
      <c r="C467" s="505"/>
      <c r="D467" s="505"/>
      <c r="E467" s="505"/>
      <c r="F467" s="505"/>
      <c r="G467" s="505"/>
      <c r="H467" s="506"/>
    </row>
    <row r="468" spans="1:8" ht="31.5" customHeight="1" thickBot="1">
      <c r="A468" s="390" t="s">
        <v>160</v>
      </c>
      <c r="B468" s="391">
        <v>7.3</v>
      </c>
      <c r="C468" s="453" t="s">
        <v>227</v>
      </c>
      <c r="D468" s="453"/>
      <c r="E468" s="453"/>
      <c r="F468" s="453"/>
      <c r="G468" s="453"/>
      <c r="H468" s="454"/>
    </row>
    <row r="469" spans="1:8">
      <c r="A469" s="255" t="s">
        <v>161</v>
      </c>
      <c r="B469" s="255"/>
      <c r="C469" s="466" t="s">
        <v>103</v>
      </c>
      <c r="D469" s="467"/>
      <c r="E469" s="467"/>
      <c r="F469" s="467"/>
      <c r="G469" s="467"/>
      <c r="H469" s="468"/>
    </row>
    <row r="470" spans="1:8">
      <c r="A470" s="337"/>
      <c r="B470" s="272"/>
      <c r="C470" s="338"/>
      <c r="D470" s="338"/>
      <c r="E470" s="338"/>
      <c r="F470" s="338"/>
      <c r="G470" s="272"/>
      <c r="H470" s="382"/>
    </row>
    <row r="471" spans="1:8">
      <c r="A471" s="445" t="s">
        <v>162</v>
      </c>
      <c r="B471" s="445"/>
      <c r="C471" s="445"/>
      <c r="D471" s="445"/>
      <c r="E471" s="445"/>
      <c r="F471" s="445"/>
      <c r="G471" s="445"/>
      <c r="H471" s="445"/>
    </row>
    <row r="472" spans="1:8">
      <c r="A472" s="446" t="s">
        <v>20</v>
      </c>
      <c r="B472" s="446"/>
      <c r="C472" s="446"/>
      <c r="D472" s="446"/>
      <c r="E472" s="446" t="s">
        <v>47</v>
      </c>
      <c r="F472" s="446" t="s">
        <v>13</v>
      </c>
      <c r="G472" s="447" t="s">
        <v>163</v>
      </c>
      <c r="H472" s="448" t="s">
        <v>164</v>
      </c>
    </row>
    <row r="473" spans="1:8">
      <c r="A473" s="446"/>
      <c r="B473" s="446"/>
      <c r="C473" s="446"/>
      <c r="D473" s="446"/>
      <c r="E473" s="446"/>
      <c r="F473" s="446"/>
      <c r="G473" s="447"/>
      <c r="H473" s="448"/>
    </row>
    <row r="474" spans="1:8">
      <c r="A474" s="449"/>
      <c r="B474" s="449"/>
      <c r="C474" s="449"/>
      <c r="D474" s="449"/>
      <c r="E474" s="257"/>
      <c r="F474" s="258"/>
      <c r="G474" s="259"/>
      <c r="H474" s="355"/>
    </row>
    <row r="475" spans="1:8">
      <c r="A475" s="449"/>
      <c r="B475" s="449"/>
      <c r="C475" s="449"/>
      <c r="D475" s="449"/>
      <c r="E475" s="257"/>
      <c r="F475" s="258"/>
      <c r="G475" s="259"/>
      <c r="H475" s="355"/>
    </row>
    <row r="476" spans="1:8">
      <c r="A476" s="261"/>
      <c r="B476" s="262"/>
      <c r="C476" s="263"/>
      <c r="D476" s="262"/>
      <c r="E476" s="262"/>
      <c r="F476" s="255" t="s">
        <v>165</v>
      </c>
      <c r="G476" s="269"/>
      <c r="H476" s="355">
        <f>SUM(H474:H475)</f>
        <v>0</v>
      </c>
    </row>
    <row r="477" spans="1:8">
      <c r="A477" s="261"/>
      <c r="B477" s="262"/>
      <c r="C477" s="263"/>
      <c r="D477" s="262"/>
      <c r="E477" s="262"/>
      <c r="F477" s="262"/>
      <c r="G477" s="262"/>
      <c r="H477" s="357"/>
    </row>
    <row r="478" spans="1:8">
      <c r="A478" s="445" t="s">
        <v>181</v>
      </c>
      <c r="B478" s="445"/>
      <c r="C478" s="445"/>
      <c r="D478" s="445"/>
      <c r="E478" s="445"/>
      <c r="F478" s="445"/>
      <c r="G478" s="445"/>
      <c r="H478" s="445"/>
    </row>
    <row r="479" spans="1:8">
      <c r="A479" s="446" t="s">
        <v>20</v>
      </c>
      <c r="B479" s="446"/>
      <c r="C479" s="446"/>
      <c r="D479" s="446"/>
      <c r="E479" s="446" t="s">
        <v>47</v>
      </c>
      <c r="F479" s="446" t="s">
        <v>13</v>
      </c>
      <c r="G479" s="447" t="s">
        <v>163</v>
      </c>
      <c r="H479" s="448" t="s">
        <v>164</v>
      </c>
    </row>
    <row r="480" spans="1:8">
      <c r="A480" s="446"/>
      <c r="B480" s="446"/>
      <c r="C480" s="446"/>
      <c r="D480" s="446"/>
      <c r="E480" s="446"/>
      <c r="F480" s="446"/>
      <c r="G480" s="447"/>
      <c r="H480" s="448"/>
    </row>
    <row r="481" spans="1:8">
      <c r="A481" s="449" t="s">
        <v>167</v>
      </c>
      <c r="B481" s="449"/>
      <c r="C481" s="449"/>
      <c r="D481" s="449"/>
      <c r="E481" s="257" t="s">
        <v>168</v>
      </c>
      <c r="F481" s="289">
        <v>1</v>
      </c>
      <c r="G481" s="259">
        <f>+H491*5%</f>
        <v>1166.6500001099464</v>
      </c>
      <c r="H481" s="355">
        <f>ROUND(F481*G481,0)</f>
        <v>1167</v>
      </c>
    </row>
    <row r="482" spans="1:8">
      <c r="A482" s="450" t="s">
        <v>228</v>
      </c>
      <c r="B482" s="450"/>
      <c r="C482" s="450"/>
      <c r="D482" s="450"/>
      <c r="E482" s="257" t="s">
        <v>201</v>
      </c>
      <c r="F482" s="289">
        <v>0.5</v>
      </c>
      <c r="G482" s="259">
        <v>12000</v>
      </c>
      <c r="H482" s="355">
        <f>ROUND(F482*G482,0)</f>
        <v>6000</v>
      </c>
    </row>
    <row r="483" spans="1:8">
      <c r="A483" s="450" t="s">
        <v>182</v>
      </c>
      <c r="B483" s="450"/>
      <c r="C483" s="450"/>
      <c r="D483" s="450"/>
      <c r="E483" s="257" t="s">
        <v>183</v>
      </c>
      <c r="F483" s="258">
        <v>25</v>
      </c>
      <c r="G483" s="259">
        <v>125000</v>
      </c>
      <c r="H483" s="355">
        <f>+G483/F483</f>
        <v>5000</v>
      </c>
    </row>
    <row r="484" spans="1:8">
      <c r="A484" s="261"/>
      <c r="B484" s="262"/>
      <c r="C484" s="263"/>
      <c r="D484" s="262"/>
      <c r="E484" s="262"/>
      <c r="F484" s="262"/>
      <c r="G484" s="255" t="s">
        <v>165</v>
      </c>
      <c r="H484" s="356">
        <f>SUM(H481:H483)</f>
        <v>12167</v>
      </c>
    </row>
    <row r="485" spans="1:8">
      <c r="A485" s="261"/>
      <c r="B485" s="262"/>
      <c r="C485" s="263"/>
      <c r="D485" s="262"/>
      <c r="E485" s="262"/>
      <c r="F485" s="262"/>
      <c r="G485" s="262"/>
      <c r="H485" s="357"/>
    </row>
    <row r="486" spans="1:8">
      <c r="A486" s="445" t="s">
        <v>169</v>
      </c>
      <c r="B486" s="445"/>
      <c r="C486" s="445"/>
      <c r="D486" s="445"/>
      <c r="E486" s="445"/>
      <c r="F486" s="445"/>
      <c r="G486" s="445"/>
      <c r="H486" s="445"/>
    </row>
    <row r="487" spans="1:8" ht="12.75" customHeight="1">
      <c r="A487" s="447" t="s">
        <v>170</v>
      </c>
      <c r="B487" s="447"/>
      <c r="C487" s="447"/>
      <c r="D487" s="447" t="s">
        <v>13</v>
      </c>
      <c r="E487" s="447" t="s">
        <v>52</v>
      </c>
      <c r="F487" s="447" t="s">
        <v>171</v>
      </c>
      <c r="G487" s="447" t="s">
        <v>172</v>
      </c>
      <c r="H487" s="451" t="s">
        <v>164</v>
      </c>
    </row>
    <row r="488" spans="1:8">
      <c r="A488" s="447"/>
      <c r="B488" s="447"/>
      <c r="C488" s="447"/>
      <c r="D488" s="447"/>
      <c r="E488" s="447"/>
      <c r="F488" s="447"/>
      <c r="G488" s="447"/>
      <c r="H488" s="451"/>
    </row>
    <row r="489" spans="1:8">
      <c r="A489" s="463" t="s">
        <v>188</v>
      </c>
      <c r="B489" s="464"/>
      <c r="C489" s="465"/>
      <c r="D489" s="295">
        <v>4</v>
      </c>
      <c r="E489" s="296">
        <v>12.22633883225968</v>
      </c>
      <c r="F489" s="295">
        <v>8</v>
      </c>
      <c r="G489" s="259">
        <v>5943.2742499999995</v>
      </c>
      <c r="H489" s="355">
        <f>+D489*F489*G489/E489</f>
        <v>15555.333334799287</v>
      </c>
    </row>
    <row r="490" spans="1:8">
      <c r="A490" s="463" t="s">
        <v>187</v>
      </c>
      <c r="B490" s="464"/>
      <c r="C490" s="465"/>
      <c r="D490" s="295">
        <v>1</v>
      </c>
      <c r="E490" s="296">
        <f>+E489</f>
        <v>12.22633883225968</v>
      </c>
      <c r="F490" s="339">
        <v>8</v>
      </c>
      <c r="G490" s="259">
        <v>11886.548499999999</v>
      </c>
      <c r="H490" s="355">
        <f>+D490*F490*G490/E490</f>
        <v>7777.6666673996433</v>
      </c>
    </row>
    <row r="491" spans="1:8">
      <c r="A491" s="261"/>
      <c r="B491" s="262"/>
      <c r="C491" s="263"/>
      <c r="D491" s="262"/>
      <c r="E491" s="262"/>
      <c r="F491" s="262"/>
      <c r="G491" s="255" t="s">
        <v>165</v>
      </c>
      <c r="H491" s="356">
        <f>SUM(H489:H490)</f>
        <v>23333.000002198929</v>
      </c>
    </row>
    <row r="492" spans="1:8">
      <c r="A492" s="261"/>
      <c r="B492" s="262"/>
      <c r="C492" s="263"/>
      <c r="D492" s="262"/>
      <c r="E492" s="262"/>
      <c r="F492" s="262"/>
      <c r="G492" s="272"/>
      <c r="H492" s="360"/>
    </row>
    <row r="493" spans="1:8">
      <c r="A493" s="445" t="s">
        <v>174</v>
      </c>
      <c r="B493" s="445"/>
      <c r="C493" s="445"/>
      <c r="D493" s="445"/>
      <c r="E493" s="445"/>
      <c r="F493" s="445"/>
      <c r="G493" s="445"/>
      <c r="H493" s="445"/>
    </row>
    <row r="494" spans="1:8">
      <c r="A494" s="446" t="s">
        <v>20</v>
      </c>
      <c r="B494" s="446"/>
      <c r="C494" s="446"/>
      <c r="D494" s="446"/>
      <c r="E494" s="446" t="s">
        <v>47</v>
      </c>
      <c r="F494" s="446" t="s">
        <v>13</v>
      </c>
      <c r="G494" s="447" t="s">
        <v>163</v>
      </c>
      <c r="H494" s="448" t="s">
        <v>164</v>
      </c>
    </row>
    <row r="495" spans="1:8">
      <c r="A495" s="446"/>
      <c r="B495" s="446"/>
      <c r="C495" s="446"/>
      <c r="D495" s="446"/>
      <c r="E495" s="446"/>
      <c r="F495" s="446"/>
      <c r="G495" s="447"/>
      <c r="H495" s="448"/>
    </row>
    <row r="496" spans="1:8">
      <c r="A496" s="452"/>
      <c r="B496" s="452"/>
      <c r="C496" s="452"/>
      <c r="D496" s="452"/>
      <c r="E496" s="269"/>
      <c r="F496" s="271"/>
      <c r="G496" s="269"/>
      <c r="H496" s="358"/>
    </row>
    <row r="497" spans="1:8">
      <c r="A497" s="261"/>
      <c r="B497" s="262"/>
      <c r="C497" s="263"/>
      <c r="D497" s="262"/>
      <c r="E497" s="262"/>
      <c r="F497" s="262"/>
      <c r="G497" s="255" t="s">
        <v>165</v>
      </c>
      <c r="H497" s="359"/>
    </row>
    <row r="498" spans="1:8">
      <c r="A498" s="261"/>
      <c r="B498" s="262"/>
      <c r="C498" s="263"/>
      <c r="D498" s="262"/>
      <c r="E498" s="262"/>
      <c r="F498" s="262"/>
      <c r="G498" s="272"/>
      <c r="H498" s="360"/>
    </row>
    <row r="499" spans="1:8">
      <c r="A499" s="261"/>
      <c r="B499" s="262"/>
      <c r="C499" s="263"/>
      <c r="D499" s="262"/>
      <c r="E499" s="445" t="s">
        <v>175</v>
      </c>
      <c r="F499" s="445"/>
      <c r="G499" s="445"/>
      <c r="H499" s="356">
        <f>H484+H476+H491+H497</f>
        <v>35500.000002198925</v>
      </c>
    </row>
    <row r="500" spans="1:8">
      <c r="A500" s="261"/>
      <c r="B500" s="262"/>
      <c r="C500" s="263"/>
      <c r="D500" s="262"/>
      <c r="E500" s="445" t="s">
        <v>176</v>
      </c>
      <c r="F500" s="445"/>
      <c r="G500" s="273">
        <v>0.31</v>
      </c>
      <c r="H500" s="356">
        <f>H499*G500</f>
        <v>11005.000000681666</v>
      </c>
    </row>
    <row r="501" spans="1:8">
      <c r="A501" s="287"/>
      <c r="B501" s="288"/>
      <c r="C501" s="288"/>
      <c r="D501" s="288"/>
      <c r="E501" s="445" t="s">
        <v>177</v>
      </c>
      <c r="F501" s="445"/>
      <c r="G501" s="445"/>
      <c r="H501" s="356">
        <f>ROUND(H499+H500,0)</f>
        <v>46505</v>
      </c>
    </row>
    <row r="502" spans="1:8">
      <c r="A502" s="276" t="s">
        <v>178</v>
      </c>
      <c r="B502" s="277"/>
      <c r="C502" s="277"/>
      <c r="D502" s="277"/>
      <c r="E502" s="272"/>
      <c r="F502" s="272"/>
      <c r="G502" s="272"/>
      <c r="H502" s="361"/>
    </row>
    <row r="503" spans="1:8">
      <c r="A503" s="276"/>
      <c r="B503" s="278"/>
      <c r="C503" s="278"/>
      <c r="D503" s="278"/>
      <c r="E503" s="279"/>
      <c r="F503" s="279"/>
      <c r="G503" s="279"/>
      <c r="H503" s="362"/>
    </row>
    <row r="504" spans="1:8">
      <c r="A504" s="280"/>
      <c r="B504" s="264"/>
      <c r="C504" s="264"/>
      <c r="D504" s="264"/>
      <c r="E504" s="264"/>
      <c r="F504" s="264"/>
      <c r="G504" s="264"/>
      <c r="H504" s="363"/>
    </row>
    <row r="505" spans="1:8">
      <c r="A505" s="276" t="s">
        <v>179</v>
      </c>
      <c r="B505" s="281"/>
      <c r="C505" s="281"/>
      <c r="D505" s="281"/>
      <c r="E505" s="282"/>
      <c r="F505" s="282"/>
      <c r="G505" s="282"/>
      <c r="H505" s="364"/>
    </row>
    <row r="506" spans="1:8">
      <c r="A506" s="283"/>
      <c r="B506" s="284"/>
      <c r="C506" s="284"/>
      <c r="D506" s="284"/>
      <c r="E506" s="284"/>
      <c r="F506" s="284"/>
      <c r="G506" s="284"/>
      <c r="H506" s="365"/>
    </row>
    <row r="507" spans="1:8" ht="13.5" thickBot="1"/>
    <row r="508" spans="1:8" ht="31.5" customHeight="1" thickBot="1">
      <c r="A508" s="390" t="s">
        <v>160</v>
      </c>
      <c r="B508" s="391">
        <v>8.1</v>
      </c>
      <c r="C508" s="453" t="s">
        <v>114</v>
      </c>
      <c r="D508" s="453"/>
      <c r="E508" s="453"/>
      <c r="F508" s="453"/>
      <c r="G508" s="453"/>
      <c r="H508" s="454"/>
    </row>
    <row r="509" spans="1:8">
      <c r="A509" s="286" t="s">
        <v>161</v>
      </c>
      <c r="B509" s="255"/>
      <c r="C509" s="466" t="s">
        <v>229</v>
      </c>
      <c r="D509" s="467"/>
      <c r="E509" s="467"/>
      <c r="F509" s="467"/>
      <c r="G509" s="467"/>
      <c r="H509" s="468"/>
    </row>
    <row r="510" spans="1:8">
      <c r="A510" s="287"/>
      <c r="B510" s="288"/>
      <c r="C510" s="288"/>
      <c r="D510" s="288"/>
      <c r="E510" s="288"/>
      <c r="F510" s="288"/>
      <c r="G510" s="288"/>
      <c r="H510" s="366"/>
    </row>
    <row r="511" spans="1:8">
      <c r="A511" s="445" t="s">
        <v>162</v>
      </c>
      <c r="B511" s="445"/>
      <c r="C511" s="445"/>
      <c r="D511" s="445"/>
      <c r="E511" s="445"/>
      <c r="F511" s="445"/>
      <c r="G511" s="445"/>
      <c r="H511" s="445"/>
    </row>
    <row r="512" spans="1:8">
      <c r="A512" s="446" t="s">
        <v>20</v>
      </c>
      <c r="B512" s="446"/>
      <c r="C512" s="446"/>
      <c r="D512" s="446"/>
      <c r="E512" s="446" t="s">
        <v>47</v>
      </c>
      <c r="F512" s="446" t="s">
        <v>13</v>
      </c>
      <c r="G512" s="447" t="s">
        <v>163</v>
      </c>
      <c r="H512" s="448" t="s">
        <v>164</v>
      </c>
    </row>
    <row r="513" spans="1:8">
      <c r="A513" s="446"/>
      <c r="B513" s="446"/>
      <c r="C513" s="446"/>
      <c r="D513" s="446"/>
      <c r="E513" s="446"/>
      <c r="F513" s="446"/>
      <c r="G513" s="447"/>
      <c r="H513" s="448"/>
    </row>
    <row r="514" spans="1:8">
      <c r="A514" s="449"/>
      <c r="B514" s="449"/>
      <c r="C514" s="449"/>
      <c r="D514" s="449"/>
      <c r="E514" s="257"/>
      <c r="F514" s="258"/>
      <c r="G514" s="259"/>
      <c r="H514" s="355"/>
    </row>
    <row r="515" spans="1:8">
      <c r="A515" s="449"/>
      <c r="B515" s="449"/>
      <c r="C515" s="449"/>
      <c r="D515" s="449"/>
      <c r="E515" s="257"/>
      <c r="F515" s="258"/>
      <c r="G515" s="259"/>
      <c r="H515" s="355"/>
    </row>
    <row r="516" spans="1:8">
      <c r="A516" s="261"/>
      <c r="B516" s="262"/>
      <c r="C516" s="263"/>
      <c r="D516" s="262"/>
      <c r="E516" s="262"/>
      <c r="F516" s="264"/>
      <c r="G516" s="269" t="s">
        <v>165</v>
      </c>
      <c r="H516" s="355">
        <f>SUM(H514:H515)</f>
        <v>0</v>
      </c>
    </row>
    <row r="517" spans="1:8">
      <c r="A517" s="261"/>
      <c r="B517" s="262"/>
      <c r="C517" s="263"/>
      <c r="D517" s="262"/>
      <c r="E517" s="262"/>
      <c r="F517" s="262"/>
      <c r="G517" s="262"/>
      <c r="H517" s="357"/>
    </row>
    <row r="518" spans="1:8">
      <c r="A518" s="445" t="s">
        <v>181</v>
      </c>
      <c r="B518" s="445"/>
      <c r="C518" s="445"/>
      <c r="D518" s="445"/>
      <c r="E518" s="445"/>
      <c r="F518" s="445"/>
      <c r="G518" s="445"/>
      <c r="H518" s="445"/>
    </row>
    <row r="519" spans="1:8">
      <c r="A519" s="446" t="s">
        <v>20</v>
      </c>
      <c r="B519" s="446"/>
      <c r="C519" s="446"/>
      <c r="D519" s="446"/>
      <c r="E519" s="446" t="s">
        <v>47</v>
      </c>
      <c r="F519" s="446" t="s">
        <v>13</v>
      </c>
      <c r="G519" s="447" t="s">
        <v>163</v>
      </c>
      <c r="H519" s="448" t="s">
        <v>164</v>
      </c>
    </row>
    <row r="520" spans="1:8">
      <c r="A520" s="446"/>
      <c r="B520" s="446"/>
      <c r="C520" s="446"/>
      <c r="D520" s="446"/>
      <c r="E520" s="446"/>
      <c r="F520" s="446"/>
      <c r="G520" s="447"/>
      <c r="H520" s="448"/>
    </row>
    <row r="521" spans="1:8">
      <c r="A521" s="449" t="s">
        <v>167</v>
      </c>
      <c r="B521" s="449"/>
      <c r="C521" s="449"/>
      <c r="D521" s="449"/>
      <c r="E521" s="257" t="s">
        <v>168</v>
      </c>
      <c r="F521" s="289">
        <v>1</v>
      </c>
      <c r="G521" s="259">
        <f>+H531*5%</f>
        <v>7924.382833333334</v>
      </c>
      <c r="H521" s="355">
        <f>ROUND(F521*G521,0)</f>
        <v>7924</v>
      </c>
    </row>
    <row r="522" spans="1:8">
      <c r="A522" s="449" t="s">
        <v>182</v>
      </c>
      <c r="B522" s="449"/>
      <c r="C522" s="449"/>
      <c r="D522" s="449"/>
      <c r="E522" s="257" t="s">
        <v>183</v>
      </c>
      <c r="F522" s="258">
        <v>8</v>
      </c>
      <c r="G522" s="259">
        <v>125000</v>
      </c>
      <c r="H522" s="355">
        <f>+G522/F522</f>
        <v>15625</v>
      </c>
    </row>
    <row r="523" spans="1:8">
      <c r="A523" s="450" t="s">
        <v>186</v>
      </c>
      <c r="B523" s="450"/>
      <c r="C523" s="450"/>
      <c r="D523" s="450"/>
      <c r="E523" s="257" t="s">
        <v>183</v>
      </c>
      <c r="F523" s="258">
        <v>16</v>
      </c>
      <c r="G523" s="259">
        <v>85000</v>
      </c>
      <c r="H523" s="355">
        <f>+G523/F523</f>
        <v>5312.5</v>
      </c>
    </row>
    <row r="524" spans="1:8">
      <c r="A524" s="261"/>
      <c r="B524" s="262"/>
      <c r="C524" s="263"/>
      <c r="D524" s="262"/>
      <c r="E524" s="262"/>
      <c r="F524" s="262"/>
      <c r="G524" s="255" t="s">
        <v>165</v>
      </c>
      <c r="H524" s="356">
        <f>SUM(H521:H523)</f>
        <v>28861.5</v>
      </c>
    </row>
    <row r="525" spans="1:8">
      <c r="A525" s="261"/>
      <c r="B525" s="262"/>
      <c r="C525" s="263"/>
      <c r="D525" s="262"/>
      <c r="E525" s="262"/>
      <c r="F525" s="262"/>
      <c r="G525" s="262"/>
      <c r="H525" s="357"/>
    </row>
    <row r="526" spans="1:8">
      <c r="A526" s="445" t="s">
        <v>169</v>
      </c>
      <c r="B526" s="445"/>
      <c r="C526" s="445"/>
      <c r="D526" s="445"/>
      <c r="E526" s="445"/>
      <c r="F526" s="445"/>
      <c r="G526" s="445"/>
      <c r="H526" s="445"/>
    </row>
    <row r="527" spans="1:8" ht="12.75" customHeight="1">
      <c r="A527" s="447" t="s">
        <v>170</v>
      </c>
      <c r="B527" s="447"/>
      <c r="C527" s="447"/>
      <c r="D527" s="447" t="s">
        <v>13</v>
      </c>
      <c r="E527" s="447" t="s">
        <v>52</v>
      </c>
      <c r="F527" s="447" t="s">
        <v>171</v>
      </c>
      <c r="G527" s="447" t="s">
        <v>172</v>
      </c>
      <c r="H527" s="451" t="s">
        <v>164</v>
      </c>
    </row>
    <row r="528" spans="1:8">
      <c r="A528" s="447"/>
      <c r="B528" s="447"/>
      <c r="C528" s="447"/>
      <c r="D528" s="447"/>
      <c r="E528" s="447"/>
      <c r="F528" s="447"/>
      <c r="G528" s="447"/>
      <c r="H528" s="451"/>
    </row>
    <row r="529" spans="1:8">
      <c r="A529" s="460" t="s">
        <v>187</v>
      </c>
      <c r="B529" s="461"/>
      <c r="C529" s="462"/>
      <c r="D529" s="290">
        <v>1</v>
      </c>
      <c r="E529" s="291">
        <v>1.2</v>
      </c>
      <c r="F529" s="292">
        <v>8</v>
      </c>
      <c r="G529" s="293">
        <v>11886.548499999999</v>
      </c>
      <c r="H529" s="367">
        <f>ROUND(D529*F529*G529/E529,0)</f>
        <v>79244</v>
      </c>
    </row>
    <row r="530" spans="1:8">
      <c r="A530" s="463" t="s">
        <v>188</v>
      </c>
      <c r="B530" s="464"/>
      <c r="C530" s="465"/>
      <c r="D530" s="295">
        <v>2</v>
      </c>
      <c r="E530" s="296">
        <f>+E529</f>
        <v>1.2</v>
      </c>
      <c r="F530" s="257">
        <v>8</v>
      </c>
      <c r="G530" s="297">
        <v>5943.2742499999995</v>
      </c>
      <c r="H530" s="355">
        <f>+G530*D530*F530/E530</f>
        <v>79243.656666666662</v>
      </c>
    </row>
    <row r="531" spans="1:8">
      <c r="A531" s="261"/>
      <c r="B531" s="262"/>
      <c r="C531" s="263"/>
      <c r="D531" s="262"/>
      <c r="E531" s="262"/>
      <c r="F531" s="262"/>
      <c r="G531" s="255" t="s">
        <v>165</v>
      </c>
      <c r="H531" s="356">
        <f>SUM(H529:H530)</f>
        <v>158487.65666666668</v>
      </c>
    </row>
    <row r="532" spans="1:8">
      <c r="A532" s="261"/>
      <c r="B532" s="262"/>
      <c r="C532" s="263"/>
      <c r="D532" s="262"/>
      <c r="E532" s="262"/>
      <c r="F532" s="262"/>
      <c r="G532" s="272"/>
      <c r="H532" s="360"/>
    </row>
    <row r="533" spans="1:8">
      <c r="A533" s="445" t="s">
        <v>174</v>
      </c>
      <c r="B533" s="445"/>
      <c r="C533" s="445"/>
      <c r="D533" s="445"/>
      <c r="E533" s="445"/>
      <c r="F533" s="445"/>
      <c r="G533" s="445"/>
      <c r="H533" s="445"/>
    </row>
    <row r="534" spans="1:8">
      <c r="A534" s="446" t="s">
        <v>20</v>
      </c>
      <c r="B534" s="446"/>
      <c r="C534" s="446"/>
      <c r="D534" s="446"/>
      <c r="E534" s="446" t="s">
        <v>47</v>
      </c>
      <c r="F534" s="446" t="s">
        <v>13</v>
      </c>
      <c r="G534" s="447" t="s">
        <v>163</v>
      </c>
      <c r="H534" s="448" t="s">
        <v>164</v>
      </c>
    </row>
    <row r="535" spans="1:8">
      <c r="A535" s="446"/>
      <c r="B535" s="446"/>
      <c r="C535" s="446"/>
      <c r="D535" s="446"/>
      <c r="E535" s="446"/>
      <c r="F535" s="446"/>
      <c r="G535" s="447"/>
      <c r="H535" s="448"/>
    </row>
    <row r="536" spans="1:8">
      <c r="A536" s="459" t="s">
        <v>189</v>
      </c>
      <c r="B536" s="459"/>
      <c r="C536" s="459"/>
      <c r="D536" s="459"/>
      <c r="E536" s="257" t="s">
        <v>87</v>
      </c>
      <c r="F536" s="258">
        <v>0.88307190127226431</v>
      </c>
      <c r="G536" s="259">
        <v>25000</v>
      </c>
      <c r="H536" s="355">
        <f>+G536*F536</f>
        <v>22076.797531806609</v>
      </c>
    </row>
    <row r="537" spans="1:8">
      <c r="A537" s="261"/>
      <c r="B537" s="262"/>
      <c r="C537" s="263"/>
      <c r="D537" s="262"/>
      <c r="E537" s="262"/>
      <c r="F537" s="262"/>
      <c r="G537" s="255" t="s">
        <v>165</v>
      </c>
      <c r="H537" s="356">
        <f>SUM(H536)</f>
        <v>22076.797531806609</v>
      </c>
    </row>
    <row r="538" spans="1:8">
      <c r="A538" s="261"/>
      <c r="B538" s="262"/>
      <c r="C538" s="263"/>
      <c r="D538" s="262"/>
      <c r="E538" s="262"/>
      <c r="F538" s="262"/>
      <c r="G538" s="272"/>
      <c r="H538" s="360"/>
    </row>
    <row r="539" spans="1:8">
      <c r="A539" s="261"/>
      <c r="B539" s="262"/>
      <c r="C539" s="263"/>
      <c r="D539" s="262"/>
      <c r="E539" s="445" t="s">
        <v>175</v>
      </c>
      <c r="F539" s="445"/>
      <c r="G539" s="445"/>
      <c r="H539" s="356">
        <f>H524+H516+H531+H537</f>
        <v>209425.95419847328</v>
      </c>
    </row>
    <row r="540" spans="1:8">
      <c r="A540" s="261"/>
      <c r="B540" s="262"/>
      <c r="C540" s="263"/>
      <c r="D540" s="262"/>
      <c r="E540" s="445" t="s">
        <v>176</v>
      </c>
      <c r="F540" s="445"/>
      <c r="G540" s="273">
        <v>0.31</v>
      </c>
      <c r="H540" s="356">
        <f>H539*G540</f>
        <v>64922.045801526714</v>
      </c>
    </row>
    <row r="541" spans="1:8">
      <c r="A541" s="287"/>
      <c r="B541" s="288"/>
      <c r="C541" s="288"/>
      <c r="D541" s="288"/>
      <c r="E541" s="445" t="s">
        <v>177</v>
      </c>
      <c r="F541" s="445"/>
      <c r="G541" s="445"/>
      <c r="H541" s="356">
        <f>ROUND(H539+H540,0)</f>
        <v>274348</v>
      </c>
    </row>
    <row r="542" spans="1:8">
      <c r="A542" s="276" t="s">
        <v>178</v>
      </c>
      <c r="B542" s="277"/>
      <c r="C542" s="277"/>
      <c r="D542" s="277"/>
      <c r="E542" s="272"/>
      <c r="F542" s="272"/>
      <c r="G542" s="272"/>
      <c r="H542" s="361"/>
    </row>
    <row r="543" spans="1:8">
      <c r="A543" s="276"/>
      <c r="B543" s="278"/>
      <c r="C543" s="278"/>
      <c r="D543" s="278"/>
      <c r="E543" s="279"/>
      <c r="F543" s="279"/>
      <c r="G543" s="279"/>
      <c r="H543" s="362"/>
    </row>
    <row r="544" spans="1:8">
      <c r="A544" s="280"/>
      <c r="B544" s="264"/>
      <c r="C544" s="264"/>
      <c r="D544" s="264"/>
      <c r="E544" s="264"/>
      <c r="F544" s="264"/>
      <c r="G544" s="264"/>
      <c r="H544" s="363"/>
    </row>
    <row r="545" spans="1:8">
      <c r="A545" s="276" t="s">
        <v>179</v>
      </c>
      <c r="B545" s="281"/>
      <c r="C545" s="281"/>
      <c r="D545" s="281"/>
      <c r="E545" s="282"/>
      <c r="F545" s="282"/>
      <c r="G545" s="282"/>
      <c r="H545" s="364"/>
    </row>
    <row r="546" spans="1:8" ht="13.5" thickBot="1">
      <c r="A546" s="340"/>
      <c r="B546" s="277"/>
      <c r="C546" s="277"/>
      <c r="D546" s="277"/>
      <c r="E546" s="272"/>
      <c r="F546" s="272"/>
      <c r="G546" s="272"/>
      <c r="H546" s="383"/>
    </row>
    <row r="547" spans="1:8" ht="31.5" customHeight="1" thickBot="1">
      <c r="A547" s="390" t="s">
        <v>160</v>
      </c>
      <c r="B547" s="391">
        <v>8.1999999999999993</v>
      </c>
      <c r="C547" s="453" t="s">
        <v>115</v>
      </c>
      <c r="D547" s="453"/>
      <c r="E547" s="453"/>
      <c r="F547" s="453"/>
      <c r="G547" s="453"/>
      <c r="H547" s="454"/>
    </row>
    <row r="548" spans="1:8">
      <c r="A548" s="286" t="s">
        <v>161</v>
      </c>
      <c r="B548" s="255"/>
      <c r="C548" s="466" t="s">
        <v>103</v>
      </c>
      <c r="D548" s="467"/>
      <c r="E548" s="467"/>
      <c r="F548" s="467"/>
      <c r="G548" s="467"/>
      <c r="H548" s="468"/>
    </row>
    <row r="549" spans="1:8">
      <c r="A549" s="287"/>
      <c r="B549" s="288"/>
      <c r="C549" s="288"/>
      <c r="D549" s="288"/>
      <c r="E549" s="288"/>
      <c r="F549" s="288"/>
      <c r="G549" s="288"/>
      <c r="H549" s="366"/>
    </row>
    <row r="550" spans="1:8">
      <c r="A550" s="445" t="s">
        <v>162</v>
      </c>
      <c r="B550" s="445"/>
      <c r="C550" s="445"/>
      <c r="D550" s="445"/>
      <c r="E550" s="445"/>
      <c r="F550" s="445"/>
      <c r="G550" s="445"/>
      <c r="H550" s="445"/>
    </row>
    <row r="551" spans="1:8">
      <c r="A551" s="446" t="s">
        <v>20</v>
      </c>
      <c r="B551" s="446"/>
      <c r="C551" s="446"/>
      <c r="D551" s="446"/>
      <c r="E551" s="446" t="s">
        <v>47</v>
      </c>
      <c r="F551" s="446" t="s">
        <v>13</v>
      </c>
      <c r="G551" s="447" t="s">
        <v>163</v>
      </c>
      <c r="H551" s="448" t="s">
        <v>164</v>
      </c>
    </row>
    <row r="552" spans="1:8">
      <c r="A552" s="446"/>
      <c r="B552" s="446"/>
      <c r="C552" s="446"/>
      <c r="D552" s="446"/>
      <c r="E552" s="446"/>
      <c r="F552" s="446"/>
      <c r="G552" s="447"/>
      <c r="H552" s="448"/>
    </row>
    <row r="553" spans="1:8">
      <c r="A553" s="449"/>
      <c r="B553" s="449"/>
      <c r="C553" s="449"/>
      <c r="D553" s="449"/>
      <c r="E553" s="257"/>
      <c r="F553" s="258"/>
      <c r="G553" s="259"/>
      <c r="H553" s="355"/>
    </row>
    <row r="554" spans="1:8">
      <c r="A554" s="449"/>
      <c r="B554" s="449"/>
      <c r="C554" s="449"/>
      <c r="D554" s="449"/>
      <c r="E554" s="257"/>
      <c r="F554" s="258"/>
      <c r="G554" s="259"/>
      <c r="H554" s="355"/>
    </row>
    <row r="555" spans="1:8">
      <c r="A555" s="261"/>
      <c r="B555" s="262"/>
      <c r="C555" s="263"/>
      <c r="D555" s="262"/>
      <c r="E555" s="262"/>
      <c r="F555" s="264"/>
      <c r="G555" s="269" t="s">
        <v>165</v>
      </c>
      <c r="H555" s="355">
        <f>SUM(H553:H554)</f>
        <v>0</v>
      </c>
    </row>
    <row r="556" spans="1:8">
      <c r="A556" s="261"/>
      <c r="B556" s="262"/>
      <c r="C556" s="263"/>
      <c r="D556" s="262"/>
      <c r="E556" s="262"/>
      <c r="F556" s="262"/>
      <c r="G556" s="262"/>
      <c r="H556" s="357"/>
    </row>
    <row r="557" spans="1:8">
      <c r="A557" s="445" t="s">
        <v>181</v>
      </c>
      <c r="B557" s="445"/>
      <c r="C557" s="445"/>
      <c r="D557" s="445"/>
      <c r="E557" s="445"/>
      <c r="F557" s="445"/>
      <c r="G557" s="445"/>
      <c r="H557" s="445"/>
    </row>
    <row r="558" spans="1:8">
      <c r="A558" s="446" t="s">
        <v>20</v>
      </c>
      <c r="B558" s="446"/>
      <c r="C558" s="446"/>
      <c r="D558" s="446"/>
      <c r="E558" s="446" t="s">
        <v>47</v>
      </c>
      <c r="F558" s="446" t="s">
        <v>13</v>
      </c>
      <c r="G558" s="447" t="s">
        <v>163</v>
      </c>
      <c r="H558" s="448" t="s">
        <v>164</v>
      </c>
    </row>
    <row r="559" spans="1:8">
      <c r="A559" s="446"/>
      <c r="B559" s="446"/>
      <c r="C559" s="446"/>
      <c r="D559" s="446"/>
      <c r="E559" s="446"/>
      <c r="F559" s="446"/>
      <c r="G559" s="447"/>
      <c r="H559" s="448"/>
    </row>
    <row r="560" spans="1:8">
      <c r="A560" s="449" t="s">
        <v>167</v>
      </c>
      <c r="B560" s="449"/>
      <c r="C560" s="449"/>
      <c r="D560" s="449"/>
      <c r="E560" s="257" t="s">
        <v>168</v>
      </c>
      <c r="F560" s="289">
        <v>1</v>
      </c>
      <c r="G560" s="259">
        <f>+H570*5%</f>
        <v>1901.8238799999999</v>
      </c>
      <c r="H560" s="355">
        <f>ROUND(F560*G560,0)</f>
        <v>1902</v>
      </c>
    </row>
    <row r="561" spans="1:8">
      <c r="A561" s="449" t="s">
        <v>182</v>
      </c>
      <c r="B561" s="449"/>
      <c r="C561" s="449"/>
      <c r="D561" s="449"/>
      <c r="E561" s="257" t="s">
        <v>183</v>
      </c>
      <c r="F561" s="258">
        <v>16</v>
      </c>
      <c r="G561" s="259">
        <v>125000</v>
      </c>
      <c r="H561" s="355">
        <f>+G561/F561</f>
        <v>7812.5</v>
      </c>
    </row>
    <row r="562" spans="1:8">
      <c r="A562" s="450" t="s">
        <v>186</v>
      </c>
      <c r="B562" s="450"/>
      <c r="C562" s="450"/>
      <c r="D562" s="450"/>
      <c r="E562" s="257" t="s">
        <v>183</v>
      </c>
      <c r="F562" s="258">
        <v>24</v>
      </c>
      <c r="G562" s="259">
        <v>85000</v>
      </c>
      <c r="H562" s="355">
        <f>+G562/F562</f>
        <v>3541.6666666666665</v>
      </c>
    </row>
    <row r="563" spans="1:8">
      <c r="A563" s="261"/>
      <c r="B563" s="262"/>
      <c r="C563" s="263"/>
      <c r="D563" s="262"/>
      <c r="E563" s="262"/>
      <c r="F563" s="262"/>
      <c r="G563" s="255" t="s">
        <v>165</v>
      </c>
      <c r="H563" s="356">
        <f>SUM(H560:H562)</f>
        <v>13256.166666666666</v>
      </c>
    </row>
    <row r="564" spans="1:8">
      <c r="A564" s="261"/>
      <c r="B564" s="262"/>
      <c r="C564" s="263"/>
      <c r="D564" s="262"/>
      <c r="E564" s="262"/>
      <c r="F564" s="262"/>
      <c r="G564" s="262"/>
      <c r="H564" s="357"/>
    </row>
    <row r="565" spans="1:8">
      <c r="A565" s="445" t="s">
        <v>169</v>
      </c>
      <c r="B565" s="445"/>
      <c r="C565" s="445"/>
      <c r="D565" s="445"/>
      <c r="E565" s="445"/>
      <c r="F565" s="445"/>
      <c r="G565" s="445"/>
      <c r="H565" s="445"/>
    </row>
    <row r="566" spans="1:8" ht="12.75" customHeight="1">
      <c r="A566" s="447" t="s">
        <v>170</v>
      </c>
      <c r="B566" s="447"/>
      <c r="C566" s="447"/>
      <c r="D566" s="447" t="s">
        <v>13</v>
      </c>
      <c r="E566" s="447" t="s">
        <v>52</v>
      </c>
      <c r="F566" s="447" t="s">
        <v>171</v>
      </c>
      <c r="G566" s="447" t="s">
        <v>172</v>
      </c>
      <c r="H566" s="451" t="s">
        <v>164</v>
      </c>
    </row>
    <row r="567" spans="1:8">
      <c r="A567" s="447"/>
      <c r="B567" s="447"/>
      <c r="C567" s="447"/>
      <c r="D567" s="447"/>
      <c r="E567" s="447"/>
      <c r="F567" s="447"/>
      <c r="G567" s="447"/>
      <c r="H567" s="451"/>
    </row>
    <row r="568" spans="1:8">
      <c r="A568" s="460" t="s">
        <v>187</v>
      </c>
      <c r="B568" s="461"/>
      <c r="C568" s="462"/>
      <c r="D568" s="290">
        <v>1</v>
      </c>
      <c r="E568" s="291">
        <v>5</v>
      </c>
      <c r="F568" s="292">
        <v>8</v>
      </c>
      <c r="G568" s="293">
        <v>11886.548499999999</v>
      </c>
      <c r="H568" s="367">
        <f>ROUND(D568*F568*G568/E568,0)</f>
        <v>19018</v>
      </c>
    </row>
    <row r="569" spans="1:8">
      <c r="A569" s="463" t="s">
        <v>188</v>
      </c>
      <c r="B569" s="464"/>
      <c r="C569" s="465"/>
      <c r="D569" s="295">
        <v>2</v>
      </c>
      <c r="E569" s="296">
        <f>+E568</f>
        <v>5</v>
      </c>
      <c r="F569" s="257">
        <v>8</v>
      </c>
      <c r="G569" s="297">
        <v>5943.2742499999995</v>
      </c>
      <c r="H569" s="355">
        <f>+G569*D569*F569/E569</f>
        <v>19018.477599999998</v>
      </c>
    </row>
    <row r="570" spans="1:8">
      <c r="A570" s="261"/>
      <c r="B570" s="262"/>
      <c r="C570" s="263"/>
      <c r="D570" s="262"/>
      <c r="E570" s="262"/>
      <c r="F570" s="262"/>
      <c r="G570" s="255" t="s">
        <v>165</v>
      </c>
      <c r="H570" s="356">
        <f>SUM(H568:H569)</f>
        <v>38036.477599999998</v>
      </c>
    </row>
    <row r="571" spans="1:8">
      <c r="A571" s="261"/>
      <c r="B571" s="262"/>
      <c r="C571" s="263"/>
      <c r="D571" s="262"/>
      <c r="E571" s="262"/>
      <c r="F571" s="262"/>
      <c r="G571" s="272"/>
      <c r="H571" s="360"/>
    </row>
    <row r="572" spans="1:8">
      <c r="A572" s="445" t="s">
        <v>174</v>
      </c>
      <c r="B572" s="445"/>
      <c r="C572" s="445"/>
      <c r="D572" s="445"/>
      <c r="E572" s="445"/>
      <c r="F572" s="445"/>
      <c r="G572" s="445"/>
      <c r="H572" s="445"/>
    </row>
    <row r="573" spans="1:8">
      <c r="A573" s="446" t="s">
        <v>20</v>
      </c>
      <c r="B573" s="446"/>
      <c r="C573" s="446"/>
      <c r="D573" s="446"/>
      <c r="E573" s="446" t="s">
        <v>47</v>
      </c>
      <c r="F573" s="446" t="s">
        <v>13</v>
      </c>
      <c r="G573" s="447" t="s">
        <v>163</v>
      </c>
      <c r="H573" s="448" t="s">
        <v>164</v>
      </c>
    </row>
    <row r="574" spans="1:8">
      <c r="A574" s="446"/>
      <c r="B574" s="446"/>
      <c r="C574" s="446"/>
      <c r="D574" s="446"/>
      <c r="E574" s="446"/>
      <c r="F574" s="446"/>
      <c r="G574" s="447"/>
      <c r="H574" s="448"/>
    </row>
    <row r="575" spans="1:8">
      <c r="A575" s="459" t="s">
        <v>189</v>
      </c>
      <c r="B575" s="459"/>
      <c r="C575" s="459"/>
      <c r="D575" s="459"/>
      <c r="E575" s="257" t="s">
        <v>87</v>
      </c>
      <c r="F575" s="258">
        <v>0.45290491635623414</v>
      </c>
      <c r="G575" s="259">
        <v>25000</v>
      </c>
      <c r="H575" s="355">
        <f>+G575*F575</f>
        <v>11322.622908905854</v>
      </c>
    </row>
    <row r="576" spans="1:8">
      <c r="A576" s="261"/>
      <c r="B576" s="262"/>
      <c r="C576" s="263"/>
      <c r="D576" s="262"/>
      <c r="E576" s="262"/>
      <c r="F576" s="262"/>
      <c r="G576" s="255" t="s">
        <v>165</v>
      </c>
      <c r="H576" s="356">
        <f>SUM(H575)</f>
        <v>11322.622908905854</v>
      </c>
    </row>
    <row r="577" spans="1:8">
      <c r="A577" s="261"/>
      <c r="B577" s="262"/>
      <c r="C577" s="263"/>
      <c r="D577" s="262"/>
      <c r="E577" s="262"/>
      <c r="F577" s="262"/>
      <c r="G577" s="272"/>
      <c r="H577" s="360"/>
    </row>
    <row r="578" spans="1:8">
      <c r="A578" s="261"/>
      <c r="B578" s="262"/>
      <c r="C578" s="263"/>
      <c r="D578" s="262"/>
      <c r="E578" s="445" t="s">
        <v>175</v>
      </c>
      <c r="F578" s="445"/>
      <c r="G578" s="445"/>
      <c r="H578" s="356">
        <f>H563+H555+H570+H576</f>
        <v>62615.267175572517</v>
      </c>
    </row>
    <row r="579" spans="1:8">
      <c r="A579" s="261"/>
      <c r="B579" s="262"/>
      <c r="C579" s="263"/>
      <c r="D579" s="262"/>
      <c r="E579" s="445" t="s">
        <v>176</v>
      </c>
      <c r="F579" s="445"/>
      <c r="G579" s="273">
        <v>0.31</v>
      </c>
      <c r="H579" s="356">
        <f>H578*G579</f>
        <v>19410.732824427479</v>
      </c>
    </row>
    <row r="580" spans="1:8">
      <c r="A580" s="287"/>
      <c r="B580" s="288"/>
      <c r="C580" s="288"/>
      <c r="D580" s="288"/>
      <c r="E580" s="445" t="s">
        <v>177</v>
      </c>
      <c r="F580" s="445"/>
      <c r="G580" s="445"/>
      <c r="H580" s="356">
        <f>ROUND(H578+H579,0)</f>
        <v>82026</v>
      </c>
    </row>
    <row r="581" spans="1:8">
      <c r="A581" s="276" t="s">
        <v>178</v>
      </c>
      <c r="B581" s="277"/>
      <c r="C581" s="277"/>
      <c r="D581" s="277"/>
      <c r="E581" s="272"/>
      <c r="F581" s="272"/>
      <c r="G581" s="272"/>
      <c r="H581" s="361"/>
    </row>
    <row r="582" spans="1:8">
      <c r="A582" s="276"/>
      <c r="B582" s="278"/>
      <c r="C582" s="278"/>
      <c r="D582" s="278"/>
      <c r="E582" s="279"/>
      <c r="F582" s="279"/>
      <c r="G582" s="279"/>
      <c r="H582" s="362"/>
    </row>
    <row r="583" spans="1:8">
      <c r="A583" s="280"/>
      <c r="B583" s="264"/>
      <c r="C583" s="264"/>
      <c r="D583" s="264"/>
      <c r="E583" s="264"/>
      <c r="F583" s="264"/>
      <c r="G583" s="264"/>
      <c r="H583" s="363"/>
    </row>
    <row r="584" spans="1:8" ht="13.5" thickBot="1">
      <c r="A584" s="276" t="s">
        <v>179</v>
      </c>
      <c r="B584" s="281"/>
      <c r="C584" s="281"/>
      <c r="D584" s="281"/>
      <c r="E584" s="282"/>
      <c r="F584" s="282"/>
      <c r="G584" s="282"/>
      <c r="H584" s="364"/>
    </row>
    <row r="585" spans="1:8" ht="31.5" customHeight="1" thickBot="1">
      <c r="A585" s="390" t="s">
        <v>160</v>
      </c>
      <c r="B585" s="391">
        <v>8.3000000000000007</v>
      </c>
      <c r="C585" s="507" t="s">
        <v>116</v>
      </c>
      <c r="D585" s="507"/>
      <c r="E585" s="507"/>
      <c r="F585" s="507"/>
      <c r="G585" s="507"/>
      <c r="H585" s="508"/>
    </row>
    <row r="586" spans="1:8">
      <c r="A586" s="286" t="s">
        <v>161</v>
      </c>
      <c r="B586" s="255"/>
      <c r="C586" s="466" t="s">
        <v>103</v>
      </c>
      <c r="D586" s="467"/>
      <c r="E586" s="467"/>
      <c r="F586" s="467"/>
      <c r="G586" s="467"/>
      <c r="H586" s="468"/>
    </row>
    <row r="587" spans="1:8">
      <c r="A587" s="287"/>
      <c r="B587" s="288"/>
      <c r="C587" s="288"/>
      <c r="D587" s="288"/>
      <c r="E587" s="288"/>
      <c r="F587" s="288"/>
      <c r="G587" s="288"/>
      <c r="H587" s="366"/>
    </row>
    <row r="588" spans="1:8">
      <c r="A588" s="445" t="s">
        <v>162</v>
      </c>
      <c r="B588" s="445"/>
      <c r="C588" s="445"/>
      <c r="D588" s="445"/>
      <c r="E588" s="445"/>
      <c r="F588" s="445"/>
      <c r="G588" s="445"/>
      <c r="H588" s="445"/>
    </row>
    <row r="589" spans="1:8">
      <c r="A589" s="446" t="s">
        <v>20</v>
      </c>
      <c r="B589" s="446"/>
      <c r="C589" s="446"/>
      <c r="D589" s="446"/>
      <c r="E589" s="446" t="s">
        <v>47</v>
      </c>
      <c r="F589" s="446" t="s">
        <v>13</v>
      </c>
      <c r="G589" s="447" t="s">
        <v>163</v>
      </c>
      <c r="H589" s="448" t="s">
        <v>164</v>
      </c>
    </row>
    <row r="590" spans="1:8">
      <c r="A590" s="446"/>
      <c r="B590" s="446"/>
      <c r="C590" s="446"/>
      <c r="D590" s="446"/>
      <c r="E590" s="446"/>
      <c r="F590" s="446"/>
      <c r="G590" s="447"/>
      <c r="H590" s="448"/>
    </row>
    <row r="591" spans="1:8">
      <c r="A591" s="449"/>
      <c r="B591" s="449"/>
      <c r="C591" s="449"/>
      <c r="D591" s="449"/>
      <c r="E591" s="257"/>
      <c r="F591" s="258"/>
      <c r="G591" s="259"/>
      <c r="H591" s="355"/>
    </row>
    <row r="592" spans="1:8">
      <c r="A592" s="449"/>
      <c r="B592" s="449"/>
      <c r="C592" s="449"/>
      <c r="D592" s="449"/>
      <c r="E592" s="257"/>
      <c r="F592" s="258"/>
      <c r="G592" s="259"/>
      <c r="H592" s="355"/>
    </row>
    <row r="593" spans="1:8">
      <c r="A593" s="261"/>
      <c r="B593" s="262"/>
      <c r="C593" s="263"/>
      <c r="D593" s="262"/>
      <c r="E593" s="262"/>
      <c r="F593" s="264"/>
      <c r="G593" s="269" t="s">
        <v>165</v>
      </c>
      <c r="H593" s="355">
        <f>SUM(H591:H592)</f>
        <v>0</v>
      </c>
    </row>
    <row r="594" spans="1:8">
      <c r="A594" s="261"/>
      <c r="B594" s="262"/>
      <c r="C594" s="263"/>
      <c r="D594" s="262"/>
      <c r="E594" s="262"/>
      <c r="F594" s="262"/>
      <c r="G594" s="262"/>
      <c r="H594" s="357"/>
    </row>
    <row r="595" spans="1:8">
      <c r="A595" s="445" t="s">
        <v>181</v>
      </c>
      <c r="B595" s="445"/>
      <c r="C595" s="445"/>
      <c r="D595" s="445"/>
      <c r="E595" s="445"/>
      <c r="F595" s="445"/>
      <c r="G595" s="445"/>
      <c r="H595" s="445"/>
    </row>
    <row r="596" spans="1:8">
      <c r="A596" s="446" t="s">
        <v>20</v>
      </c>
      <c r="B596" s="446"/>
      <c r="C596" s="446"/>
      <c r="D596" s="446"/>
      <c r="E596" s="446" t="s">
        <v>47</v>
      </c>
      <c r="F596" s="446" t="s">
        <v>13</v>
      </c>
      <c r="G596" s="447" t="s">
        <v>163</v>
      </c>
      <c r="H596" s="448" t="s">
        <v>164</v>
      </c>
    </row>
    <row r="597" spans="1:8">
      <c r="A597" s="446"/>
      <c r="B597" s="446"/>
      <c r="C597" s="446"/>
      <c r="D597" s="446"/>
      <c r="E597" s="446"/>
      <c r="F597" s="446"/>
      <c r="G597" s="447"/>
      <c r="H597" s="448"/>
    </row>
    <row r="598" spans="1:8">
      <c r="A598" s="449" t="s">
        <v>167</v>
      </c>
      <c r="B598" s="449"/>
      <c r="C598" s="449"/>
      <c r="D598" s="449"/>
      <c r="E598" s="257" t="s">
        <v>168</v>
      </c>
      <c r="F598" s="289">
        <v>1</v>
      </c>
      <c r="G598" s="259">
        <f>+H608*5%</f>
        <v>211.30820888888888</v>
      </c>
      <c r="H598" s="355">
        <f>ROUND(F598*G598,0)</f>
        <v>211</v>
      </c>
    </row>
    <row r="599" spans="1:8">
      <c r="A599" s="449" t="s">
        <v>182</v>
      </c>
      <c r="B599" s="449"/>
      <c r="C599" s="449"/>
      <c r="D599" s="449"/>
      <c r="E599" s="257" t="s">
        <v>183</v>
      </c>
      <c r="F599" s="258">
        <v>70</v>
      </c>
      <c r="G599" s="259">
        <v>125000</v>
      </c>
      <c r="H599" s="355">
        <f>+G599/F599</f>
        <v>1785.7142857142858</v>
      </c>
    </row>
    <row r="600" spans="1:8">
      <c r="A600" s="450" t="s">
        <v>186</v>
      </c>
      <c r="B600" s="450"/>
      <c r="C600" s="450"/>
      <c r="D600" s="450"/>
      <c r="E600" s="257" t="s">
        <v>183</v>
      </c>
      <c r="F600" s="258">
        <v>60</v>
      </c>
      <c r="G600" s="259">
        <v>85000</v>
      </c>
      <c r="H600" s="355">
        <f>+G600/F600</f>
        <v>1416.6666666666667</v>
      </c>
    </row>
    <row r="601" spans="1:8">
      <c r="A601" s="261"/>
      <c r="B601" s="262"/>
      <c r="C601" s="263"/>
      <c r="D601" s="262"/>
      <c r="E601" s="262"/>
      <c r="F601" s="262"/>
      <c r="G601" s="255" t="s">
        <v>165</v>
      </c>
      <c r="H601" s="356">
        <f>SUM(H598:H600)</f>
        <v>3413.3809523809523</v>
      </c>
    </row>
    <row r="602" spans="1:8">
      <c r="A602" s="261"/>
      <c r="B602" s="262"/>
      <c r="C602" s="263"/>
      <c r="D602" s="262"/>
      <c r="E602" s="262"/>
      <c r="F602" s="262"/>
      <c r="G602" s="262"/>
      <c r="H602" s="357"/>
    </row>
    <row r="603" spans="1:8">
      <c r="A603" s="445" t="s">
        <v>169</v>
      </c>
      <c r="B603" s="445"/>
      <c r="C603" s="445"/>
      <c r="D603" s="445"/>
      <c r="E603" s="445"/>
      <c r="F603" s="445"/>
      <c r="G603" s="445"/>
      <c r="H603" s="445"/>
    </row>
    <row r="604" spans="1:8" ht="12.75" customHeight="1">
      <c r="A604" s="447" t="s">
        <v>170</v>
      </c>
      <c r="B604" s="447"/>
      <c r="C604" s="447"/>
      <c r="D604" s="447" t="s">
        <v>13</v>
      </c>
      <c r="E604" s="447" t="s">
        <v>52</v>
      </c>
      <c r="F604" s="447" t="s">
        <v>171</v>
      </c>
      <c r="G604" s="447" t="s">
        <v>172</v>
      </c>
      <c r="H604" s="451" t="s">
        <v>164</v>
      </c>
    </row>
    <row r="605" spans="1:8">
      <c r="A605" s="447"/>
      <c r="B605" s="447"/>
      <c r="C605" s="447"/>
      <c r="D605" s="447"/>
      <c r="E605" s="447"/>
      <c r="F605" s="447"/>
      <c r="G605" s="447"/>
      <c r="H605" s="451"/>
    </row>
    <row r="606" spans="1:8">
      <c r="A606" s="460" t="s">
        <v>187</v>
      </c>
      <c r="B606" s="461"/>
      <c r="C606" s="462"/>
      <c r="D606" s="290">
        <v>1</v>
      </c>
      <c r="E606" s="291">
        <v>45</v>
      </c>
      <c r="F606" s="292">
        <v>8</v>
      </c>
      <c r="G606" s="293">
        <v>11886.548499999999</v>
      </c>
      <c r="H606" s="367">
        <f>ROUND(D606*F606*G606/E606,0)</f>
        <v>2113</v>
      </c>
    </row>
    <row r="607" spans="1:8">
      <c r="A607" s="463" t="s">
        <v>188</v>
      </c>
      <c r="B607" s="464"/>
      <c r="C607" s="465"/>
      <c r="D607" s="295">
        <v>2</v>
      </c>
      <c r="E607" s="296">
        <f>+E606</f>
        <v>45</v>
      </c>
      <c r="F607" s="257">
        <v>8</v>
      </c>
      <c r="G607" s="297">
        <v>5943.2742499999995</v>
      </c>
      <c r="H607" s="355">
        <f>+G607*D607*F607/E607</f>
        <v>2113.1641777777777</v>
      </c>
    </row>
    <row r="608" spans="1:8">
      <c r="A608" s="261"/>
      <c r="B608" s="262"/>
      <c r="C608" s="263"/>
      <c r="D608" s="262"/>
      <c r="E608" s="262"/>
      <c r="F608" s="262"/>
      <c r="G608" s="255" t="s">
        <v>165</v>
      </c>
      <c r="H608" s="356">
        <f>SUM(H606:H607)</f>
        <v>4226.1641777777777</v>
      </c>
    </row>
    <row r="609" spans="1:8">
      <c r="A609" s="261"/>
      <c r="B609" s="262"/>
      <c r="C609" s="263"/>
      <c r="D609" s="262"/>
      <c r="E609" s="262"/>
      <c r="F609" s="262"/>
      <c r="G609" s="272"/>
      <c r="H609" s="360"/>
    </row>
    <row r="610" spans="1:8">
      <c r="A610" s="445" t="s">
        <v>174</v>
      </c>
      <c r="B610" s="445"/>
      <c r="C610" s="445"/>
      <c r="D610" s="445"/>
      <c r="E610" s="445"/>
      <c r="F610" s="445"/>
      <c r="G610" s="445"/>
      <c r="H610" s="445"/>
    </row>
    <row r="611" spans="1:8">
      <c r="A611" s="446" t="s">
        <v>20</v>
      </c>
      <c r="B611" s="446"/>
      <c r="C611" s="446"/>
      <c r="D611" s="446"/>
      <c r="E611" s="446" t="s">
        <v>47</v>
      </c>
      <c r="F611" s="446" t="s">
        <v>13</v>
      </c>
      <c r="G611" s="447" t="s">
        <v>163</v>
      </c>
      <c r="H611" s="448" t="s">
        <v>164</v>
      </c>
    </row>
    <row r="612" spans="1:8">
      <c r="A612" s="446"/>
      <c r="B612" s="446"/>
      <c r="C612" s="446"/>
      <c r="D612" s="446"/>
      <c r="E612" s="446"/>
      <c r="F612" s="446"/>
      <c r="G612" s="447"/>
      <c r="H612" s="448"/>
    </row>
    <row r="613" spans="1:8">
      <c r="A613" s="459" t="s">
        <v>189</v>
      </c>
      <c r="B613" s="459"/>
      <c r="C613" s="459"/>
      <c r="D613" s="459"/>
      <c r="E613" s="257" t="s">
        <v>87</v>
      </c>
      <c r="F613" s="258">
        <v>9.5151019221131686E-2</v>
      </c>
      <c r="G613" s="259">
        <v>25000</v>
      </c>
      <c r="H613" s="355">
        <f>+G613*F613</f>
        <v>2378.7754805282921</v>
      </c>
    </row>
    <row r="614" spans="1:8">
      <c r="A614" s="261"/>
      <c r="B614" s="262"/>
      <c r="C614" s="263"/>
      <c r="D614" s="262"/>
      <c r="E614" s="262"/>
      <c r="F614" s="262"/>
      <c r="G614" s="255" t="s">
        <v>165</v>
      </c>
      <c r="H614" s="356">
        <f>SUM(H613)</f>
        <v>2378.7754805282921</v>
      </c>
    </row>
    <row r="615" spans="1:8">
      <c r="A615" s="261"/>
      <c r="B615" s="262"/>
      <c r="C615" s="263"/>
      <c r="D615" s="262"/>
      <c r="E615" s="262"/>
      <c r="F615" s="262"/>
      <c r="G615" s="272"/>
      <c r="H615" s="360"/>
    </row>
    <row r="616" spans="1:8">
      <c r="A616" s="261"/>
      <c r="B616" s="262"/>
      <c r="C616" s="263"/>
      <c r="D616" s="262"/>
      <c r="E616" s="445" t="s">
        <v>175</v>
      </c>
      <c r="F616" s="445"/>
      <c r="G616" s="445"/>
      <c r="H616" s="356">
        <f>H601+H593+H608+H614</f>
        <v>10018.320610687022</v>
      </c>
    </row>
    <row r="617" spans="1:8">
      <c r="A617" s="261"/>
      <c r="B617" s="262"/>
      <c r="C617" s="263"/>
      <c r="D617" s="262"/>
      <c r="E617" s="445" t="s">
        <v>176</v>
      </c>
      <c r="F617" s="445"/>
      <c r="G617" s="273">
        <v>0.31</v>
      </c>
      <c r="H617" s="356">
        <f>H616*G617</f>
        <v>3105.679389312977</v>
      </c>
    </row>
    <row r="618" spans="1:8">
      <c r="A618" s="287"/>
      <c r="B618" s="288"/>
      <c r="C618" s="288"/>
      <c r="D618" s="288"/>
      <c r="E618" s="445" t="s">
        <v>177</v>
      </c>
      <c r="F618" s="445"/>
      <c r="G618" s="445"/>
      <c r="H618" s="356">
        <f>ROUND(H616+H617,0)</f>
        <v>13124</v>
      </c>
    </row>
    <row r="619" spans="1:8">
      <c r="A619" s="276" t="s">
        <v>178</v>
      </c>
      <c r="B619" s="277"/>
      <c r="C619" s="277"/>
      <c r="D619" s="277"/>
      <c r="E619" s="272"/>
      <c r="F619" s="272"/>
      <c r="G619" s="272"/>
      <c r="H619" s="361"/>
    </row>
    <row r="620" spans="1:8">
      <c r="A620" s="276"/>
      <c r="B620" s="278"/>
      <c r="C620" s="278"/>
      <c r="D620" s="278"/>
      <c r="E620" s="279"/>
      <c r="F620" s="279"/>
      <c r="G620" s="279"/>
      <c r="H620" s="362"/>
    </row>
    <row r="621" spans="1:8">
      <c r="A621" s="280"/>
      <c r="B621" s="264"/>
      <c r="C621" s="264"/>
      <c r="D621" s="264"/>
      <c r="E621" s="264"/>
      <c r="F621" s="264"/>
      <c r="G621" s="264"/>
      <c r="H621" s="363"/>
    </row>
    <row r="622" spans="1:8" ht="13.5" thickBot="1">
      <c r="A622" s="276" t="s">
        <v>179</v>
      </c>
      <c r="B622" s="281"/>
      <c r="C622" s="281"/>
      <c r="D622" s="281"/>
      <c r="E622" s="282"/>
      <c r="F622" s="282"/>
      <c r="G622" s="282"/>
      <c r="H622" s="364"/>
    </row>
    <row r="623" spans="1:8" ht="31.5" customHeight="1" thickBot="1">
      <c r="A623" s="390" t="s">
        <v>160</v>
      </c>
      <c r="B623" s="391">
        <v>8.4</v>
      </c>
      <c r="C623" s="507" t="s">
        <v>117</v>
      </c>
      <c r="D623" s="507"/>
      <c r="E623" s="507"/>
      <c r="F623" s="507"/>
      <c r="G623" s="507"/>
      <c r="H623" s="508"/>
    </row>
    <row r="624" spans="1:8">
      <c r="A624" s="286" t="s">
        <v>161</v>
      </c>
      <c r="B624" s="255"/>
      <c r="C624" s="466" t="s">
        <v>88</v>
      </c>
      <c r="D624" s="467"/>
      <c r="E624" s="467"/>
      <c r="F624" s="467"/>
      <c r="G624" s="467"/>
      <c r="H624" s="468"/>
    </row>
    <row r="625" spans="1:8">
      <c r="A625" s="287"/>
      <c r="B625" s="288"/>
      <c r="C625" s="288"/>
      <c r="D625" s="288"/>
      <c r="E625" s="288"/>
      <c r="F625" s="288"/>
      <c r="G625" s="288"/>
      <c r="H625" s="366"/>
    </row>
    <row r="626" spans="1:8">
      <c r="A626" s="445" t="s">
        <v>162</v>
      </c>
      <c r="B626" s="445"/>
      <c r="C626" s="445"/>
      <c r="D626" s="445"/>
      <c r="E626" s="445"/>
      <c r="F626" s="445"/>
      <c r="G626" s="445"/>
      <c r="H626" s="445"/>
    </row>
    <row r="627" spans="1:8">
      <c r="A627" s="446" t="s">
        <v>20</v>
      </c>
      <c r="B627" s="446"/>
      <c r="C627" s="446"/>
      <c r="D627" s="446"/>
      <c r="E627" s="446" t="s">
        <v>47</v>
      </c>
      <c r="F627" s="446" t="s">
        <v>13</v>
      </c>
      <c r="G627" s="447" t="s">
        <v>163</v>
      </c>
      <c r="H627" s="448" t="s">
        <v>164</v>
      </c>
    </row>
    <row r="628" spans="1:8">
      <c r="A628" s="446"/>
      <c r="B628" s="446"/>
      <c r="C628" s="446"/>
      <c r="D628" s="446"/>
      <c r="E628" s="446"/>
      <c r="F628" s="446"/>
      <c r="G628" s="447"/>
      <c r="H628" s="448"/>
    </row>
    <row r="629" spans="1:8">
      <c r="A629" s="449"/>
      <c r="B629" s="449"/>
      <c r="C629" s="449"/>
      <c r="D629" s="449"/>
      <c r="E629" s="257"/>
      <c r="F629" s="258"/>
      <c r="G629" s="259"/>
      <c r="H629" s="355"/>
    </row>
    <row r="630" spans="1:8">
      <c r="A630" s="449"/>
      <c r="B630" s="449"/>
      <c r="C630" s="449"/>
      <c r="D630" s="449"/>
      <c r="E630" s="257"/>
      <c r="F630" s="258"/>
      <c r="G630" s="259"/>
      <c r="H630" s="355"/>
    </row>
    <row r="631" spans="1:8">
      <c r="A631" s="261"/>
      <c r="B631" s="262"/>
      <c r="C631" s="263"/>
      <c r="D631" s="262"/>
      <c r="E631" s="262"/>
      <c r="F631" s="264"/>
      <c r="G631" s="269" t="s">
        <v>165</v>
      </c>
      <c r="H631" s="355">
        <f>SUM(H629:H630)</f>
        <v>0</v>
      </c>
    </row>
    <row r="632" spans="1:8">
      <c r="A632" s="261"/>
      <c r="B632" s="262"/>
      <c r="C632" s="263"/>
      <c r="D632" s="262"/>
      <c r="E632" s="262"/>
      <c r="F632" s="262"/>
      <c r="G632" s="262"/>
      <c r="H632" s="357"/>
    </row>
    <row r="633" spans="1:8">
      <c r="A633" s="445" t="s">
        <v>181</v>
      </c>
      <c r="B633" s="445"/>
      <c r="C633" s="445"/>
      <c r="D633" s="445"/>
      <c r="E633" s="445"/>
      <c r="F633" s="445"/>
      <c r="G633" s="445"/>
      <c r="H633" s="445"/>
    </row>
    <row r="634" spans="1:8">
      <c r="A634" s="446" t="s">
        <v>20</v>
      </c>
      <c r="B634" s="446"/>
      <c r="C634" s="446"/>
      <c r="D634" s="446"/>
      <c r="E634" s="446" t="s">
        <v>47</v>
      </c>
      <c r="F634" s="446" t="s">
        <v>13</v>
      </c>
      <c r="G634" s="447" t="s">
        <v>163</v>
      </c>
      <c r="H634" s="448" t="s">
        <v>164</v>
      </c>
    </row>
    <row r="635" spans="1:8">
      <c r="A635" s="446"/>
      <c r="B635" s="446"/>
      <c r="C635" s="446"/>
      <c r="D635" s="446"/>
      <c r="E635" s="446"/>
      <c r="F635" s="446"/>
      <c r="G635" s="447"/>
      <c r="H635" s="448"/>
    </row>
    <row r="636" spans="1:8">
      <c r="A636" s="449" t="s">
        <v>167</v>
      </c>
      <c r="B636" s="449"/>
      <c r="C636" s="449"/>
      <c r="D636" s="449"/>
      <c r="E636" s="257" t="s">
        <v>168</v>
      </c>
      <c r="F636" s="289">
        <v>1</v>
      </c>
      <c r="G636" s="259">
        <f>+H646*5%</f>
        <v>633.92462666666677</v>
      </c>
      <c r="H636" s="355">
        <f>ROUND(F636*G636,0)</f>
        <v>634</v>
      </c>
    </row>
    <row r="637" spans="1:8">
      <c r="A637" s="449" t="s">
        <v>182</v>
      </c>
      <c r="B637" s="449"/>
      <c r="C637" s="449"/>
      <c r="D637" s="449"/>
      <c r="E637" s="257" t="s">
        <v>183</v>
      </c>
      <c r="F637" s="258">
        <v>30</v>
      </c>
      <c r="G637" s="259">
        <v>125000</v>
      </c>
      <c r="H637" s="355">
        <f>+G637/F637</f>
        <v>4166.666666666667</v>
      </c>
    </row>
    <row r="638" spans="1:8">
      <c r="A638" s="450" t="s">
        <v>186</v>
      </c>
      <c r="B638" s="450"/>
      <c r="C638" s="450"/>
      <c r="D638" s="450"/>
      <c r="E638" s="257" t="s">
        <v>183</v>
      </c>
      <c r="F638" s="258">
        <v>45</v>
      </c>
      <c r="G638" s="259">
        <v>85000</v>
      </c>
      <c r="H638" s="355">
        <f>+G638/F638</f>
        <v>1888.8888888888889</v>
      </c>
    </row>
    <row r="639" spans="1:8">
      <c r="A639" s="261"/>
      <c r="B639" s="262"/>
      <c r="C639" s="263"/>
      <c r="D639" s="262"/>
      <c r="E639" s="262"/>
      <c r="F639" s="262"/>
      <c r="G639" s="255" t="s">
        <v>165</v>
      </c>
      <c r="H639" s="356">
        <f>SUM(H636:H638)</f>
        <v>6689.5555555555557</v>
      </c>
    </row>
    <row r="640" spans="1:8">
      <c r="A640" s="261"/>
      <c r="B640" s="262"/>
      <c r="C640" s="263"/>
      <c r="D640" s="262"/>
      <c r="E640" s="262"/>
      <c r="F640" s="262"/>
      <c r="G640" s="262"/>
      <c r="H640" s="357"/>
    </row>
    <row r="641" spans="1:8">
      <c r="A641" s="445" t="s">
        <v>169</v>
      </c>
      <c r="B641" s="445"/>
      <c r="C641" s="445"/>
      <c r="D641" s="445"/>
      <c r="E641" s="445"/>
      <c r="F641" s="445"/>
      <c r="G641" s="445"/>
      <c r="H641" s="445"/>
    </row>
    <row r="642" spans="1:8" ht="12.75" customHeight="1">
      <c r="A642" s="447" t="s">
        <v>170</v>
      </c>
      <c r="B642" s="447"/>
      <c r="C642" s="447"/>
      <c r="D642" s="447" t="s">
        <v>13</v>
      </c>
      <c r="E642" s="447" t="s">
        <v>52</v>
      </c>
      <c r="F642" s="447" t="s">
        <v>171</v>
      </c>
      <c r="G642" s="447" t="s">
        <v>172</v>
      </c>
      <c r="H642" s="451" t="s">
        <v>164</v>
      </c>
    </row>
    <row r="643" spans="1:8">
      <c r="A643" s="447"/>
      <c r="B643" s="447"/>
      <c r="C643" s="447"/>
      <c r="D643" s="447"/>
      <c r="E643" s="447"/>
      <c r="F643" s="447"/>
      <c r="G643" s="447"/>
      <c r="H643" s="451"/>
    </row>
    <row r="644" spans="1:8">
      <c r="A644" s="460" t="s">
        <v>187</v>
      </c>
      <c r="B644" s="461"/>
      <c r="C644" s="462"/>
      <c r="D644" s="290">
        <v>1</v>
      </c>
      <c r="E644" s="291">
        <v>15</v>
      </c>
      <c r="F644" s="292">
        <v>8</v>
      </c>
      <c r="G644" s="293">
        <v>11886.548499999999</v>
      </c>
      <c r="H644" s="367">
        <f>ROUND(D644*F644*G644/E644,0)</f>
        <v>6339</v>
      </c>
    </row>
    <row r="645" spans="1:8">
      <c r="A645" s="463" t="s">
        <v>188</v>
      </c>
      <c r="B645" s="464"/>
      <c r="C645" s="465"/>
      <c r="D645" s="295">
        <v>2</v>
      </c>
      <c r="E645" s="296">
        <f>+E644</f>
        <v>15</v>
      </c>
      <c r="F645" s="257">
        <v>8</v>
      </c>
      <c r="G645" s="297">
        <v>5943.2742499999995</v>
      </c>
      <c r="H645" s="355">
        <f>+G645*D645*F645/E645</f>
        <v>6339.4925333333331</v>
      </c>
    </row>
    <row r="646" spans="1:8">
      <c r="A646" s="261"/>
      <c r="B646" s="262"/>
      <c r="C646" s="263"/>
      <c r="D646" s="262"/>
      <c r="E646" s="262"/>
      <c r="F646" s="262"/>
      <c r="G646" s="255" t="s">
        <v>165</v>
      </c>
      <c r="H646" s="356">
        <f>SUM(H644:H645)</f>
        <v>12678.492533333334</v>
      </c>
    </row>
    <row r="647" spans="1:8">
      <c r="A647" s="261"/>
      <c r="B647" s="262"/>
      <c r="C647" s="263"/>
      <c r="D647" s="262"/>
      <c r="E647" s="262"/>
      <c r="F647" s="262"/>
      <c r="G647" s="272"/>
      <c r="H647" s="360"/>
    </row>
    <row r="648" spans="1:8">
      <c r="A648" s="445" t="s">
        <v>174</v>
      </c>
      <c r="B648" s="445"/>
      <c r="C648" s="445"/>
      <c r="D648" s="445"/>
      <c r="E648" s="445"/>
      <c r="F648" s="445"/>
      <c r="G648" s="445"/>
      <c r="H648" s="445"/>
    </row>
    <row r="649" spans="1:8">
      <c r="A649" s="446" t="s">
        <v>20</v>
      </c>
      <c r="B649" s="446"/>
      <c r="C649" s="446"/>
      <c r="D649" s="446"/>
      <c r="E649" s="446" t="s">
        <v>47</v>
      </c>
      <c r="F649" s="446" t="s">
        <v>13</v>
      </c>
      <c r="G649" s="447" t="s">
        <v>163</v>
      </c>
      <c r="H649" s="448" t="s">
        <v>164</v>
      </c>
    </row>
    <row r="650" spans="1:8">
      <c r="A650" s="446"/>
      <c r="B650" s="446"/>
      <c r="C650" s="446"/>
      <c r="D650" s="446"/>
      <c r="E650" s="446"/>
      <c r="F650" s="446"/>
      <c r="G650" s="447"/>
      <c r="H650" s="448"/>
    </row>
    <row r="651" spans="1:8">
      <c r="A651" s="459" t="s">
        <v>189</v>
      </c>
      <c r="B651" s="459"/>
      <c r="C651" s="459"/>
      <c r="D651" s="459"/>
      <c r="E651" s="257" t="s">
        <v>87</v>
      </c>
      <c r="F651" s="258">
        <v>0.21538494667345215</v>
      </c>
      <c r="G651" s="259">
        <v>25000</v>
      </c>
      <c r="H651" s="355">
        <f>+G651*F651</f>
        <v>5384.6236668363035</v>
      </c>
    </row>
    <row r="652" spans="1:8">
      <c r="A652" s="261"/>
      <c r="B652" s="262"/>
      <c r="C652" s="263"/>
      <c r="D652" s="262"/>
      <c r="E652" s="262"/>
      <c r="F652" s="262"/>
      <c r="G652" s="255" t="s">
        <v>165</v>
      </c>
      <c r="H652" s="356">
        <f>SUM(H651)</f>
        <v>5384.6236668363035</v>
      </c>
    </row>
    <row r="653" spans="1:8">
      <c r="A653" s="261"/>
      <c r="B653" s="262"/>
      <c r="C653" s="263"/>
      <c r="D653" s="262"/>
      <c r="E653" s="262"/>
      <c r="F653" s="262"/>
      <c r="G653" s="272"/>
      <c r="H653" s="360"/>
    </row>
    <row r="654" spans="1:8">
      <c r="A654" s="261"/>
      <c r="B654" s="262"/>
      <c r="C654" s="263"/>
      <c r="D654" s="262"/>
      <c r="E654" s="445" t="s">
        <v>175</v>
      </c>
      <c r="F654" s="445"/>
      <c r="G654" s="445"/>
      <c r="H654" s="356">
        <f>H639+H631+H646+H652</f>
        <v>24752.67175572519</v>
      </c>
    </row>
    <row r="655" spans="1:8">
      <c r="A655" s="261"/>
      <c r="B655" s="262"/>
      <c r="C655" s="263"/>
      <c r="D655" s="262"/>
      <c r="E655" s="445" t="s">
        <v>176</v>
      </c>
      <c r="F655" s="445"/>
      <c r="G655" s="273">
        <v>0.31</v>
      </c>
      <c r="H655" s="356">
        <f>H654*G655</f>
        <v>7673.3282442748086</v>
      </c>
    </row>
    <row r="656" spans="1:8">
      <c r="A656" s="287"/>
      <c r="B656" s="288"/>
      <c r="C656" s="288"/>
      <c r="D656" s="288"/>
      <c r="E656" s="445" t="s">
        <v>177</v>
      </c>
      <c r="F656" s="445"/>
      <c r="G656" s="445"/>
      <c r="H656" s="356">
        <f>ROUND(H654+H655,0)</f>
        <v>32426</v>
      </c>
    </row>
    <row r="657" spans="1:8">
      <c r="A657" s="276" t="s">
        <v>178</v>
      </c>
      <c r="B657" s="277"/>
      <c r="C657" s="277"/>
      <c r="D657" s="277"/>
      <c r="E657" s="272"/>
      <c r="F657" s="272"/>
      <c r="G657" s="272"/>
      <c r="H657" s="361"/>
    </row>
    <row r="658" spans="1:8">
      <c r="A658" s="276"/>
      <c r="B658" s="278"/>
      <c r="C658" s="278"/>
      <c r="D658" s="278"/>
      <c r="E658" s="279"/>
      <c r="F658" s="279"/>
      <c r="G658" s="279"/>
      <c r="H658" s="362"/>
    </row>
    <row r="659" spans="1:8">
      <c r="A659" s="280"/>
      <c r="B659" s="264"/>
      <c r="C659" s="264"/>
      <c r="D659" s="264"/>
      <c r="E659" s="264"/>
      <c r="F659" s="264"/>
      <c r="G659" s="264"/>
      <c r="H659" s="363"/>
    </row>
    <row r="660" spans="1:8">
      <c r="A660" s="276" t="s">
        <v>179</v>
      </c>
      <c r="B660" s="281"/>
      <c r="C660" s="281"/>
      <c r="D660" s="281"/>
      <c r="E660" s="282"/>
      <c r="F660" s="282"/>
      <c r="G660" s="282"/>
      <c r="H660" s="364"/>
    </row>
    <row r="661" spans="1:8" ht="13.5" thickBot="1">
      <c r="A661" s="283"/>
      <c r="B661" s="284"/>
      <c r="C661" s="284"/>
      <c r="D661" s="284"/>
      <c r="E661" s="284"/>
      <c r="F661" s="284"/>
      <c r="G661" s="284"/>
      <c r="H661" s="365"/>
    </row>
    <row r="662" spans="1:8" ht="31.5" customHeight="1" thickBot="1">
      <c r="A662" s="390" t="s">
        <v>160</v>
      </c>
      <c r="B662" s="391">
        <v>9.1999999999999993</v>
      </c>
      <c r="C662" s="507" t="s">
        <v>121</v>
      </c>
      <c r="D662" s="507"/>
      <c r="E662" s="507"/>
      <c r="F662" s="507"/>
      <c r="G662" s="507"/>
      <c r="H662" s="508"/>
    </row>
    <row r="663" spans="1:8">
      <c r="A663" s="255" t="s">
        <v>161</v>
      </c>
      <c r="B663" s="255"/>
      <c r="C663" s="444" t="s">
        <v>88</v>
      </c>
      <c r="D663" s="444"/>
      <c r="E663" s="444"/>
      <c r="F663" s="444"/>
      <c r="G663" s="444"/>
      <c r="H663" s="444"/>
    </row>
    <row r="664" spans="1:8">
      <c r="A664" s="445" t="s">
        <v>162</v>
      </c>
      <c r="B664" s="445"/>
      <c r="C664" s="445"/>
      <c r="D664" s="445"/>
      <c r="E664" s="445"/>
      <c r="F664" s="445"/>
      <c r="G664" s="445"/>
      <c r="H664" s="445"/>
    </row>
    <row r="665" spans="1:8">
      <c r="A665" s="446" t="s">
        <v>20</v>
      </c>
      <c r="B665" s="446"/>
      <c r="C665" s="446"/>
      <c r="D665" s="446"/>
      <c r="E665" s="446" t="s">
        <v>47</v>
      </c>
      <c r="F665" s="446" t="s">
        <v>13</v>
      </c>
      <c r="G665" s="447" t="s">
        <v>163</v>
      </c>
      <c r="H665" s="448" t="s">
        <v>164</v>
      </c>
    </row>
    <row r="666" spans="1:8">
      <c r="A666" s="446"/>
      <c r="B666" s="446"/>
      <c r="C666" s="446"/>
      <c r="D666" s="446"/>
      <c r="E666" s="446"/>
      <c r="F666" s="446"/>
      <c r="G666" s="447"/>
      <c r="H666" s="448"/>
    </row>
    <row r="667" spans="1:8">
      <c r="A667" s="450"/>
      <c r="B667" s="450"/>
      <c r="C667" s="450"/>
      <c r="D667" s="450"/>
      <c r="E667" s="257"/>
      <c r="F667" s="258"/>
      <c r="G667" s="259"/>
      <c r="H667" s="355"/>
    </row>
    <row r="668" spans="1:8">
      <c r="A668" s="450"/>
      <c r="B668" s="450"/>
      <c r="C668" s="450"/>
      <c r="D668" s="450"/>
      <c r="E668" s="257"/>
      <c r="F668" s="258"/>
      <c r="G668" s="259"/>
      <c r="H668" s="355"/>
    </row>
    <row r="669" spans="1:8">
      <c r="A669" s="261"/>
      <c r="B669" s="262"/>
      <c r="C669" s="263"/>
      <c r="D669" s="262"/>
      <c r="E669" s="262"/>
      <c r="F669" s="255" t="s">
        <v>165</v>
      </c>
      <c r="G669" s="269"/>
      <c r="H669" s="355">
        <f>SUM(H667:H668)</f>
        <v>0</v>
      </c>
    </row>
    <row r="670" spans="1:8">
      <c r="A670" s="261"/>
      <c r="B670" s="262"/>
      <c r="C670" s="263"/>
      <c r="D670" s="262"/>
      <c r="E670" s="262"/>
      <c r="F670" s="262"/>
      <c r="G670" s="262"/>
      <c r="H670" s="357"/>
    </row>
    <row r="671" spans="1:8">
      <c r="A671" s="445" t="s">
        <v>181</v>
      </c>
      <c r="B671" s="445"/>
      <c r="C671" s="445"/>
      <c r="D671" s="445"/>
      <c r="E671" s="445"/>
      <c r="F671" s="445"/>
      <c r="G671" s="445"/>
      <c r="H671" s="445"/>
    </row>
    <row r="672" spans="1:8">
      <c r="A672" s="446" t="s">
        <v>20</v>
      </c>
      <c r="B672" s="446"/>
      <c r="C672" s="446"/>
      <c r="D672" s="446"/>
      <c r="E672" s="446" t="s">
        <v>47</v>
      </c>
      <c r="F672" s="446" t="s">
        <v>13</v>
      </c>
      <c r="G672" s="447" t="s">
        <v>163</v>
      </c>
      <c r="H672" s="448" t="s">
        <v>164</v>
      </c>
    </row>
    <row r="673" spans="1:8">
      <c r="A673" s="446"/>
      <c r="B673" s="446"/>
      <c r="C673" s="446"/>
      <c r="D673" s="446"/>
      <c r="E673" s="446"/>
      <c r="F673" s="446"/>
      <c r="G673" s="447"/>
      <c r="H673" s="448"/>
    </row>
    <row r="674" spans="1:8">
      <c r="A674" s="449" t="s">
        <v>191</v>
      </c>
      <c r="B674" s="449"/>
      <c r="C674" s="449"/>
      <c r="D674" s="449"/>
      <c r="E674" s="257" t="s">
        <v>183</v>
      </c>
      <c r="F674" s="258">
        <v>30</v>
      </c>
      <c r="G674" s="298">
        <v>125000</v>
      </c>
      <c r="H674" s="355">
        <f>+G674/F674</f>
        <v>4166.666666666667</v>
      </c>
    </row>
    <row r="675" spans="1:8">
      <c r="A675" s="449" t="s">
        <v>230</v>
      </c>
      <c r="B675" s="449"/>
      <c r="C675" s="449"/>
      <c r="D675" s="449"/>
      <c r="E675" s="257" t="s">
        <v>185</v>
      </c>
      <c r="F675" s="258">
        <v>19.217556847588401</v>
      </c>
      <c r="G675" s="298">
        <v>60000</v>
      </c>
      <c r="H675" s="355">
        <f>+G675/F675</f>
        <v>3122.1450507913737</v>
      </c>
    </row>
    <row r="676" spans="1:8">
      <c r="A676" s="449" t="s">
        <v>167</v>
      </c>
      <c r="B676" s="449"/>
      <c r="C676" s="449"/>
      <c r="D676" s="449"/>
      <c r="E676" s="257" t="s">
        <v>168</v>
      </c>
      <c r="F676" s="289">
        <v>1</v>
      </c>
      <c r="G676" s="298">
        <f>+H684*5%</f>
        <v>190.20000000000002</v>
      </c>
      <c r="H676" s="355">
        <f>+F676*G676</f>
        <v>190.20000000000002</v>
      </c>
    </row>
    <row r="677" spans="1:8">
      <c r="A677" s="261"/>
      <c r="B677" s="262"/>
      <c r="C677" s="263"/>
      <c r="D677" s="262"/>
      <c r="E677" s="262"/>
      <c r="F677" s="262"/>
      <c r="G677" s="255" t="s">
        <v>165</v>
      </c>
      <c r="H677" s="356">
        <f>SUM(H674:H676)</f>
        <v>7479.01171745804</v>
      </c>
    </row>
    <row r="678" spans="1:8">
      <c r="A678" s="261"/>
      <c r="B678" s="262"/>
      <c r="C678" s="263"/>
      <c r="D678" s="262"/>
      <c r="E678" s="262"/>
      <c r="F678" s="262"/>
      <c r="G678" s="262"/>
      <c r="H678" s="357"/>
    </row>
    <row r="679" spans="1:8">
      <c r="A679" s="445" t="s">
        <v>169</v>
      </c>
      <c r="B679" s="445"/>
      <c r="C679" s="445"/>
      <c r="D679" s="445"/>
      <c r="E679" s="445"/>
      <c r="F679" s="445"/>
      <c r="G679" s="445"/>
      <c r="H679" s="445"/>
    </row>
    <row r="680" spans="1:8" ht="24" customHeight="1">
      <c r="A680" s="447" t="s">
        <v>170</v>
      </c>
      <c r="B680" s="447"/>
      <c r="C680" s="447"/>
      <c r="D680" s="447" t="s">
        <v>13</v>
      </c>
      <c r="E680" s="447" t="s">
        <v>52</v>
      </c>
      <c r="F680" s="447" t="s">
        <v>171</v>
      </c>
      <c r="G680" s="447" t="s">
        <v>172</v>
      </c>
      <c r="H680" s="451" t="s">
        <v>164</v>
      </c>
    </row>
    <row r="681" spans="1:8">
      <c r="A681" s="447"/>
      <c r="B681" s="447"/>
      <c r="C681" s="447"/>
      <c r="D681" s="447"/>
      <c r="E681" s="447"/>
      <c r="F681" s="447"/>
      <c r="G681" s="447"/>
      <c r="H681" s="451"/>
    </row>
    <row r="682" spans="1:8">
      <c r="A682" s="460" t="s">
        <v>188</v>
      </c>
      <c r="B682" s="461"/>
      <c r="C682" s="462"/>
      <c r="D682" s="290">
        <v>2</v>
      </c>
      <c r="E682" s="291">
        <v>25</v>
      </c>
      <c r="F682" s="311">
        <v>3</v>
      </c>
      <c r="G682" s="293">
        <v>5943.2742499999995</v>
      </c>
      <c r="H682" s="367">
        <f>ROUND(D682*F682*G682/E682,0)</f>
        <v>1426</v>
      </c>
    </row>
    <row r="683" spans="1:8">
      <c r="A683" s="460" t="s">
        <v>187</v>
      </c>
      <c r="B683" s="461"/>
      <c r="C683" s="462"/>
      <c r="D683" s="290">
        <v>1</v>
      </c>
      <c r="E683" s="291">
        <f>+E682</f>
        <v>25</v>
      </c>
      <c r="F683" s="292">
        <v>8</v>
      </c>
      <c r="G683" s="293">
        <v>11886.548499999999</v>
      </c>
      <c r="H683" s="367">
        <f>ROUND(D683*F683*G683/E683,0)</f>
        <v>3804</v>
      </c>
    </row>
    <row r="684" spans="1:8">
      <c r="A684" s="261"/>
      <c r="B684" s="262"/>
      <c r="C684" s="263"/>
      <c r="D684" s="262"/>
      <c r="E684" s="262"/>
      <c r="F684" s="262"/>
      <c r="G684" s="255" t="s">
        <v>165</v>
      </c>
      <c r="H684" s="356">
        <f>SUM(H683:H683)</f>
        <v>3804</v>
      </c>
    </row>
    <row r="685" spans="1:8">
      <c r="A685" s="261"/>
      <c r="B685" s="262"/>
      <c r="C685" s="263"/>
      <c r="D685" s="262"/>
      <c r="E685" s="262"/>
      <c r="F685" s="262"/>
      <c r="G685" s="262"/>
      <c r="H685" s="357"/>
    </row>
    <row r="686" spans="1:8">
      <c r="A686" s="445" t="s">
        <v>174</v>
      </c>
      <c r="B686" s="445"/>
      <c r="C686" s="445"/>
      <c r="D686" s="445"/>
      <c r="E686" s="445"/>
      <c r="F686" s="445"/>
      <c r="G686" s="445"/>
      <c r="H686" s="445"/>
    </row>
    <row r="687" spans="1:8">
      <c r="A687" s="446" t="s">
        <v>20</v>
      </c>
      <c r="B687" s="446"/>
      <c r="C687" s="446"/>
      <c r="D687" s="446"/>
      <c r="E687" s="446" t="s">
        <v>47</v>
      </c>
      <c r="F687" s="446" t="s">
        <v>13</v>
      </c>
      <c r="G687" s="447" t="s">
        <v>163</v>
      </c>
      <c r="H687" s="448" t="s">
        <v>164</v>
      </c>
    </row>
    <row r="688" spans="1:8">
      <c r="A688" s="446"/>
      <c r="B688" s="446"/>
      <c r="C688" s="446"/>
      <c r="D688" s="446"/>
      <c r="E688" s="446"/>
      <c r="F688" s="446"/>
      <c r="G688" s="447"/>
      <c r="H688" s="448"/>
    </row>
    <row r="689" spans="1:8">
      <c r="A689" s="476" t="s">
        <v>212</v>
      </c>
      <c r="B689" s="476"/>
      <c r="C689" s="476"/>
      <c r="D689" s="476"/>
      <c r="E689" s="309" t="s">
        <v>108</v>
      </c>
      <c r="F689" s="291">
        <v>2277.21276943255</v>
      </c>
      <c r="G689" s="293">
        <v>1000000</v>
      </c>
      <c r="H689" s="367">
        <f>+G689/F689</f>
        <v>439.1333183368659</v>
      </c>
    </row>
    <row r="690" spans="1:8">
      <c r="A690" s="459" t="s">
        <v>189</v>
      </c>
      <c r="B690" s="459"/>
      <c r="C690" s="459"/>
      <c r="D690" s="459"/>
      <c r="E690" s="257" t="s">
        <v>87</v>
      </c>
      <c r="F690" s="258">
        <v>0.1</v>
      </c>
      <c r="G690" s="259">
        <v>25000</v>
      </c>
      <c r="H690" s="355">
        <f>+G690*F690</f>
        <v>2500</v>
      </c>
    </row>
    <row r="691" spans="1:8">
      <c r="A691" s="261"/>
      <c r="B691" s="262"/>
      <c r="C691" s="263"/>
      <c r="D691" s="262"/>
      <c r="E691" s="262"/>
      <c r="F691" s="262"/>
      <c r="G691" s="255" t="s">
        <v>165</v>
      </c>
      <c r="H691" s="359">
        <f>+H690+H689</f>
        <v>2939.1333183368661</v>
      </c>
    </row>
    <row r="692" spans="1:8">
      <c r="A692" s="261"/>
      <c r="B692" s="262"/>
      <c r="C692" s="263"/>
      <c r="D692" s="262"/>
      <c r="E692" s="262"/>
      <c r="F692" s="262"/>
      <c r="G692" s="272"/>
      <c r="H692" s="360"/>
    </row>
    <row r="693" spans="1:8">
      <c r="A693" s="261"/>
      <c r="B693" s="262"/>
      <c r="C693" s="263"/>
      <c r="D693" s="262"/>
      <c r="E693" s="445" t="s">
        <v>192</v>
      </c>
      <c r="F693" s="445"/>
      <c r="G693" s="445"/>
      <c r="H693" s="356">
        <f>H677+H669+H684+H691</f>
        <v>14222.145035794907</v>
      </c>
    </row>
    <row r="694" spans="1:8">
      <c r="A694" s="261"/>
      <c r="B694" s="262"/>
      <c r="C694" s="263"/>
      <c r="D694" s="262"/>
      <c r="E694" s="445" t="s">
        <v>176</v>
      </c>
      <c r="F694" s="445"/>
      <c r="G694" s="273">
        <v>0.31</v>
      </c>
      <c r="H694" s="356">
        <f>H693*G694</f>
        <v>4408.8649610964212</v>
      </c>
    </row>
    <row r="695" spans="1:8">
      <c r="A695" s="287"/>
      <c r="B695" s="288"/>
      <c r="C695" s="288"/>
      <c r="D695" s="288"/>
      <c r="E695" s="445" t="s">
        <v>177</v>
      </c>
      <c r="F695" s="445"/>
      <c r="G695" s="445"/>
      <c r="H695" s="356">
        <f>H693+H694</f>
        <v>18631.009996891327</v>
      </c>
    </row>
    <row r="696" spans="1:8">
      <c r="A696" s="276" t="s">
        <v>178</v>
      </c>
      <c r="B696" s="277"/>
      <c r="C696" s="277"/>
      <c r="D696" s="277"/>
      <c r="E696" s="272"/>
      <c r="F696" s="272"/>
      <c r="G696" s="272"/>
      <c r="H696" s="361"/>
    </row>
    <row r="697" spans="1:8">
      <c r="A697" s="276"/>
      <c r="B697" s="278"/>
      <c r="C697" s="278"/>
      <c r="D697" s="278"/>
      <c r="E697" s="279"/>
      <c r="F697" s="279"/>
      <c r="G697" s="279"/>
      <c r="H697" s="362"/>
    </row>
    <row r="698" spans="1:8">
      <c r="A698" s="280"/>
      <c r="B698" s="264"/>
      <c r="C698" s="264"/>
      <c r="D698" s="264"/>
      <c r="E698" s="264"/>
      <c r="F698" s="264"/>
      <c r="G698" s="264"/>
      <c r="H698" s="363"/>
    </row>
    <row r="699" spans="1:8">
      <c r="A699" s="276" t="s">
        <v>179</v>
      </c>
      <c r="B699" s="281"/>
      <c r="C699" s="281"/>
      <c r="D699" s="281"/>
      <c r="E699" s="282"/>
      <c r="F699" s="282"/>
      <c r="G699" s="282"/>
      <c r="H699" s="364"/>
    </row>
    <row r="700" spans="1:8" ht="13.5" thickBot="1">
      <c r="A700" s="283"/>
      <c r="B700" s="284"/>
      <c r="C700" s="284"/>
      <c r="D700" s="284"/>
      <c r="E700" s="284"/>
      <c r="F700" s="284"/>
      <c r="G700" s="284"/>
      <c r="H700" s="365"/>
    </row>
    <row r="701" spans="1:8" ht="31.5" customHeight="1" thickBot="1">
      <c r="A701" s="390" t="s">
        <v>160</v>
      </c>
      <c r="B701" s="391">
        <v>10.1</v>
      </c>
      <c r="C701" s="507" t="s">
        <v>123</v>
      </c>
      <c r="D701" s="507"/>
      <c r="E701" s="507"/>
      <c r="F701" s="507"/>
      <c r="G701" s="507"/>
      <c r="H701" s="508"/>
    </row>
    <row r="702" spans="1:8">
      <c r="A702" s="255" t="s">
        <v>161</v>
      </c>
      <c r="B702" s="255"/>
      <c r="C702" s="444" t="s">
        <v>87</v>
      </c>
      <c r="D702" s="444"/>
      <c r="E702" s="444"/>
      <c r="F702" s="444"/>
      <c r="G702" s="444"/>
      <c r="H702" s="444"/>
    </row>
    <row r="703" spans="1:8">
      <c r="A703" s="261"/>
      <c r="B703" s="262"/>
      <c r="C703" s="263"/>
      <c r="D703" s="262"/>
      <c r="E703" s="262"/>
      <c r="F703" s="262"/>
      <c r="G703" s="262"/>
      <c r="H703" s="357"/>
    </row>
    <row r="704" spans="1:8">
      <c r="A704" s="445" t="s">
        <v>162</v>
      </c>
      <c r="B704" s="445"/>
      <c r="C704" s="445"/>
      <c r="D704" s="445"/>
      <c r="E704" s="445"/>
      <c r="F704" s="445"/>
      <c r="G704" s="445"/>
      <c r="H704" s="445"/>
    </row>
    <row r="705" spans="1:8">
      <c r="A705" s="446" t="s">
        <v>20</v>
      </c>
      <c r="B705" s="446"/>
      <c r="C705" s="446"/>
      <c r="D705" s="446"/>
      <c r="E705" s="446" t="s">
        <v>47</v>
      </c>
      <c r="F705" s="446" t="s">
        <v>13</v>
      </c>
      <c r="G705" s="447" t="s">
        <v>163</v>
      </c>
      <c r="H705" s="448" t="s">
        <v>164</v>
      </c>
    </row>
    <row r="706" spans="1:8">
      <c r="A706" s="446"/>
      <c r="B706" s="446"/>
      <c r="C706" s="446"/>
      <c r="D706" s="446"/>
      <c r="E706" s="446"/>
      <c r="F706" s="446"/>
      <c r="G706" s="447"/>
      <c r="H706" s="448"/>
    </row>
    <row r="707" spans="1:8" ht="12.75" customHeight="1">
      <c r="A707" s="458" t="s">
        <v>231</v>
      </c>
      <c r="B707" s="458"/>
      <c r="C707" s="458"/>
      <c r="D707" s="458"/>
      <c r="E707" s="257" t="s">
        <v>87</v>
      </c>
      <c r="F707" s="258">
        <v>1</v>
      </c>
      <c r="G707" s="259">
        <v>57000</v>
      </c>
      <c r="H707" s="355">
        <f>ROUND(F707*G707,0)</f>
        <v>57000</v>
      </c>
    </row>
    <row r="708" spans="1:8">
      <c r="A708" s="450"/>
      <c r="B708" s="450"/>
      <c r="C708" s="450"/>
      <c r="D708" s="450"/>
      <c r="E708" s="257"/>
      <c r="F708" s="259"/>
      <c r="G708" s="265"/>
      <c r="H708" s="355"/>
    </row>
    <row r="709" spans="1:8">
      <c r="A709" s="450"/>
      <c r="B709" s="450"/>
      <c r="C709" s="450"/>
      <c r="D709" s="450"/>
      <c r="E709" s="257"/>
      <c r="F709" s="259"/>
      <c r="G709" s="265"/>
      <c r="H709" s="355"/>
    </row>
    <row r="710" spans="1:8">
      <c r="A710" s="261"/>
      <c r="B710" s="262"/>
      <c r="C710" s="263"/>
      <c r="D710" s="262"/>
      <c r="E710" s="262"/>
      <c r="F710" s="262"/>
      <c r="G710" s="255" t="s">
        <v>165</v>
      </c>
      <c r="H710" s="356">
        <f>SUM(H707:H709)</f>
        <v>57000</v>
      </c>
    </row>
    <row r="711" spans="1:8">
      <c r="A711" s="261"/>
      <c r="B711" s="262"/>
      <c r="C711" s="263"/>
      <c r="D711" s="262"/>
      <c r="E711" s="262"/>
      <c r="F711" s="262"/>
      <c r="G711" s="262"/>
      <c r="H711" s="357"/>
    </row>
    <row r="712" spans="1:8">
      <c r="A712" s="445" t="s">
        <v>181</v>
      </c>
      <c r="B712" s="445"/>
      <c r="C712" s="445"/>
      <c r="D712" s="445"/>
      <c r="E712" s="445"/>
      <c r="F712" s="445"/>
      <c r="G712" s="445"/>
      <c r="H712" s="445"/>
    </row>
    <row r="713" spans="1:8">
      <c r="A713" s="446" t="s">
        <v>20</v>
      </c>
      <c r="B713" s="446"/>
      <c r="C713" s="446"/>
      <c r="D713" s="446"/>
      <c r="E713" s="446" t="s">
        <v>47</v>
      </c>
      <c r="F713" s="446" t="s">
        <v>13</v>
      </c>
      <c r="G713" s="447" t="s">
        <v>163</v>
      </c>
      <c r="H713" s="448" t="s">
        <v>164</v>
      </c>
    </row>
    <row r="714" spans="1:8">
      <c r="A714" s="446"/>
      <c r="B714" s="446"/>
      <c r="C714" s="446"/>
      <c r="D714" s="446"/>
      <c r="E714" s="446"/>
      <c r="F714" s="446"/>
      <c r="G714" s="447"/>
      <c r="H714" s="448"/>
    </row>
    <row r="715" spans="1:8">
      <c r="A715" s="449" t="s">
        <v>186</v>
      </c>
      <c r="B715" s="449"/>
      <c r="C715" s="449"/>
      <c r="D715" s="449"/>
      <c r="E715" s="257" t="s">
        <v>183</v>
      </c>
      <c r="F715" s="289">
        <v>30</v>
      </c>
      <c r="G715" s="259">
        <v>85000</v>
      </c>
      <c r="H715" s="355">
        <f>+G715/F715</f>
        <v>2833.3333333333335</v>
      </c>
    </row>
    <row r="716" spans="1:8">
      <c r="A716" s="449" t="s">
        <v>167</v>
      </c>
      <c r="B716" s="449"/>
      <c r="C716" s="449"/>
      <c r="D716" s="449"/>
      <c r="E716" s="257" t="s">
        <v>168</v>
      </c>
      <c r="F716" s="289">
        <v>1</v>
      </c>
      <c r="G716" s="259">
        <f>+H724*5%</f>
        <v>158.5</v>
      </c>
      <c r="H716" s="355">
        <f>ROUND(F716*G716,0)</f>
        <v>159</v>
      </c>
    </row>
    <row r="717" spans="1:8">
      <c r="A717" s="261"/>
      <c r="B717" s="262"/>
      <c r="C717" s="263"/>
      <c r="D717" s="262"/>
      <c r="E717" s="262"/>
      <c r="F717" s="264"/>
      <c r="G717" s="255" t="s">
        <v>165</v>
      </c>
      <c r="H717" s="356">
        <f>SUM(H715:H716)</f>
        <v>2992.3333333333335</v>
      </c>
    </row>
    <row r="718" spans="1:8">
      <c r="A718" s="261"/>
      <c r="B718" s="262"/>
      <c r="C718" s="263"/>
      <c r="D718" s="262"/>
      <c r="E718" s="262"/>
      <c r="F718" s="262"/>
      <c r="G718" s="262"/>
      <c r="H718" s="357"/>
    </row>
    <row r="719" spans="1:8">
      <c r="A719" s="445" t="s">
        <v>169</v>
      </c>
      <c r="B719" s="445"/>
      <c r="C719" s="445"/>
      <c r="D719" s="445"/>
      <c r="E719" s="445"/>
      <c r="F719" s="445"/>
      <c r="G719" s="445"/>
      <c r="H719" s="445"/>
    </row>
    <row r="720" spans="1:8">
      <c r="A720" s="447" t="s">
        <v>170</v>
      </c>
      <c r="B720" s="447"/>
      <c r="C720" s="447"/>
      <c r="D720" s="447" t="s">
        <v>13</v>
      </c>
      <c r="E720" s="447" t="s">
        <v>52</v>
      </c>
      <c r="F720" s="447" t="s">
        <v>171</v>
      </c>
      <c r="G720" s="447" t="s">
        <v>172</v>
      </c>
      <c r="H720" s="451" t="s">
        <v>164</v>
      </c>
    </row>
    <row r="721" spans="1:8">
      <c r="A721" s="447"/>
      <c r="B721" s="447"/>
      <c r="C721" s="447"/>
      <c r="D721" s="447"/>
      <c r="E721" s="447"/>
      <c r="F721" s="447"/>
      <c r="G721" s="447"/>
      <c r="H721" s="451"/>
    </row>
    <row r="722" spans="1:8">
      <c r="A722" s="509" t="s">
        <v>188</v>
      </c>
      <c r="B722" s="510"/>
      <c r="C722" s="511"/>
      <c r="D722" s="341">
        <v>2</v>
      </c>
      <c r="E722" s="342">
        <v>30</v>
      </c>
      <c r="F722" s="343">
        <v>8</v>
      </c>
      <c r="G722" s="344">
        <v>5943.2742499999995</v>
      </c>
      <c r="H722" s="384">
        <f>ROUND(D722*F722*G722/E722,0)</f>
        <v>3170</v>
      </c>
    </row>
    <row r="723" spans="1:8">
      <c r="A723" s="509" t="s">
        <v>187</v>
      </c>
      <c r="B723" s="510"/>
      <c r="C723" s="511"/>
      <c r="D723" s="341">
        <v>1</v>
      </c>
      <c r="E723" s="342">
        <f>+E722</f>
        <v>30</v>
      </c>
      <c r="F723" s="343">
        <v>8</v>
      </c>
      <c r="G723" s="344">
        <v>11886.548499999999</v>
      </c>
      <c r="H723" s="384">
        <f>ROUND(D723*F723*G723/E723,0)</f>
        <v>3170</v>
      </c>
    </row>
    <row r="724" spans="1:8">
      <c r="A724" s="261"/>
      <c r="B724" s="262"/>
      <c r="C724" s="263"/>
      <c r="D724" s="262"/>
      <c r="E724" s="262"/>
      <c r="F724" s="262"/>
      <c r="G724" s="255" t="s">
        <v>165</v>
      </c>
      <c r="H724" s="356">
        <f>SUM(H723:H723)</f>
        <v>3170</v>
      </c>
    </row>
    <row r="725" spans="1:8">
      <c r="A725" s="261"/>
      <c r="B725" s="262"/>
      <c r="C725" s="263"/>
      <c r="D725" s="262"/>
      <c r="E725" s="262"/>
      <c r="F725" s="262"/>
      <c r="G725" s="262"/>
      <c r="H725" s="357"/>
    </row>
    <row r="726" spans="1:8">
      <c r="A726" s="445" t="s">
        <v>194</v>
      </c>
      <c r="B726" s="445"/>
      <c r="C726" s="445"/>
      <c r="D726" s="445"/>
      <c r="E726" s="445"/>
      <c r="F726" s="445"/>
      <c r="G726" s="445"/>
      <c r="H726" s="445"/>
    </row>
    <row r="727" spans="1:8">
      <c r="A727" s="446" t="s">
        <v>20</v>
      </c>
      <c r="B727" s="446"/>
      <c r="C727" s="446"/>
      <c r="D727" s="446"/>
      <c r="E727" s="446" t="s">
        <v>47</v>
      </c>
      <c r="F727" s="446" t="s">
        <v>13</v>
      </c>
      <c r="G727" s="447" t="s">
        <v>163</v>
      </c>
      <c r="H727" s="448" t="s">
        <v>164</v>
      </c>
    </row>
    <row r="728" spans="1:8">
      <c r="A728" s="446"/>
      <c r="B728" s="446"/>
      <c r="C728" s="446"/>
      <c r="D728" s="446"/>
      <c r="E728" s="446"/>
      <c r="F728" s="446"/>
      <c r="G728" s="447"/>
      <c r="H728" s="448"/>
    </row>
    <row r="729" spans="1:8">
      <c r="A729" s="459" t="s">
        <v>212</v>
      </c>
      <c r="B729" s="459"/>
      <c r="C729" s="459"/>
      <c r="D729" s="459"/>
      <c r="E729" s="257" t="s">
        <v>87</v>
      </c>
      <c r="F729" s="265">
        <v>39.053948372274192</v>
      </c>
      <c r="G729" s="259">
        <v>1000000</v>
      </c>
      <c r="H729" s="355">
        <f>+G729/F729</f>
        <v>25605.605621938499</v>
      </c>
    </row>
    <row r="730" spans="1:8">
      <c r="A730" s="484"/>
      <c r="B730" s="484"/>
      <c r="C730" s="484"/>
      <c r="D730" s="484"/>
      <c r="E730" s="257"/>
      <c r="F730" s="265"/>
      <c r="G730" s="265"/>
      <c r="H730" s="355"/>
    </row>
    <row r="731" spans="1:8">
      <c r="A731" s="261"/>
      <c r="B731" s="262"/>
      <c r="C731" s="263"/>
      <c r="D731" s="262"/>
      <c r="E731" s="262"/>
      <c r="F731" s="262"/>
      <c r="G731" s="255" t="s">
        <v>165</v>
      </c>
      <c r="H731" s="356">
        <f>SUM(H726:H730)</f>
        <v>25605.605621938499</v>
      </c>
    </row>
    <row r="732" spans="1:8">
      <c r="A732" s="261"/>
      <c r="B732" s="262"/>
      <c r="C732" s="263"/>
      <c r="D732" s="262"/>
      <c r="E732" s="262"/>
      <c r="F732" s="262"/>
      <c r="G732" s="272"/>
      <c r="H732" s="360"/>
    </row>
    <row r="733" spans="1:8">
      <c r="A733" s="261"/>
      <c r="B733" s="262"/>
      <c r="C733" s="263"/>
      <c r="D733" s="262"/>
      <c r="E733" s="445" t="s">
        <v>175</v>
      </c>
      <c r="F733" s="445"/>
      <c r="G733" s="445"/>
      <c r="H733" s="356">
        <f>H710+H717+H724+H731</f>
        <v>88767.938955271835</v>
      </c>
    </row>
    <row r="734" spans="1:8">
      <c r="A734" s="261"/>
      <c r="B734" s="262"/>
      <c r="C734" s="263"/>
      <c r="D734" s="262"/>
      <c r="E734" s="445" t="s">
        <v>176</v>
      </c>
      <c r="F734" s="445"/>
      <c r="G734" s="273">
        <v>0.31</v>
      </c>
      <c r="H734" s="356">
        <f>H733*G734</f>
        <v>27518.061076134269</v>
      </c>
    </row>
    <row r="735" spans="1:8">
      <c r="A735" s="287"/>
      <c r="B735" s="288"/>
      <c r="C735" s="288"/>
      <c r="D735" s="288"/>
      <c r="E735" s="445" t="s">
        <v>177</v>
      </c>
      <c r="F735" s="445"/>
      <c r="G735" s="445"/>
      <c r="H735" s="356">
        <f>ROUND(H733+H734,0)</f>
        <v>116286</v>
      </c>
    </row>
    <row r="736" spans="1:8">
      <c r="A736" s="276" t="s">
        <v>178</v>
      </c>
      <c r="B736" s="494" t="s">
        <v>216</v>
      </c>
      <c r="C736" s="494"/>
      <c r="D736" s="494"/>
      <c r="E736" s="494"/>
      <c r="F736" s="272"/>
      <c r="G736" s="272"/>
      <c r="H736" s="361"/>
    </row>
    <row r="737" spans="1:8">
      <c r="A737" s="276"/>
      <c r="B737" s="281"/>
      <c r="C737" s="281"/>
      <c r="D737" s="281"/>
      <c r="E737" s="282"/>
      <c r="F737" s="282"/>
      <c r="G737" s="282"/>
      <c r="H737" s="364"/>
    </row>
    <row r="738" spans="1:8">
      <c r="A738" s="280"/>
      <c r="B738" s="264"/>
      <c r="C738" s="264"/>
      <c r="D738" s="264"/>
      <c r="E738" s="264"/>
      <c r="F738" s="264"/>
      <c r="G738" s="264"/>
      <c r="H738" s="363"/>
    </row>
    <row r="739" spans="1:8" ht="13.5" thickBot="1">
      <c r="A739" s="285" t="s">
        <v>179</v>
      </c>
      <c r="B739" s="281"/>
      <c r="C739" s="281"/>
      <c r="D739" s="281"/>
      <c r="E739" s="282"/>
      <c r="F739" s="282"/>
      <c r="G739" s="282"/>
      <c r="H739" s="364"/>
    </row>
    <row r="740" spans="1:8" ht="31.5" customHeight="1" thickBot="1">
      <c r="A740" s="390" t="s">
        <v>160</v>
      </c>
      <c r="B740" s="391">
        <v>10.199999999999999</v>
      </c>
      <c r="C740" s="507" t="s">
        <v>124</v>
      </c>
      <c r="D740" s="507"/>
      <c r="E740" s="507"/>
      <c r="F740" s="507"/>
      <c r="G740" s="507"/>
      <c r="H740" s="508"/>
    </row>
    <row r="741" spans="1:8">
      <c r="A741" s="255" t="s">
        <v>161</v>
      </c>
      <c r="B741" s="255"/>
      <c r="C741" s="444" t="s">
        <v>87</v>
      </c>
      <c r="D741" s="444"/>
      <c r="E741" s="444"/>
      <c r="F741" s="444"/>
      <c r="G741" s="444"/>
      <c r="H741" s="444"/>
    </row>
    <row r="742" spans="1:8">
      <c r="A742" s="261"/>
      <c r="B742" s="262"/>
      <c r="C742" s="263"/>
      <c r="D742" s="262"/>
      <c r="E742" s="262"/>
      <c r="F742" s="262"/>
      <c r="G742" s="262"/>
      <c r="H742" s="357"/>
    </row>
    <row r="743" spans="1:8">
      <c r="A743" s="445" t="s">
        <v>162</v>
      </c>
      <c r="B743" s="445"/>
      <c r="C743" s="445"/>
      <c r="D743" s="445"/>
      <c r="E743" s="445"/>
      <c r="F743" s="445"/>
      <c r="G743" s="445"/>
      <c r="H743" s="445"/>
    </row>
    <row r="744" spans="1:8">
      <c r="A744" s="446" t="s">
        <v>20</v>
      </c>
      <c r="B744" s="446"/>
      <c r="C744" s="446"/>
      <c r="D744" s="446"/>
      <c r="E744" s="446" t="s">
        <v>47</v>
      </c>
      <c r="F744" s="446" t="s">
        <v>13</v>
      </c>
      <c r="G744" s="447" t="s">
        <v>163</v>
      </c>
      <c r="H744" s="448" t="s">
        <v>164</v>
      </c>
    </row>
    <row r="745" spans="1:8">
      <c r="A745" s="446"/>
      <c r="B745" s="446"/>
      <c r="C745" s="446"/>
      <c r="D745" s="446"/>
      <c r="E745" s="446"/>
      <c r="F745" s="446"/>
      <c r="G745" s="447"/>
      <c r="H745" s="448"/>
    </row>
    <row r="746" spans="1:8" ht="12.75" customHeight="1">
      <c r="A746" s="458" t="s">
        <v>232</v>
      </c>
      <c r="B746" s="458"/>
      <c r="C746" s="458"/>
      <c r="D746" s="458"/>
      <c r="E746" s="257" t="s">
        <v>87</v>
      </c>
      <c r="F746" s="258">
        <v>1</v>
      </c>
      <c r="G746" s="259">
        <v>40000</v>
      </c>
      <c r="H746" s="355">
        <f>ROUND(F746*G746,0)</f>
        <v>40000</v>
      </c>
    </row>
    <row r="747" spans="1:8">
      <c r="A747" s="450"/>
      <c r="B747" s="450"/>
      <c r="C747" s="450"/>
      <c r="D747" s="450"/>
      <c r="E747" s="257"/>
      <c r="F747" s="259"/>
      <c r="G747" s="265"/>
      <c r="H747" s="355"/>
    </row>
    <row r="748" spans="1:8">
      <c r="A748" s="450"/>
      <c r="B748" s="450"/>
      <c r="C748" s="450"/>
      <c r="D748" s="450"/>
      <c r="E748" s="257"/>
      <c r="F748" s="259"/>
      <c r="G748" s="265"/>
      <c r="H748" s="355"/>
    </row>
    <row r="749" spans="1:8">
      <c r="A749" s="261"/>
      <c r="B749" s="262"/>
      <c r="C749" s="263"/>
      <c r="D749" s="262"/>
      <c r="E749" s="262"/>
      <c r="F749" s="262"/>
      <c r="G749" s="255" t="s">
        <v>165</v>
      </c>
      <c r="H749" s="356">
        <f>SUM(H746:H748)</f>
        <v>40000</v>
      </c>
    </row>
    <row r="750" spans="1:8">
      <c r="A750" s="261"/>
      <c r="B750" s="262"/>
      <c r="C750" s="263"/>
      <c r="D750" s="262"/>
      <c r="E750" s="262"/>
      <c r="F750" s="262"/>
      <c r="G750" s="262"/>
      <c r="H750" s="357"/>
    </row>
    <row r="751" spans="1:8">
      <c r="A751" s="445" t="s">
        <v>181</v>
      </c>
      <c r="B751" s="445"/>
      <c r="C751" s="445"/>
      <c r="D751" s="445"/>
      <c r="E751" s="445"/>
      <c r="F751" s="445"/>
      <c r="G751" s="445"/>
      <c r="H751" s="445"/>
    </row>
    <row r="752" spans="1:8">
      <c r="A752" s="446" t="s">
        <v>20</v>
      </c>
      <c r="B752" s="446"/>
      <c r="C752" s="446"/>
      <c r="D752" s="446"/>
      <c r="E752" s="446" t="s">
        <v>47</v>
      </c>
      <c r="F752" s="446" t="s">
        <v>13</v>
      </c>
      <c r="G752" s="447" t="s">
        <v>163</v>
      </c>
      <c r="H752" s="448" t="s">
        <v>164</v>
      </c>
    </row>
    <row r="753" spans="1:8">
      <c r="A753" s="446"/>
      <c r="B753" s="446"/>
      <c r="C753" s="446"/>
      <c r="D753" s="446"/>
      <c r="E753" s="446"/>
      <c r="F753" s="446"/>
      <c r="G753" s="447"/>
      <c r="H753" s="448"/>
    </row>
    <row r="754" spans="1:8">
      <c r="A754" s="449" t="s">
        <v>186</v>
      </c>
      <c r="B754" s="449"/>
      <c r="C754" s="449"/>
      <c r="D754" s="449"/>
      <c r="E754" s="257" t="s">
        <v>183</v>
      </c>
      <c r="F754" s="289">
        <v>25</v>
      </c>
      <c r="G754" s="259">
        <v>85000</v>
      </c>
      <c r="H754" s="355">
        <f>+G754/F754</f>
        <v>3400</v>
      </c>
    </row>
    <row r="755" spans="1:8">
      <c r="A755" s="449" t="s">
        <v>167</v>
      </c>
      <c r="B755" s="449"/>
      <c r="C755" s="449"/>
      <c r="D755" s="449"/>
      <c r="E755" s="257" t="s">
        <v>168</v>
      </c>
      <c r="F755" s="289">
        <v>1</v>
      </c>
      <c r="G755" s="259">
        <f>+H763*5%</f>
        <v>190.20000000000002</v>
      </c>
      <c r="H755" s="355">
        <f>ROUND(F755*G755,0)</f>
        <v>190</v>
      </c>
    </row>
    <row r="756" spans="1:8">
      <c r="A756" s="261"/>
      <c r="B756" s="262"/>
      <c r="C756" s="263"/>
      <c r="D756" s="262"/>
      <c r="E756" s="262"/>
      <c r="F756" s="264"/>
      <c r="G756" s="255" t="s">
        <v>165</v>
      </c>
      <c r="H756" s="356">
        <f>SUM(H754:H755)</f>
        <v>3590</v>
      </c>
    </row>
    <row r="757" spans="1:8">
      <c r="A757" s="261"/>
      <c r="B757" s="262"/>
      <c r="C757" s="263"/>
      <c r="D757" s="262"/>
      <c r="E757" s="262"/>
      <c r="F757" s="262"/>
      <c r="G757" s="262"/>
      <c r="H757" s="357"/>
    </row>
    <row r="758" spans="1:8">
      <c r="A758" s="445" t="s">
        <v>169</v>
      </c>
      <c r="B758" s="445"/>
      <c r="C758" s="445"/>
      <c r="D758" s="445"/>
      <c r="E758" s="445"/>
      <c r="F758" s="445"/>
      <c r="G758" s="445"/>
      <c r="H758" s="445"/>
    </row>
    <row r="759" spans="1:8">
      <c r="A759" s="447" t="s">
        <v>170</v>
      </c>
      <c r="B759" s="447"/>
      <c r="C759" s="447"/>
      <c r="D759" s="447" t="s">
        <v>13</v>
      </c>
      <c r="E759" s="447" t="s">
        <v>52</v>
      </c>
      <c r="F759" s="447" t="s">
        <v>171</v>
      </c>
      <c r="G759" s="447" t="s">
        <v>172</v>
      </c>
      <c r="H759" s="451" t="s">
        <v>164</v>
      </c>
    </row>
    <row r="760" spans="1:8">
      <c r="A760" s="447"/>
      <c r="B760" s="447"/>
      <c r="C760" s="447"/>
      <c r="D760" s="447"/>
      <c r="E760" s="447"/>
      <c r="F760" s="447"/>
      <c r="G760" s="447"/>
      <c r="H760" s="451"/>
    </row>
    <row r="761" spans="1:8">
      <c r="A761" s="509" t="s">
        <v>188</v>
      </c>
      <c r="B761" s="510"/>
      <c r="C761" s="511"/>
      <c r="D761" s="341">
        <v>2</v>
      </c>
      <c r="E761" s="342">
        <v>25</v>
      </c>
      <c r="F761" s="343">
        <v>8</v>
      </c>
      <c r="G761" s="344">
        <v>5943.2742499999995</v>
      </c>
      <c r="H761" s="384">
        <f>ROUND(D761*F761*G761/E761,0)</f>
        <v>3804</v>
      </c>
    </row>
    <row r="762" spans="1:8">
      <c r="A762" s="509" t="s">
        <v>187</v>
      </c>
      <c r="B762" s="510"/>
      <c r="C762" s="511"/>
      <c r="D762" s="341">
        <v>1</v>
      </c>
      <c r="E762" s="342">
        <f>+E761</f>
        <v>25</v>
      </c>
      <c r="F762" s="343">
        <v>8</v>
      </c>
      <c r="G762" s="344">
        <v>11886.548499999999</v>
      </c>
      <c r="H762" s="384">
        <f>ROUND(D762*F762*G762/E762,0)</f>
        <v>3804</v>
      </c>
    </row>
    <row r="763" spans="1:8">
      <c r="A763" s="261"/>
      <c r="B763" s="262"/>
      <c r="C763" s="263"/>
      <c r="D763" s="262"/>
      <c r="E763" s="262"/>
      <c r="F763" s="262"/>
      <c r="G763" s="255" t="s">
        <v>165</v>
      </c>
      <c r="H763" s="356">
        <f>SUM(H762:H762)</f>
        <v>3804</v>
      </c>
    </row>
    <row r="764" spans="1:8">
      <c r="A764" s="261"/>
      <c r="B764" s="262"/>
      <c r="C764" s="263"/>
      <c r="D764" s="262"/>
      <c r="E764" s="262"/>
      <c r="F764" s="262"/>
      <c r="G764" s="262"/>
      <c r="H764" s="357"/>
    </row>
    <row r="765" spans="1:8">
      <c r="A765" s="445" t="s">
        <v>194</v>
      </c>
      <c r="B765" s="445"/>
      <c r="C765" s="445"/>
      <c r="D765" s="445"/>
      <c r="E765" s="445"/>
      <c r="F765" s="445"/>
      <c r="G765" s="445"/>
      <c r="H765" s="445"/>
    </row>
    <row r="766" spans="1:8">
      <c r="A766" s="446" t="s">
        <v>20</v>
      </c>
      <c r="B766" s="446"/>
      <c r="C766" s="446"/>
      <c r="D766" s="446"/>
      <c r="E766" s="446" t="s">
        <v>47</v>
      </c>
      <c r="F766" s="446" t="s">
        <v>13</v>
      </c>
      <c r="G766" s="447" t="s">
        <v>163</v>
      </c>
      <c r="H766" s="448" t="s">
        <v>164</v>
      </c>
    </row>
    <row r="767" spans="1:8">
      <c r="A767" s="446"/>
      <c r="B767" s="446"/>
      <c r="C767" s="446"/>
      <c r="D767" s="446"/>
      <c r="E767" s="446"/>
      <c r="F767" s="446"/>
      <c r="G767" s="447"/>
      <c r="H767" s="448"/>
    </row>
    <row r="768" spans="1:8">
      <c r="A768" s="476" t="s">
        <v>189</v>
      </c>
      <c r="B768" s="476"/>
      <c r="C768" s="476"/>
      <c r="D768" s="476"/>
      <c r="E768" s="309" t="s">
        <v>201</v>
      </c>
      <c r="F768" s="257">
        <v>2.1224203929957612</v>
      </c>
      <c r="G768" s="293">
        <v>25000</v>
      </c>
      <c r="H768" s="367">
        <f>ROUND(G768/F768,0)</f>
        <v>11779</v>
      </c>
    </row>
    <row r="769" spans="1:8">
      <c r="A769" s="484"/>
      <c r="B769" s="484"/>
      <c r="C769" s="484"/>
      <c r="D769" s="484"/>
      <c r="E769" s="257"/>
      <c r="F769" s="265"/>
      <c r="G769" s="265"/>
      <c r="H769" s="355"/>
    </row>
    <row r="770" spans="1:8">
      <c r="A770" s="261"/>
      <c r="B770" s="262"/>
      <c r="C770" s="263"/>
      <c r="D770" s="262"/>
      <c r="E770" s="262"/>
      <c r="F770" s="262"/>
      <c r="G770" s="255" t="s">
        <v>165</v>
      </c>
      <c r="H770" s="356">
        <f>SUM(H765:H769)</f>
        <v>11779</v>
      </c>
    </row>
    <row r="771" spans="1:8">
      <c r="A771" s="261"/>
      <c r="B771" s="262"/>
      <c r="C771" s="263"/>
      <c r="D771" s="262"/>
      <c r="E771" s="262"/>
      <c r="F771" s="262"/>
      <c r="G771" s="272"/>
      <c r="H771" s="360"/>
    </row>
    <row r="772" spans="1:8">
      <c r="A772" s="261"/>
      <c r="B772" s="262"/>
      <c r="C772" s="263"/>
      <c r="D772" s="262"/>
      <c r="E772" s="445" t="s">
        <v>175</v>
      </c>
      <c r="F772" s="445"/>
      <c r="G772" s="445"/>
      <c r="H772" s="356">
        <f>H749+H756+H763+H770</f>
        <v>59173</v>
      </c>
    </row>
    <row r="773" spans="1:8">
      <c r="A773" s="261"/>
      <c r="B773" s="262"/>
      <c r="C773" s="263"/>
      <c r="D773" s="262"/>
      <c r="E773" s="445" t="s">
        <v>176</v>
      </c>
      <c r="F773" s="445"/>
      <c r="G773" s="273">
        <v>0.31</v>
      </c>
      <c r="H773" s="356">
        <f>H772*G773</f>
        <v>18343.63</v>
      </c>
    </row>
    <row r="774" spans="1:8">
      <c r="A774" s="287"/>
      <c r="B774" s="288"/>
      <c r="C774" s="288"/>
      <c r="D774" s="288"/>
      <c r="E774" s="445" t="s">
        <v>177</v>
      </c>
      <c r="F774" s="445"/>
      <c r="G774" s="445"/>
      <c r="H774" s="387">
        <f>ROUND(H772+H773,0)</f>
        <v>77517</v>
      </c>
    </row>
    <row r="775" spans="1:8">
      <c r="A775" s="276" t="s">
        <v>178</v>
      </c>
      <c r="B775" s="494" t="s">
        <v>216</v>
      </c>
      <c r="C775" s="494"/>
      <c r="D775" s="494"/>
      <c r="E775" s="494"/>
      <c r="F775" s="272"/>
      <c r="G775" s="272"/>
      <c r="H775" s="361"/>
    </row>
    <row r="776" spans="1:8">
      <c r="A776" s="276"/>
      <c r="B776" s="281"/>
      <c r="C776" s="281"/>
      <c r="D776" s="281"/>
      <c r="E776" s="282"/>
      <c r="F776" s="282"/>
      <c r="G776" s="282"/>
      <c r="H776" s="364"/>
    </row>
    <row r="777" spans="1:8">
      <c r="A777" s="280"/>
      <c r="B777" s="264"/>
      <c r="C777" s="264"/>
      <c r="D777" s="264"/>
      <c r="E777" s="264"/>
      <c r="F777" s="264"/>
      <c r="G777" s="264"/>
      <c r="H777" s="363"/>
    </row>
    <row r="778" spans="1:8" ht="13.5" thickBot="1">
      <c r="A778" s="285" t="s">
        <v>179</v>
      </c>
      <c r="B778" s="281"/>
      <c r="C778" s="281"/>
      <c r="D778" s="281"/>
      <c r="E778" s="282"/>
      <c r="F778" s="282"/>
      <c r="G778" s="282"/>
      <c r="H778" s="364"/>
    </row>
    <row r="779" spans="1:8" ht="31.5" customHeight="1" thickBot="1">
      <c r="A779" s="390" t="s">
        <v>160</v>
      </c>
      <c r="B779" s="391">
        <v>10.3</v>
      </c>
      <c r="C779" s="507" t="s">
        <v>125</v>
      </c>
      <c r="D779" s="507"/>
      <c r="E779" s="507"/>
      <c r="F779" s="507"/>
      <c r="G779" s="507"/>
      <c r="H779" s="508"/>
    </row>
    <row r="780" spans="1:8">
      <c r="A780" s="255" t="s">
        <v>161</v>
      </c>
      <c r="B780" s="255"/>
      <c r="C780" s="444" t="s">
        <v>87</v>
      </c>
      <c r="D780" s="444"/>
      <c r="E780" s="444"/>
      <c r="F780" s="444"/>
      <c r="G780" s="444"/>
      <c r="H780" s="444"/>
    </row>
    <row r="781" spans="1:8">
      <c r="A781" s="261"/>
      <c r="B781" s="262"/>
      <c r="C781" s="263"/>
      <c r="D781" s="262"/>
      <c r="E781" s="262"/>
      <c r="F781" s="262"/>
      <c r="G781" s="262"/>
      <c r="H781" s="357"/>
    </row>
    <row r="782" spans="1:8">
      <c r="A782" s="445" t="s">
        <v>162</v>
      </c>
      <c r="B782" s="445"/>
      <c r="C782" s="445"/>
      <c r="D782" s="445"/>
      <c r="E782" s="445"/>
      <c r="F782" s="445"/>
      <c r="G782" s="445"/>
      <c r="H782" s="445"/>
    </row>
    <row r="783" spans="1:8">
      <c r="A783" s="446" t="s">
        <v>20</v>
      </c>
      <c r="B783" s="446"/>
      <c r="C783" s="446"/>
      <c r="D783" s="446"/>
      <c r="E783" s="446" t="s">
        <v>47</v>
      </c>
      <c r="F783" s="446" t="s">
        <v>13</v>
      </c>
      <c r="G783" s="447" t="s">
        <v>163</v>
      </c>
      <c r="H783" s="448" t="s">
        <v>164</v>
      </c>
    </row>
    <row r="784" spans="1:8">
      <c r="A784" s="446"/>
      <c r="B784" s="446"/>
      <c r="C784" s="446"/>
      <c r="D784" s="446"/>
      <c r="E784" s="446"/>
      <c r="F784" s="446"/>
      <c r="G784" s="447"/>
      <c r="H784" s="448"/>
    </row>
    <row r="785" spans="1:8" ht="12.75" customHeight="1">
      <c r="A785" s="458" t="s">
        <v>233</v>
      </c>
      <c r="B785" s="458"/>
      <c r="C785" s="458"/>
      <c r="D785" s="458"/>
      <c r="E785" s="257" t="s">
        <v>87</v>
      </c>
      <c r="F785" s="258">
        <v>1</v>
      </c>
      <c r="G785" s="259">
        <v>27000</v>
      </c>
      <c r="H785" s="355">
        <f>ROUND(F785*G785,0)</f>
        <v>27000</v>
      </c>
    </row>
    <row r="786" spans="1:8">
      <c r="A786" s="450"/>
      <c r="B786" s="450"/>
      <c r="C786" s="450"/>
      <c r="D786" s="450"/>
      <c r="E786" s="257"/>
      <c r="F786" s="259"/>
      <c r="G786" s="265"/>
      <c r="H786" s="355"/>
    </row>
    <row r="787" spans="1:8">
      <c r="A787" s="450"/>
      <c r="B787" s="450"/>
      <c r="C787" s="450"/>
      <c r="D787" s="450"/>
      <c r="E787" s="257"/>
      <c r="F787" s="259"/>
      <c r="G787" s="265"/>
      <c r="H787" s="355"/>
    </row>
    <row r="788" spans="1:8">
      <c r="A788" s="261"/>
      <c r="B788" s="262"/>
      <c r="C788" s="263"/>
      <c r="D788" s="262"/>
      <c r="E788" s="262"/>
      <c r="F788" s="262"/>
      <c r="G788" s="255" t="s">
        <v>165</v>
      </c>
      <c r="H788" s="356">
        <f>SUM(H785:H787)</f>
        <v>27000</v>
      </c>
    </row>
    <row r="789" spans="1:8">
      <c r="A789" s="261"/>
      <c r="B789" s="262"/>
      <c r="C789" s="263"/>
      <c r="D789" s="262"/>
      <c r="E789" s="262"/>
      <c r="F789" s="262"/>
      <c r="G789" s="262"/>
      <c r="H789" s="357"/>
    </row>
    <row r="790" spans="1:8">
      <c r="A790" s="445" t="s">
        <v>181</v>
      </c>
      <c r="B790" s="445"/>
      <c r="C790" s="445"/>
      <c r="D790" s="445"/>
      <c r="E790" s="445"/>
      <c r="F790" s="445"/>
      <c r="G790" s="445"/>
      <c r="H790" s="445"/>
    </row>
    <row r="791" spans="1:8">
      <c r="A791" s="446" t="s">
        <v>20</v>
      </c>
      <c r="B791" s="446"/>
      <c r="C791" s="446"/>
      <c r="D791" s="446"/>
      <c r="E791" s="446" t="s">
        <v>47</v>
      </c>
      <c r="F791" s="446" t="s">
        <v>13</v>
      </c>
      <c r="G791" s="447" t="s">
        <v>163</v>
      </c>
      <c r="H791" s="448" t="s">
        <v>164</v>
      </c>
    </row>
    <row r="792" spans="1:8">
      <c r="A792" s="446"/>
      <c r="B792" s="446"/>
      <c r="C792" s="446"/>
      <c r="D792" s="446"/>
      <c r="E792" s="446"/>
      <c r="F792" s="446"/>
      <c r="G792" s="447"/>
      <c r="H792" s="448"/>
    </row>
    <row r="793" spans="1:8">
      <c r="A793" s="450" t="s">
        <v>182</v>
      </c>
      <c r="B793" s="450"/>
      <c r="C793" s="450"/>
      <c r="D793" s="450"/>
      <c r="E793" s="257" t="s">
        <v>183</v>
      </c>
      <c r="F793" s="258">
        <v>10</v>
      </c>
      <c r="G793" s="259">
        <v>125000</v>
      </c>
      <c r="H793" s="355">
        <f>+G793/F793</f>
        <v>12500</v>
      </c>
    </row>
    <row r="794" spans="1:8">
      <c r="A794" s="449" t="s">
        <v>186</v>
      </c>
      <c r="B794" s="449"/>
      <c r="C794" s="449"/>
      <c r="D794" s="449"/>
      <c r="E794" s="257" t="s">
        <v>183</v>
      </c>
      <c r="F794" s="258">
        <v>15</v>
      </c>
      <c r="G794" s="259">
        <v>85000</v>
      </c>
      <c r="H794" s="355">
        <f>+G794/F794</f>
        <v>5666.666666666667</v>
      </c>
    </row>
    <row r="795" spans="1:8">
      <c r="A795" s="449" t="s">
        <v>167</v>
      </c>
      <c r="B795" s="449"/>
      <c r="C795" s="449"/>
      <c r="D795" s="449"/>
      <c r="E795" s="257" t="s">
        <v>168</v>
      </c>
      <c r="F795" s="289">
        <v>1</v>
      </c>
      <c r="G795" s="259">
        <f>+H803*4.99%</f>
        <v>504.38920000000002</v>
      </c>
      <c r="H795" s="355">
        <f>ROUND(F795*G795,0)</f>
        <v>504</v>
      </c>
    </row>
    <row r="796" spans="1:8">
      <c r="A796" s="261"/>
      <c r="B796" s="262"/>
      <c r="C796" s="263"/>
      <c r="D796" s="262"/>
      <c r="E796" s="262"/>
      <c r="F796" s="264"/>
      <c r="G796" s="255" t="s">
        <v>165</v>
      </c>
      <c r="H796" s="356">
        <f>SUM(H793:H795)</f>
        <v>18670.666666666668</v>
      </c>
    </row>
    <row r="797" spans="1:8">
      <c r="A797" s="261"/>
      <c r="B797" s="262"/>
      <c r="C797" s="263"/>
      <c r="D797" s="262"/>
      <c r="E797" s="262"/>
      <c r="F797" s="262"/>
      <c r="G797" s="262"/>
      <c r="H797" s="357"/>
    </row>
    <row r="798" spans="1:8">
      <c r="A798" s="445" t="s">
        <v>169</v>
      </c>
      <c r="B798" s="445"/>
      <c r="C798" s="445"/>
      <c r="D798" s="445"/>
      <c r="E798" s="445"/>
      <c r="F798" s="445"/>
      <c r="G798" s="445"/>
      <c r="H798" s="445"/>
    </row>
    <row r="799" spans="1:8">
      <c r="A799" s="447" t="s">
        <v>170</v>
      </c>
      <c r="B799" s="447"/>
      <c r="C799" s="447"/>
      <c r="D799" s="447" t="s">
        <v>13</v>
      </c>
      <c r="E799" s="447" t="s">
        <v>52</v>
      </c>
      <c r="F799" s="447" t="s">
        <v>171</v>
      </c>
      <c r="G799" s="447" t="s">
        <v>172</v>
      </c>
      <c r="H799" s="451" t="s">
        <v>164</v>
      </c>
    </row>
    <row r="800" spans="1:8">
      <c r="A800" s="447"/>
      <c r="B800" s="447"/>
      <c r="C800" s="447"/>
      <c r="D800" s="447"/>
      <c r="E800" s="447"/>
      <c r="F800" s="447"/>
      <c r="G800" s="447"/>
      <c r="H800" s="451"/>
    </row>
    <row r="801" spans="1:8">
      <c r="A801" s="509" t="s">
        <v>188</v>
      </c>
      <c r="B801" s="510"/>
      <c r="C801" s="511"/>
      <c r="D801" s="341">
        <v>2</v>
      </c>
      <c r="E801" s="342">
        <v>9.407988840508489</v>
      </c>
      <c r="F801" s="343">
        <v>8</v>
      </c>
      <c r="G801" s="344">
        <v>5943.2742499999995</v>
      </c>
      <c r="H801" s="384">
        <f>ROUND(D801*F801*G801/E801,0)</f>
        <v>10108</v>
      </c>
    </row>
    <row r="802" spans="1:8">
      <c r="A802" s="509" t="s">
        <v>187</v>
      </c>
      <c r="B802" s="510"/>
      <c r="C802" s="511"/>
      <c r="D802" s="341">
        <v>1</v>
      </c>
      <c r="E802" s="342">
        <f>+E801</f>
        <v>9.407988840508489</v>
      </c>
      <c r="F802" s="343">
        <v>8</v>
      </c>
      <c r="G802" s="344">
        <v>11886.548499999999</v>
      </c>
      <c r="H802" s="384">
        <f>ROUND(D802*F802*G802/E802,0)</f>
        <v>10108</v>
      </c>
    </row>
    <row r="803" spans="1:8">
      <c r="A803" s="261"/>
      <c r="B803" s="262"/>
      <c r="C803" s="263"/>
      <c r="D803" s="262"/>
      <c r="E803" s="262"/>
      <c r="F803" s="262"/>
      <c r="G803" s="255" t="s">
        <v>165</v>
      </c>
      <c r="H803" s="356">
        <f>SUM(H802:H802)</f>
        <v>10108</v>
      </c>
    </row>
    <row r="804" spans="1:8">
      <c r="A804" s="261"/>
      <c r="B804" s="262"/>
      <c r="C804" s="263"/>
      <c r="D804" s="262"/>
      <c r="E804" s="262"/>
      <c r="F804" s="262"/>
      <c r="G804" s="262"/>
      <c r="H804" s="357"/>
    </row>
    <row r="805" spans="1:8">
      <c r="A805" s="445" t="s">
        <v>194</v>
      </c>
      <c r="B805" s="445"/>
      <c r="C805" s="445"/>
      <c r="D805" s="445"/>
      <c r="E805" s="445"/>
      <c r="F805" s="445"/>
      <c r="G805" s="445"/>
      <c r="H805" s="445"/>
    </row>
    <row r="806" spans="1:8">
      <c r="A806" s="446" t="s">
        <v>20</v>
      </c>
      <c r="B806" s="446"/>
      <c r="C806" s="446"/>
      <c r="D806" s="446"/>
      <c r="E806" s="446" t="s">
        <v>47</v>
      </c>
      <c r="F806" s="446" t="s">
        <v>13</v>
      </c>
      <c r="G806" s="447" t="s">
        <v>163</v>
      </c>
      <c r="H806" s="448" t="s">
        <v>164</v>
      </c>
    </row>
    <row r="807" spans="1:8">
      <c r="A807" s="446"/>
      <c r="B807" s="446"/>
      <c r="C807" s="446"/>
      <c r="D807" s="446"/>
      <c r="E807" s="446"/>
      <c r="F807" s="446"/>
      <c r="G807" s="447"/>
      <c r="H807" s="448"/>
    </row>
    <row r="808" spans="1:8">
      <c r="A808" s="476" t="s">
        <v>189</v>
      </c>
      <c r="B808" s="476"/>
      <c r="C808" s="476"/>
      <c r="D808" s="476"/>
      <c r="E808" s="309" t="s">
        <v>201</v>
      </c>
      <c r="F808" s="257">
        <v>8</v>
      </c>
      <c r="G808" s="294">
        <v>25000</v>
      </c>
      <c r="H808" s="367">
        <f>ROUND(G808/F808,0)</f>
        <v>3125</v>
      </c>
    </row>
    <row r="809" spans="1:8">
      <c r="A809" s="459" t="s">
        <v>212</v>
      </c>
      <c r="B809" s="459"/>
      <c r="C809" s="459"/>
      <c r="D809" s="459"/>
      <c r="E809" s="257" t="s">
        <v>87</v>
      </c>
      <c r="F809" s="265">
        <v>25</v>
      </c>
      <c r="G809" s="259">
        <v>1000000</v>
      </c>
      <c r="H809" s="355">
        <f>+G809/F809</f>
        <v>40000</v>
      </c>
    </row>
    <row r="810" spans="1:8">
      <c r="A810" s="261"/>
      <c r="B810" s="262"/>
      <c r="C810" s="263"/>
      <c r="D810" s="262"/>
      <c r="E810" s="262"/>
      <c r="F810" s="262"/>
      <c r="G810" s="255" t="s">
        <v>165</v>
      </c>
      <c r="H810" s="356">
        <f>SUM(H805:H809)</f>
        <v>43125</v>
      </c>
    </row>
    <row r="811" spans="1:8">
      <c r="A811" s="261"/>
      <c r="B811" s="262"/>
      <c r="C811" s="263"/>
      <c r="D811" s="262"/>
      <c r="E811" s="262"/>
      <c r="F811" s="262"/>
      <c r="G811" s="272"/>
      <c r="H811" s="360"/>
    </row>
    <row r="812" spans="1:8">
      <c r="A812" s="261"/>
      <c r="B812" s="262"/>
      <c r="C812" s="263"/>
      <c r="D812" s="262"/>
      <c r="E812" s="445" t="s">
        <v>175</v>
      </c>
      <c r="F812" s="445"/>
      <c r="G812" s="445"/>
      <c r="H812" s="356">
        <f>H788+H796+H803+H810</f>
        <v>98903.666666666672</v>
      </c>
    </row>
    <row r="813" spans="1:8">
      <c r="A813" s="261"/>
      <c r="B813" s="262"/>
      <c r="C813" s="263"/>
      <c r="D813" s="262"/>
      <c r="E813" s="445" t="s">
        <v>176</v>
      </c>
      <c r="F813" s="445"/>
      <c r="G813" s="273">
        <v>0.31</v>
      </c>
      <c r="H813" s="356">
        <f>H812*G813</f>
        <v>30660.136666666669</v>
      </c>
    </row>
    <row r="814" spans="1:8">
      <c r="A814" s="287"/>
      <c r="B814" s="288"/>
      <c r="C814" s="288"/>
      <c r="D814" s="288"/>
      <c r="E814" s="445" t="s">
        <v>177</v>
      </c>
      <c r="F814" s="445"/>
      <c r="G814" s="445"/>
      <c r="H814" s="387">
        <f>ROUND(H812+H813,0)</f>
        <v>129564</v>
      </c>
    </row>
    <row r="815" spans="1:8">
      <c r="A815" s="276" t="s">
        <v>178</v>
      </c>
      <c r="B815" s="494" t="s">
        <v>216</v>
      </c>
      <c r="C815" s="494"/>
      <c r="D815" s="494"/>
      <c r="E815" s="494"/>
      <c r="F815" s="272"/>
      <c r="G815" s="272"/>
      <c r="H815" s="361"/>
    </row>
    <row r="816" spans="1:8">
      <c r="A816" s="276"/>
      <c r="B816" s="281"/>
      <c r="C816" s="281"/>
      <c r="D816" s="281"/>
      <c r="E816" s="282"/>
      <c r="F816" s="282"/>
      <c r="G816" s="282"/>
      <c r="H816" s="364"/>
    </row>
    <row r="817" spans="1:8">
      <c r="A817" s="280"/>
      <c r="B817" s="264"/>
      <c r="C817" s="264"/>
      <c r="D817" s="264"/>
      <c r="E817" s="264"/>
      <c r="F817" s="264"/>
      <c r="G817" s="264"/>
      <c r="H817" s="363"/>
    </row>
    <row r="818" spans="1:8" ht="13.5" thickBot="1">
      <c r="A818" s="285" t="s">
        <v>179</v>
      </c>
      <c r="B818" s="281"/>
      <c r="C818" s="281"/>
      <c r="D818" s="281"/>
      <c r="E818" s="282"/>
      <c r="F818" s="282"/>
      <c r="G818" s="282"/>
      <c r="H818" s="364"/>
    </row>
    <row r="819" spans="1:8" ht="31.5" customHeight="1" thickBot="1">
      <c r="A819" s="390" t="s">
        <v>160</v>
      </c>
      <c r="B819" s="391">
        <v>12.1</v>
      </c>
      <c r="C819" s="507" t="s">
        <v>127</v>
      </c>
      <c r="D819" s="507"/>
      <c r="E819" s="507"/>
      <c r="F819" s="507"/>
      <c r="G819" s="507"/>
      <c r="H819" s="508"/>
    </row>
    <row r="820" spans="1:8">
      <c r="A820" s="255" t="s">
        <v>161</v>
      </c>
      <c r="B820" s="255"/>
      <c r="C820" s="444" t="s">
        <v>103</v>
      </c>
      <c r="D820" s="444"/>
      <c r="E820" s="444"/>
      <c r="F820" s="444"/>
      <c r="G820" s="444"/>
      <c r="H820" s="444"/>
    </row>
    <row r="821" spans="1:8">
      <c r="A821" s="318"/>
      <c r="B821" s="319"/>
      <c r="C821" s="320"/>
      <c r="D821" s="319"/>
      <c r="E821" s="319"/>
      <c r="F821" s="319"/>
      <c r="G821" s="319"/>
      <c r="H821" s="375"/>
    </row>
    <row r="822" spans="1:8">
      <c r="A822" s="475" t="s">
        <v>162</v>
      </c>
      <c r="B822" s="475"/>
      <c r="C822" s="475"/>
      <c r="D822" s="475"/>
      <c r="E822" s="475"/>
      <c r="F822" s="475"/>
      <c r="G822" s="475"/>
      <c r="H822" s="475"/>
    </row>
    <row r="823" spans="1:8">
      <c r="A823" s="446" t="s">
        <v>20</v>
      </c>
      <c r="B823" s="446"/>
      <c r="C823" s="446"/>
      <c r="D823" s="446"/>
      <c r="E823" s="446" t="s">
        <v>47</v>
      </c>
      <c r="F823" s="446" t="s">
        <v>13</v>
      </c>
      <c r="G823" s="447" t="s">
        <v>163</v>
      </c>
      <c r="H823" s="448" t="s">
        <v>164</v>
      </c>
    </row>
    <row r="824" spans="1:8">
      <c r="A824" s="446"/>
      <c r="B824" s="446"/>
      <c r="C824" s="446"/>
      <c r="D824" s="446"/>
      <c r="E824" s="446"/>
      <c r="F824" s="446"/>
      <c r="G824" s="447"/>
      <c r="H824" s="448"/>
    </row>
    <row r="825" spans="1:8" ht="12.75" customHeight="1">
      <c r="A825" s="483" t="s">
        <v>234</v>
      </c>
      <c r="B825" s="483"/>
      <c r="C825" s="483"/>
      <c r="D825" s="483"/>
      <c r="E825" s="325" t="s">
        <v>103</v>
      </c>
      <c r="F825" s="326">
        <v>1.05</v>
      </c>
      <c r="G825" s="322">
        <v>93819</v>
      </c>
      <c r="H825" s="367">
        <f>ROUND(F825*G825,0)</f>
        <v>98510</v>
      </c>
    </row>
    <row r="826" spans="1:8">
      <c r="A826" s="483" t="s">
        <v>235</v>
      </c>
      <c r="B826" s="483"/>
      <c r="C826" s="483"/>
      <c r="D826" s="483"/>
      <c r="E826" s="325" t="s">
        <v>168</v>
      </c>
      <c r="F826" s="345">
        <v>10</v>
      </c>
      <c r="G826" s="322">
        <v>24116.399999999998</v>
      </c>
      <c r="H826" s="367">
        <f>ROUND(G826/F826,0)</f>
        <v>2412</v>
      </c>
    </row>
    <row r="827" spans="1:8">
      <c r="A827" s="318"/>
      <c r="B827" s="319"/>
      <c r="C827" s="320"/>
      <c r="D827" s="319"/>
      <c r="E827" s="319"/>
      <c r="F827" s="319"/>
      <c r="G827" s="324" t="s">
        <v>165</v>
      </c>
      <c r="H827" s="376">
        <f>SUM(H825:H826)</f>
        <v>100922</v>
      </c>
    </row>
    <row r="828" spans="1:8">
      <c r="A828" s="318"/>
      <c r="B828" s="319"/>
      <c r="C828" s="320"/>
      <c r="D828" s="319"/>
      <c r="E828" s="319"/>
      <c r="F828" s="319"/>
      <c r="G828" s="319"/>
      <c r="H828" s="375"/>
    </row>
    <row r="829" spans="1:8">
      <c r="A829" s="475" t="s">
        <v>209</v>
      </c>
      <c r="B829" s="475"/>
      <c r="C829" s="475"/>
      <c r="D829" s="475"/>
      <c r="E829" s="475"/>
      <c r="F829" s="475"/>
      <c r="G829" s="475"/>
      <c r="H829" s="475"/>
    </row>
    <row r="830" spans="1:8">
      <c r="A830" s="446" t="s">
        <v>20</v>
      </c>
      <c r="B830" s="446"/>
      <c r="C830" s="446"/>
      <c r="D830" s="446"/>
      <c r="E830" s="446" t="s">
        <v>47</v>
      </c>
      <c r="F830" s="446" t="s">
        <v>13</v>
      </c>
      <c r="G830" s="447" t="s">
        <v>163</v>
      </c>
      <c r="H830" s="448" t="s">
        <v>164</v>
      </c>
    </row>
    <row r="831" spans="1:8">
      <c r="A831" s="446"/>
      <c r="B831" s="446"/>
      <c r="C831" s="446"/>
      <c r="D831" s="446"/>
      <c r="E831" s="446"/>
      <c r="F831" s="446"/>
      <c r="G831" s="447"/>
      <c r="H831" s="448"/>
    </row>
    <row r="832" spans="1:8" ht="12.75" customHeight="1">
      <c r="A832" s="483" t="s">
        <v>210</v>
      </c>
      <c r="B832" s="483"/>
      <c r="C832" s="483"/>
      <c r="D832" s="483"/>
      <c r="E832" s="325" t="s">
        <v>168</v>
      </c>
      <c r="F832" s="325">
        <v>1</v>
      </c>
      <c r="G832" s="322">
        <f>+H841*4.99%</f>
        <v>606.88379999999995</v>
      </c>
      <c r="H832" s="367">
        <f>ROUND(F832*G832,0)</f>
        <v>607</v>
      </c>
    </row>
    <row r="833" spans="1:8">
      <c r="A833" s="482"/>
      <c r="B833" s="482"/>
      <c r="C833" s="482"/>
      <c r="D833" s="482"/>
      <c r="E833" s="325"/>
      <c r="F833" s="326"/>
      <c r="G833" s="322"/>
      <c r="H833" s="377"/>
    </row>
    <row r="834" spans="1:8">
      <c r="A834" s="318"/>
      <c r="B834" s="319"/>
      <c r="C834" s="320"/>
      <c r="D834" s="319"/>
      <c r="E834" s="319"/>
      <c r="F834" s="264"/>
      <c r="G834" s="324" t="s">
        <v>165</v>
      </c>
      <c r="H834" s="376">
        <f>SUM(H832:H833)</f>
        <v>607</v>
      </c>
    </row>
    <row r="835" spans="1:8">
      <c r="A835" s="318"/>
      <c r="B835" s="319"/>
      <c r="C835" s="320"/>
      <c r="D835" s="319"/>
      <c r="E835" s="319"/>
      <c r="F835" s="319"/>
      <c r="G835" s="319"/>
      <c r="H835" s="375"/>
    </row>
    <row r="836" spans="1:8">
      <c r="A836" s="475" t="s">
        <v>169</v>
      </c>
      <c r="B836" s="475"/>
      <c r="C836" s="475"/>
      <c r="D836" s="475"/>
      <c r="E836" s="475"/>
      <c r="F836" s="475"/>
      <c r="G836" s="475"/>
      <c r="H836" s="475"/>
    </row>
    <row r="837" spans="1:8">
      <c r="A837" s="447" t="s">
        <v>170</v>
      </c>
      <c r="B837" s="447"/>
      <c r="C837" s="447"/>
      <c r="D837" s="447" t="s">
        <v>13</v>
      </c>
      <c r="E837" s="447" t="s">
        <v>52</v>
      </c>
      <c r="F837" s="447" t="s">
        <v>171</v>
      </c>
      <c r="G837" s="447" t="s">
        <v>172</v>
      </c>
      <c r="H837" s="451" t="s">
        <v>164</v>
      </c>
    </row>
    <row r="838" spans="1:8">
      <c r="A838" s="447"/>
      <c r="B838" s="447"/>
      <c r="C838" s="447"/>
      <c r="D838" s="447"/>
      <c r="E838" s="447"/>
      <c r="F838" s="447"/>
      <c r="G838" s="447"/>
      <c r="H838" s="451"/>
    </row>
    <row r="839" spans="1:8">
      <c r="A839" s="460" t="s">
        <v>188</v>
      </c>
      <c r="B839" s="461"/>
      <c r="C839" s="462"/>
      <c r="D839" s="290">
        <v>2</v>
      </c>
      <c r="E839" s="346">
        <v>15.638273999999999</v>
      </c>
      <c r="F839" s="311">
        <v>8</v>
      </c>
      <c r="G839" s="293">
        <v>5943.2742499999995</v>
      </c>
      <c r="H839" s="367">
        <f>ROUND(D839*F839*G839/E839,0)</f>
        <v>6081</v>
      </c>
    </row>
    <row r="840" spans="1:8">
      <c r="A840" s="460" t="s">
        <v>187</v>
      </c>
      <c r="B840" s="461"/>
      <c r="C840" s="462"/>
      <c r="D840" s="290">
        <v>1</v>
      </c>
      <c r="E840" s="346">
        <f>+E839</f>
        <v>15.638273999999999</v>
      </c>
      <c r="F840" s="311">
        <v>8</v>
      </c>
      <c r="G840" s="293">
        <v>11886.548499999999</v>
      </c>
      <c r="H840" s="367">
        <f>ROUND(D840*F840*G840/E840,0)</f>
        <v>6081</v>
      </c>
    </row>
    <row r="841" spans="1:8">
      <c r="A841" s="318"/>
      <c r="B841" s="319"/>
      <c r="C841" s="320"/>
      <c r="D841" s="319"/>
      <c r="E841" s="347"/>
      <c r="F841" s="319"/>
      <c r="G841" s="324" t="s">
        <v>165</v>
      </c>
      <c r="H841" s="376">
        <f>SUM(H839:H840)</f>
        <v>12162</v>
      </c>
    </row>
    <row r="842" spans="1:8">
      <c r="A842" s="318"/>
      <c r="B842" s="319"/>
      <c r="C842" s="320"/>
      <c r="D842" s="319"/>
      <c r="E842" s="319"/>
      <c r="F842" s="319"/>
      <c r="G842" s="319"/>
      <c r="H842" s="375"/>
    </row>
    <row r="843" spans="1:8">
      <c r="A843" s="475" t="s">
        <v>211</v>
      </c>
      <c r="B843" s="475"/>
      <c r="C843" s="475"/>
      <c r="D843" s="475"/>
      <c r="E843" s="475"/>
      <c r="F843" s="475"/>
      <c r="G843" s="475"/>
      <c r="H843" s="475"/>
    </row>
    <row r="844" spans="1:8">
      <c r="A844" s="446" t="s">
        <v>20</v>
      </c>
      <c r="B844" s="446"/>
      <c r="C844" s="446"/>
      <c r="D844" s="446"/>
      <c r="E844" s="446" t="s">
        <v>47</v>
      </c>
      <c r="F844" s="446" t="s">
        <v>13</v>
      </c>
      <c r="G844" s="447" t="s">
        <v>163</v>
      </c>
      <c r="H844" s="448" t="s">
        <v>164</v>
      </c>
    </row>
    <row r="845" spans="1:8">
      <c r="A845" s="446"/>
      <c r="B845" s="446"/>
      <c r="C845" s="446"/>
      <c r="D845" s="446"/>
      <c r="E845" s="446"/>
      <c r="F845" s="446"/>
      <c r="G845" s="447"/>
      <c r="H845" s="448"/>
    </row>
    <row r="846" spans="1:8">
      <c r="A846" s="476" t="s">
        <v>189</v>
      </c>
      <c r="B846" s="476"/>
      <c r="C846" s="476"/>
      <c r="D846" s="476"/>
      <c r="E846" s="309" t="s">
        <v>207</v>
      </c>
      <c r="F846" s="348">
        <v>30</v>
      </c>
      <c r="G846" s="293">
        <v>25000</v>
      </c>
      <c r="H846" s="367">
        <f>ROUND(G846/F846,0)</f>
        <v>833</v>
      </c>
    </row>
    <row r="847" spans="1:8">
      <c r="A847" s="476" t="s">
        <v>212</v>
      </c>
      <c r="B847" s="476"/>
      <c r="C847" s="476"/>
      <c r="D847" s="476"/>
      <c r="E847" s="309" t="s">
        <v>207</v>
      </c>
      <c r="F847" s="348">
        <v>500</v>
      </c>
      <c r="G847" s="293">
        <v>1000000</v>
      </c>
      <c r="H847" s="367">
        <f>ROUND(G847/F847,0)</f>
        <v>2000</v>
      </c>
    </row>
    <row r="848" spans="1:8">
      <c r="A848" s="318"/>
      <c r="B848" s="319"/>
      <c r="C848" s="320"/>
      <c r="D848" s="319"/>
      <c r="E848" s="319"/>
      <c r="F848" s="319"/>
      <c r="G848" s="324" t="s">
        <v>165</v>
      </c>
      <c r="H848" s="376">
        <f>SUM(H846:H847)</f>
        <v>2833</v>
      </c>
    </row>
    <row r="849" spans="1:8">
      <c r="A849" s="318"/>
      <c r="B849" s="319"/>
      <c r="C849" s="320"/>
      <c r="D849" s="319"/>
      <c r="E849" s="319"/>
      <c r="F849" s="319"/>
      <c r="G849" s="327"/>
      <c r="H849" s="378"/>
    </row>
    <row r="850" spans="1:8">
      <c r="A850" s="318"/>
      <c r="B850" s="319"/>
      <c r="C850" s="320"/>
      <c r="D850" s="319"/>
      <c r="E850" s="445" t="s">
        <v>175</v>
      </c>
      <c r="F850" s="445"/>
      <c r="G850" s="445"/>
      <c r="H850" s="376">
        <f>H827+H834+H841+H848</f>
        <v>116524</v>
      </c>
    </row>
    <row r="851" spans="1:8">
      <c r="A851" s="318"/>
      <c r="B851" s="319"/>
      <c r="C851" s="320"/>
      <c r="D851" s="319"/>
      <c r="E851" s="475" t="s">
        <v>176</v>
      </c>
      <c r="F851" s="475"/>
      <c r="G851" s="328">
        <v>0.31</v>
      </c>
      <c r="H851" s="376">
        <f>H850*G851</f>
        <v>36122.44</v>
      </c>
    </row>
    <row r="852" spans="1:8">
      <c r="A852" s="492"/>
      <c r="B852" s="493"/>
      <c r="C852" s="493"/>
      <c r="D852" s="493"/>
      <c r="E852" s="475" t="s">
        <v>177</v>
      </c>
      <c r="F852" s="475"/>
      <c r="G852" s="475"/>
      <c r="H852" s="392">
        <f>ROUND(H850+H851,0)</f>
        <v>152646</v>
      </c>
    </row>
    <row r="853" spans="1:8">
      <c r="A853" s="276" t="s">
        <v>178</v>
      </c>
      <c r="B853" s="277"/>
      <c r="C853" s="277"/>
      <c r="D853" s="277"/>
      <c r="E853" s="272"/>
      <c r="F853" s="272"/>
      <c r="G853" s="272"/>
      <c r="H853" s="361"/>
    </row>
    <row r="854" spans="1:8">
      <c r="A854" s="276"/>
      <c r="B854" s="278"/>
      <c r="C854" s="278"/>
      <c r="D854" s="278"/>
      <c r="E854" s="279"/>
      <c r="F854" s="279"/>
      <c r="G854" s="279"/>
      <c r="H854" s="362"/>
    </row>
    <row r="855" spans="1:8">
      <c r="A855" s="280"/>
      <c r="B855" s="264"/>
      <c r="C855" s="264"/>
      <c r="D855" s="264"/>
      <c r="E855" s="264"/>
      <c r="F855" s="264"/>
      <c r="G855" s="264"/>
      <c r="H855" s="363"/>
    </row>
    <row r="856" spans="1:8" ht="13.5" thickBot="1">
      <c r="A856" s="276" t="s">
        <v>179</v>
      </c>
      <c r="B856" s="281"/>
      <c r="C856" s="281"/>
      <c r="D856" s="281"/>
      <c r="E856" s="282"/>
      <c r="F856" s="282"/>
      <c r="G856" s="282"/>
      <c r="H856" s="364"/>
    </row>
    <row r="857" spans="1:8" ht="31.5" customHeight="1" thickBot="1">
      <c r="A857" s="390" t="s">
        <v>160</v>
      </c>
      <c r="B857" s="391">
        <v>12.2</v>
      </c>
      <c r="C857" s="507" t="s">
        <v>260</v>
      </c>
      <c r="D857" s="507"/>
      <c r="E857" s="507"/>
      <c r="F857" s="507"/>
      <c r="G857" s="507"/>
      <c r="H857" s="508"/>
    </row>
    <row r="858" spans="1:8">
      <c r="A858" s="255" t="s">
        <v>161</v>
      </c>
      <c r="B858" s="255"/>
      <c r="C858" s="444" t="s">
        <v>103</v>
      </c>
      <c r="D858" s="444"/>
      <c r="E858" s="444"/>
      <c r="F858" s="444"/>
      <c r="G858" s="444"/>
      <c r="H858" s="444"/>
    </row>
    <row r="859" spans="1:8">
      <c r="A859" s="318"/>
      <c r="B859" s="319"/>
      <c r="C859" s="320"/>
      <c r="D859" s="319"/>
      <c r="E859" s="319"/>
      <c r="F859" s="319"/>
      <c r="G859" s="319"/>
      <c r="H859" s="375"/>
    </row>
    <row r="860" spans="1:8">
      <c r="A860" s="475" t="s">
        <v>162</v>
      </c>
      <c r="B860" s="475"/>
      <c r="C860" s="475"/>
      <c r="D860" s="475"/>
      <c r="E860" s="475"/>
      <c r="F860" s="475"/>
      <c r="G860" s="475"/>
      <c r="H860" s="475"/>
    </row>
    <row r="861" spans="1:8">
      <c r="A861" s="446" t="s">
        <v>20</v>
      </c>
      <c r="B861" s="446"/>
      <c r="C861" s="446"/>
      <c r="D861" s="446"/>
      <c r="E861" s="446" t="s">
        <v>47</v>
      </c>
      <c r="F861" s="446" t="s">
        <v>13</v>
      </c>
      <c r="G861" s="447" t="s">
        <v>163</v>
      </c>
      <c r="H861" s="448" t="s">
        <v>164</v>
      </c>
    </row>
    <row r="862" spans="1:8">
      <c r="A862" s="446"/>
      <c r="B862" s="446"/>
      <c r="C862" s="446"/>
      <c r="D862" s="446"/>
      <c r="E862" s="446"/>
      <c r="F862" s="446"/>
      <c r="G862" s="447"/>
      <c r="H862" s="448"/>
    </row>
    <row r="863" spans="1:8" ht="12.75" customHeight="1">
      <c r="A863" s="483" t="s">
        <v>262</v>
      </c>
      <c r="B863" s="483"/>
      <c r="C863" s="483"/>
      <c r="D863" s="483"/>
      <c r="E863" s="325" t="s">
        <v>103</v>
      </c>
      <c r="F863" s="326">
        <v>1.05</v>
      </c>
      <c r="G863" s="322">
        <v>1181211</v>
      </c>
      <c r="H863" s="367">
        <f>ROUND(F863*G863,0)</f>
        <v>1240272</v>
      </c>
    </row>
    <row r="864" spans="1:8">
      <c r="A864" s="483" t="s">
        <v>235</v>
      </c>
      <c r="B864" s="483"/>
      <c r="C864" s="483"/>
      <c r="D864" s="483"/>
      <c r="E864" s="325" t="s">
        <v>168</v>
      </c>
      <c r="F864" s="345">
        <v>4</v>
      </c>
      <c r="G864" s="322">
        <v>24116.399999999998</v>
      </c>
      <c r="H864" s="367">
        <f>ROUND(G864/F864,0)</f>
        <v>6029</v>
      </c>
    </row>
    <row r="865" spans="1:8">
      <c r="A865" s="318"/>
      <c r="B865" s="319"/>
      <c r="C865" s="320"/>
      <c r="D865" s="319"/>
      <c r="E865" s="319"/>
      <c r="F865" s="319"/>
      <c r="G865" s="324" t="s">
        <v>165</v>
      </c>
      <c r="H865" s="376">
        <f>SUM(H863:H864)</f>
        <v>1246301</v>
      </c>
    </row>
    <row r="866" spans="1:8">
      <c r="A866" s="318"/>
      <c r="B866" s="319"/>
      <c r="C866" s="320"/>
      <c r="D866" s="319"/>
      <c r="E866" s="319"/>
      <c r="F866" s="319"/>
      <c r="G866" s="319"/>
      <c r="H866" s="375"/>
    </row>
    <row r="867" spans="1:8">
      <c r="A867" s="475" t="s">
        <v>209</v>
      </c>
      <c r="B867" s="475"/>
      <c r="C867" s="475"/>
      <c r="D867" s="475"/>
      <c r="E867" s="475"/>
      <c r="F867" s="475"/>
      <c r="G867" s="475"/>
      <c r="H867" s="475"/>
    </row>
    <row r="868" spans="1:8">
      <c r="A868" s="446" t="s">
        <v>20</v>
      </c>
      <c r="B868" s="446"/>
      <c r="C868" s="446"/>
      <c r="D868" s="446"/>
      <c r="E868" s="446" t="s">
        <v>47</v>
      </c>
      <c r="F868" s="446" t="s">
        <v>13</v>
      </c>
      <c r="G868" s="447" t="s">
        <v>163</v>
      </c>
      <c r="H868" s="448" t="s">
        <v>164</v>
      </c>
    </row>
    <row r="869" spans="1:8">
      <c r="A869" s="446"/>
      <c r="B869" s="446"/>
      <c r="C869" s="446"/>
      <c r="D869" s="446"/>
      <c r="E869" s="446"/>
      <c r="F869" s="446"/>
      <c r="G869" s="447"/>
      <c r="H869" s="448"/>
    </row>
    <row r="870" spans="1:8" ht="12.75" customHeight="1">
      <c r="A870" s="483" t="s">
        <v>210</v>
      </c>
      <c r="B870" s="483"/>
      <c r="C870" s="483"/>
      <c r="D870" s="483"/>
      <c r="E870" s="325" t="s">
        <v>168</v>
      </c>
      <c r="F870" s="325">
        <v>1</v>
      </c>
      <c r="G870" s="322">
        <f>+H879*5%</f>
        <v>4587.6000000000004</v>
      </c>
      <c r="H870" s="367">
        <f>ROUND(F870*G870,0)</f>
        <v>4588</v>
      </c>
    </row>
    <row r="871" spans="1:8">
      <c r="A871" s="482"/>
      <c r="B871" s="482"/>
      <c r="C871" s="482"/>
      <c r="D871" s="482"/>
      <c r="E871" s="325"/>
      <c r="F871" s="326"/>
      <c r="G871" s="322"/>
      <c r="H871" s="377"/>
    </row>
    <row r="872" spans="1:8">
      <c r="A872" s="318"/>
      <c r="B872" s="319"/>
      <c r="C872" s="320"/>
      <c r="D872" s="319"/>
      <c r="E872" s="319"/>
      <c r="F872" s="264"/>
      <c r="G872" s="324" t="s">
        <v>165</v>
      </c>
      <c r="H872" s="376">
        <f>SUM(H870:H871)</f>
        <v>4588</v>
      </c>
    </row>
    <row r="873" spans="1:8">
      <c r="A873" s="318"/>
      <c r="B873" s="319"/>
      <c r="C873" s="320"/>
      <c r="D873" s="319"/>
      <c r="E873" s="319"/>
      <c r="F873" s="319"/>
      <c r="G873" s="319"/>
      <c r="H873" s="375"/>
    </row>
    <row r="874" spans="1:8">
      <c r="A874" s="475" t="s">
        <v>169</v>
      </c>
      <c r="B874" s="475"/>
      <c r="C874" s="475"/>
      <c r="D874" s="475"/>
      <c r="E874" s="475"/>
      <c r="F874" s="475"/>
      <c r="G874" s="475"/>
      <c r="H874" s="475"/>
    </row>
    <row r="875" spans="1:8">
      <c r="A875" s="447" t="s">
        <v>170</v>
      </c>
      <c r="B875" s="447"/>
      <c r="C875" s="447"/>
      <c r="D875" s="447" t="s">
        <v>13</v>
      </c>
      <c r="E875" s="447" t="s">
        <v>52</v>
      </c>
      <c r="F875" s="447" t="s">
        <v>171</v>
      </c>
      <c r="G875" s="447" t="s">
        <v>172</v>
      </c>
      <c r="H875" s="451" t="s">
        <v>164</v>
      </c>
    </row>
    <row r="876" spans="1:8">
      <c r="A876" s="447"/>
      <c r="B876" s="447"/>
      <c r="C876" s="447"/>
      <c r="D876" s="447"/>
      <c r="E876" s="447"/>
      <c r="F876" s="447"/>
      <c r="G876" s="447"/>
      <c r="H876" s="451"/>
    </row>
    <row r="877" spans="1:8">
      <c r="A877" s="460" t="s">
        <v>188</v>
      </c>
      <c r="B877" s="461"/>
      <c r="C877" s="462"/>
      <c r="D877" s="290">
        <v>2</v>
      </c>
      <c r="E877" s="291">
        <v>2.072797</v>
      </c>
      <c r="F877" s="311">
        <v>8</v>
      </c>
      <c r="G877" s="293">
        <v>5943.2742499999995</v>
      </c>
      <c r="H877" s="367">
        <f>ROUND(D877*F877*G877/E877,0)</f>
        <v>45876</v>
      </c>
    </row>
    <row r="878" spans="1:8">
      <c r="A878" s="460" t="s">
        <v>187</v>
      </c>
      <c r="B878" s="461"/>
      <c r="C878" s="462"/>
      <c r="D878" s="290">
        <v>1</v>
      </c>
      <c r="E878" s="291">
        <f>+E877</f>
        <v>2.072797</v>
      </c>
      <c r="F878" s="311">
        <v>8</v>
      </c>
      <c r="G878" s="293">
        <v>11886.548499999999</v>
      </c>
      <c r="H878" s="367">
        <f>ROUND(D878*F878*G878/E878,0)</f>
        <v>45876</v>
      </c>
    </row>
    <row r="879" spans="1:8">
      <c r="A879" s="318"/>
      <c r="B879" s="319"/>
      <c r="C879" s="320"/>
      <c r="D879" s="319"/>
      <c r="E879" s="347"/>
      <c r="F879" s="319"/>
      <c r="G879" s="324" t="s">
        <v>165</v>
      </c>
      <c r="H879" s="376">
        <f>SUM(H877:H878)</f>
        <v>91752</v>
      </c>
    </row>
    <row r="880" spans="1:8">
      <c r="A880" s="318"/>
      <c r="B880" s="319"/>
      <c r="C880" s="320"/>
      <c r="D880" s="319"/>
      <c r="E880" s="319"/>
      <c r="F880" s="319"/>
      <c r="G880" s="319"/>
      <c r="H880" s="375"/>
    </row>
    <row r="881" spans="1:8">
      <c r="A881" s="475" t="s">
        <v>211</v>
      </c>
      <c r="B881" s="475"/>
      <c r="C881" s="475"/>
      <c r="D881" s="475"/>
      <c r="E881" s="475"/>
      <c r="F881" s="475"/>
      <c r="G881" s="475"/>
      <c r="H881" s="475"/>
    </row>
    <row r="882" spans="1:8">
      <c r="A882" s="446" t="s">
        <v>20</v>
      </c>
      <c r="B882" s="446"/>
      <c r="C882" s="446"/>
      <c r="D882" s="446"/>
      <c r="E882" s="446" t="s">
        <v>47</v>
      </c>
      <c r="F882" s="446" t="s">
        <v>13</v>
      </c>
      <c r="G882" s="447" t="s">
        <v>163</v>
      </c>
      <c r="H882" s="448" t="s">
        <v>164</v>
      </c>
    </row>
    <row r="883" spans="1:8">
      <c r="A883" s="446"/>
      <c r="B883" s="446"/>
      <c r="C883" s="446"/>
      <c r="D883" s="446"/>
      <c r="E883" s="446"/>
      <c r="F883" s="446"/>
      <c r="G883" s="447"/>
      <c r="H883" s="448"/>
    </row>
    <row r="884" spans="1:8">
      <c r="A884" s="476" t="s">
        <v>189</v>
      </c>
      <c r="B884" s="476"/>
      <c r="C884" s="476"/>
      <c r="D884" s="476"/>
      <c r="E884" s="309" t="s">
        <v>207</v>
      </c>
      <c r="F884" s="348">
        <v>7</v>
      </c>
      <c r="G884" s="293">
        <v>25000</v>
      </c>
      <c r="H884" s="367">
        <f>ROUND(G884/F884,0)</f>
        <v>3571</v>
      </c>
    </row>
    <row r="885" spans="1:8">
      <c r="A885" s="476" t="s">
        <v>212</v>
      </c>
      <c r="B885" s="476"/>
      <c r="C885" s="476"/>
      <c r="D885" s="476"/>
      <c r="E885" s="309" t="s">
        <v>207</v>
      </c>
      <c r="F885" s="348">
        <v>125</v>
      </c>
      <c r="G885" s="293">
        <v>1000000</v>
      </c>
      <c r="H885" s="367">
        <f>ROUND(G885/F885,0)</f>
        <v>8000</v>
      </c>
    </row>
    <row r="886" spans="1:8">
      <c r="A886" s="318"/>
      <c r="B886" s="319"/>
      <c r="C886" s="320"/>
      <c r="D886" s="319"/>
      <c r="E886" s="319"/>
      <c r="F886" s="319"/>
      <c r="G886" s="324" t="s">
        <v>165</v>
      </c>
      <c r="H886" s="376">
        <f>SUM(H884:H885)</f>
        <v>11571</v>
      </c>
    </row>
    <row r="887" spans="1:8">
      <c r="A887" s="318"/>
      <c r="B887" s="319"/>
      <c r="C887" s="320"/>
      <c r="D887" s="319"/>
      <c r="E887" s="319"/>
      <c r="F887" s="319"/>
      <c r="G887" s="327"/>
      <c r="H887" s="378"/>
    </row>
    <row r="888" spans="1:8">
      <c r="A888" s="318"/>
      <c r="B888" s="319"/>
      <c r="C888" s="320"/>
      <c r="D888" s="319"/>
      <c r="E888" s="445" t="s">
        <v>175</v>
      </c>
      <c r="F888" s="445"/>
      <c r="G888" s="445"/>
      <c r="H888" s="376">
        <f>H865+H872+H879+H886</f>
        <v>1354212</v>
      </c>
    </row>
    <row r="889" spans="1:8">
      <c r="A889" s="318"/>
      <c r="B889" s="319"/>
      <c r="C889" s="320"/>
      <c r="D889" s="319"/>
      <c r="E889" s="475" t="s">
        <v>176</v>
      </c>
      <c r="F889" s="475"/>
      <c r="G889" s="328">
        <v>0.31</v>
      </c>
      <c r="H889" s="376">
        <f>H888*G889</f>
        <v>419805.72</v>
      </c>
    </row>
    <row r="890" spans="1:8">
      <c r="A890" s="492"/>
      <c r="B890" s="493"/>
      <c r="C890" s="493"/>
      <c r="D890" s="493"/>
      <c r="E890" s="475" t="s">
        <v>177</v>
      </c>
      <c r="F890" s="475"/>
      <c r="G890" s="475"/>
      <c r="H890" s="392">
        <f>ROUND(H888+H889,0)</f>
        <v>1774018</v>
      </c>
    </row>
    <row r="891" spans="1:8">
      <c r="A891" s="276" t="s">
        <v>178</v>
      </c>
      <c r="B891" s="277"/>
      <c r="C891" s="277"/>
      <c r="D891" s="277"/>
      <c r="E891" s="272"/>
      <c r="F891" s="272"/>
      <c r="G891" s="272"/>
      <c r="H891" s="361"/>
    </row>
    <row r="892" spans="1:8">
      <c r="A892" s="276"/>
      <c r="B892" s="278"/>
      <c r="C892" s="278"/>
      <c r="D892" s="278"/>
      <c r="E892" s="279"/>
      <c r="F892" s="279"/>
      <c r="G892" s="279"/>
      <c r="H892" s="362"/>
    </row>
    <row r="893" spans="1:8">
      <c r="A893" s="280"/>
      <c r="B893" s="264"/>
      <c r="C893" s="264"/>
      <c r="D893" s="264"/>
      <c r="E893" s="264"/>
      <c r="F893" s="264"/>
      <c r="G893" s="264"/>
      <c r="H893" s="363"/>
    </row>
    <row r="894" spans="1:8" ht="13.5" thickBot="1">
      <c r="A894" s="276" t="s">
        <v>179</v>
      </c>
      <c r="B894" s="281"/>
      <c r="C894" s="281"/>
      <c r="D894" s="281"/>
      <c r="E894" s="282"/>
      <c r="F894" s="282"/>
      <c r="G894" s="282"/>
      <c r="H894" s="364"/>
    </row>
    <row r="895" spans="1:8" ht="31.5" customHeight="1" thickBot="1">
      <c r="A895" s="390" t="s">
        <v>160</v>
      </c>
      <c r="B895" s="391">
        <v>12.3</v>
      </c>
      <c r="C895" s="507" t="s">
        <v>259</v>
      </c>
      <c r="D895" s="507"/>
      <c r="E895" s="507"/>
      <c r="F895" s="507"/>
      <c r="G895" s="507"/>
      <c r="H895" s="508"/>
    </row>
    <row r="896" spans="1:8">
      <c r="A896" s="255" t="s">
        <v>161</v>
      </c>
      <c r="B896" s="255"/>
      <c r="C896" s="444" t="s">
        <v>103</v>
      </c>
      <c r="D896" s="444"/>
      <c r="E896" s="444"/>
      <c r="F896" s="444"/>
      <c r="G896" s="444"/>
      <c r="H896" s="444"/>
    </row>
    <row r="897" spans="1:8">
      <c r="A897" s="318"/>
      <c r="B897" s="319"/>
      <c r="C897" s="320"/>
      <c r="D897" s="319"/>
      <c r="E897" s="319"/>
      <c r="F897" s="319"/>
      <c r="G897" s="319"/>
      <c r="H897" s="375"/>
    </row>
    <row r="898" spans="1:8">
      <c r="A898" s="475" t="s">
        <v>162</v>
      </c>
      <c r="B898" s="475"/>
      <c r="C898" s="475"/>
      <c r="D898" s="475"/>
      <c r="E898" s="475"/>
      <c r="F898" s="475"/>
      <c r="G898" s="475"/>
      <c r="H898" s="475"/>
    </row>
    <row r="899" spans="1:8">
      <c r="A899" s="446" t="s">
        <v>20</v>
      </c>
      <c r="B899" s="446"/>
      <c r="C899" s="446"/>
      <c r="D899" s="446"/>
      <c r="E899" s="446" t="s">
        <v>47</v>
      </c>
      <c r="F899" s="446" t="s">
        <v>13</v>
      </c>
      <c r="G899" s="447" t="s">
        <v>163</v>
      </c>
      <c r="H899" s="448" t="s">
        <v>164</v>
      </c>
    </row>
    <row r="900" spans="1:8">
      <c r="A900" s="446"/>
      <c r="B900" s="446"/>
      <c r="C900" s="446"/>
      <c r="D900" s="446"/>
      <c r="E900" s="446"/>
      <c r="F900" s="446"/>
      <c r="G900" s="447"/>
      <c r="H900" s="448"/>
    </row>
    <row r="901" spans="1:8" ht="12.75" customHeight="1">
      <c r="A901" s="483" t="s">
        <v>263</v>
      </c>
      <c r="B901" s="483"/>
      <c r="C901" s="483"/>
      <c r="D901" s="483"/>
      <c r="E901" s="325" t="s">
        <v>103</v>
      </c>
      <c r="F901" s="326">
        <v>1.05</v>
      </c>
      <c r="G901" s="322">
        <v>1957812</v>
      </c>
      <c r="H901" s="367">
        <f>ROUND(F901*G901,0)</f>
        <v>2055703</v>
      </c>
    </row>
    <row r="902" spans="1:8">
      <c r="A902" s="483" t="s">
        <v>235</v>
      </c>
      <c r="B902" s="483"/>
      <c r="C902" s="483"/>
      <c r="D902" s="483"/>
      <c r="E902" s="325" t="s">
        <v>168</v>
      </c>
      <c r="F902" s="345">
        <v>2.5</v>
      </c>
      <c r="G902" s="322">
        <v>24116.399999999998</v>
      </c>
      <c r="H902" s="367">
        <f>ROUND(G902/F902,0)</f>
        <v>9647</v>
      </c>
    </row>
    <row r="903" spans="1:8">
      <c r="A903" s="318"/>
      <c r="B903" s="319"/>
      <c r="C903" s="320"/>
      <c r="D903" s="319"/>
      <c r="E903" s="319"/>
      <c r="F903" s="319"/>
      <c r="G903" s="324" t="s">
        <v>165</v>
      </c>
      <c r="H903" s="376">
        <f>SUM(H901:H902)</f>
        <v>2065350</v>
      </c>
    </row>
    <row r="904" spans="1:8">
      <c r="A904" s="318"/>
      <c r="B904" s="319"/>
      <c r="C904" s="320"/>
      <c r="D904" s="319"/>
      <c r="E904" s="319"/>
      <c r="F904" s="319"/>
      <c r="G904" s="319"/>
      <c r="H904" s="375"/>
    </row>
    <row r="905" spans="1:8">
      <c r="A905" s="475" t="s">
        <v>209</v>
      </c>
      <c r="B905" s="475"/>
      <c r="C905" s="475"/>
      <c r="D905" s="475"/>
      <c r="E905" s="475"/>
      <c r="F905" s="475"/>
      <c r="G905" s="475"/>
      <c r="H905" s="475"/>
    </row>
    <row r="906" spans="1:8">
      <c r="A906" s="446" t="s">
        <v>20</v>
      </c>
      <c r="B906" s="446"/>
      <c r="C906" s="446"/>
      <c r="D906" s="446"/>
      <c r="E906" s="446" t="s">
        <v>47</v>
      </c>
      <c r="F906" s="446" t="s">
        <v>13</v>
      </c>
      <c r="G906" s="447" t="s">
        <v>163</v>
      </c>
      <c r="H906" s="448" t="s">
        <v>164</v>
      </c>
    </row>
    <row r="907" spans="1:8">
      <c r="A907" s="446"/>
      <c r="B907" s="446"/>
      <c r="C907" s="446"/>
      <c r="D907" s="446"/>
      <c r="E907" s="446"/>
      <c r="F907" s="446"/>
      <c r="G907" s="447"/>
      <c r="H907" s="448"/>
    </row>
    <row r="908" spans="1:8" ht="12.75" customHeight="1">
      <c r="A908" s="483" t="s">
        <v>210</v>
      </c>
      <c r="B908" s="483"/>
      <c r="C908" s="483"/>
      <c r="D908" s="483"/>
      <c r="E908" s="325" t="s">
        <v>168</v>
      </c>
      <c r="F908" s="325">
        <v>1</v>
      </c>
      <c r="G908" s="322">
        <f>+H917*4.998%</f>
        <v>5808.6756000000005</v>
      </c>
      <c r="H908" s="367">
        <f>ROUND(F908*G908,0)</f>
        <v>5809</v>
      </c>
    </row>
    <row r="909" spans="1:8">
      <c r="A909" s="482"/>
      <c r="B909" s="482"/>
      <c r="C909" s="482"/>
      <c r="D909" s="482"/>
      <c r="E909" s="325"/>
      <c r="F909" s="326"/>
      <c r="G909" s="322"/>
      <c r="H909" s="377"/>
    </row>
    <row r="910" spans="1:8">
      <c r="A910" s="318"/>
      <c r="B910" s="319"/>
      <c r="C910" s="320"/>
      <c r="D910" s="319"/>
      <c r="E910" s="319"/>
      <c r="F910" s="264"/>
      <c r="G910" s="324" t="s">
        <v>165</v>
      </c>
      <c r="H910" s="376">
        <f>SUM(H908:H909)</f>
        <v>5809</v>
      </c>
    </row>
    <row r="911" spans="1:8">
      <c r="A911" s="318"/>
      <c r="B911" s="319"/>
      <c r="C911" s="320"/>
      <c r="D911" s="319"/>
      <c r="E911" s="319"/>
      <c r="F911" s="319"/>
      <c r="G911" s="319"/>
      <c r="H911" s="375"/>
    </row>
    <row r="912" spans="1:8">
      <c r="A912" s="475" t="s">
        <v>169</v>
      </c>
      <c r="B912" s="475"/>
      <c r="C912" s="475"/>
      <c r="D912" s="475"/>
      <c r="E912" s="475"/>
      <c r="F912" s="475"/>
      <c r="G912" s="475"/>
      <c r="H912" s="475"/>
    </row>
    <row r="913" spans="1:8">
      <c r="A913" s="447" t="s">
        <v>170</v>
      </c>
      <c r="B913" s="447"/>
      <c r="C913" s="447"/>
      <c r="D913" s="447" t="s">
        <v>13</v>
      </c>
      <c r="E913" s="447" t="s">
        <v>52</v>
      </c>
      <c r="F913" s="447" t="s">
        <v>171</v>
      </c>
      <c r="G913" s="447" t="s">
        <v>172</v>
      </c>
      <c r="H913" s="451" t="s">
        <v>164</v>
      </c>
    </row>
    <row r="914" spans="1:8">
      <c r="A914" s="447"/>
      <c r="B914" s="447"/>
      <c r="C914" s="447"/>
      <c r="D914" s="447"/>
      <c r="E914" s="447"/>
      <c r="F914" s="447"/>
      <c r="G914" s="447"/>
      <c r="H914" s="451"/>
    </row>
    <row r="915" spans="1:8">
      <c r="A915" s="460" t="s">
        <v>188</v>
      </c>
      <c r="B915" s="461"/>
      <c r="C915" s="462"/>
      <c r="D915" s="290">
        <v>2</v>
      </c>
      <c r="E915" s="291">
        <v>1.636431</v>
      </c>
      <c r="F915" s="311">
        <v>8</v>
      </c>
      <c r="G915" s="293">
        <v>5943.2742499999995</v>
      </c>
      <c r="H915" s="367">
        <f>ROUND(D915*F915*G915/E915,0)</f>
        <v>58110</v>
      </c>
    </row>
    <row r="916" spans="1:8">
      <c r="A916" s="460" t="s">
        <v>187</v>
      </c>
      <c r="B916" s="461"/>
      <c r="C916" s="462"/>
      <c r="D916" s="290">
        <v>1</v>
      </c>
      <c r="E916" s="291">
        <f>+E915</f>
        <v>1.636431</v>
      </c>
      <c r="F916" s="311">
        <v>8</v>
      </c>
      <c r="G916" s="293">
        <v>11886.548499999999</v>
      </c>
      <c r="H916" s="367">
        <f>ROUND(D916*F916*G916/E916,0)</f>
        <v>58110</v>
      </c>
    </row>
    <row r="917" spans="1:8">
      <c r="A917" s="318"/>
      <c r="B917" s="319"/>
      <c r="C917" s="320"/>
      <c r="D917" s="319"/>
      <c r="E917" s="347"/>
      <c r="F917" s="319"/>
      <c r="G917" s="324" t="s">
        <v>165</v>
      </c>
      <c r="H917" s="376">
        <f>SUM(H915:H916)</f>
        <v>116220</v>
      </c>
    </row>
    <row r="918" spans="1:8">
      <c r="A918" s="318"/>
      <c r="B918" s="319"/>
      <c r="C918" s="320"/>
      <c r="D918" s="319"/>
      <c r="E918" s="319"/>
      <c r="F918" s="319"/>
      <c r="G918" s="319"/>
      <c r="H918" s="375"/>
    </row>
    <row r="919" spans="1:8">
      <c r="A919" s="475" t="s">
        <v>211</v>
      </c>
      <c r="B919" s="475"/>
      <c r="C919" s="475"/>
      <c r="D919" s="475"/>
      <c r="E919" s="475"/>
      <c r="F919" s="475"/>
      <c r="G919" s="475"/>
      <c r="H919" s="475"/>
    </row>
    <row r="920" spans="1:8">
      <c r="A920" s="446" t="s">
        <v>20</v>
      </c>
      <c r="B920" s="446"/>
      <c r="C920" s="446"/>
      <c r="D920" s="446"/>
      <c r="E920" s="446" t="s">
        <v>47</v>
      </c>
      <c r="F920" s="446" t="s">
        <v>13</v>
      </c>
      <c r="G920" s="447" t="s">
        <v>163</v>
      </c>
      <c r="H920" s="448" t="s">
        <v>164</v>
      </c>
    </row>
    <row r="921" spans="1:8">
      <c r="A921" s="446"/>
      <c r="B921" s="446"/>
      <c r="C921" s="446"/>
      <c r="D921" s="446"/>
      <c r="E921" s="446"/>
      <c r="F921" s="446"/>
      <c r="G921" s="447"/>
      <c r="H921" s="448"/>
    </row>
    <row r="922" spans="1:8">
      <c r="A922" s="476" t="s">
        <v>189</v>
      </c>
      <c r="B922" s="476"/>
      <c r="C922" s="476"/>
      <c r="D922" s="476"/>
      <c r="E922" s="309" t="s">
        <v>207</v>
      </c>
      <c r="F922" s="348">
        <v>5</v>
      </c>
      <c r="G922" s="293">
        <v>25000</v>
      </c>
      <c r="H922" s="367">
        <f>ROUND(G922/F922,0)</f>
        <v>5000</v>
      </c>
    </row>
    <row r="923" spans="1:8">
      <c r="A923" s="476" t="s">
        <v>212</v>
      </c>
      <c r="B923" s="476"/>
      <c r="C923" s="476"/>
      <c r="D923" s="476"/>
      <c r="E923" s="309" t="s">
        <v>207</v>
      </c>
      <c r="F923" s="348">
        <v>110</v>
      </c>
      <c r="G923" s="293">
        <v>1000000</v>
      </c>
      <c r="H923" s="367">
        <f>ROUND(G923/F923,0)</f>
        <v>9091</v>
      </c>
    </row>
    <row r="924" spans="1:8">
      <c r="A924" s="318"/>
      <c r="B924" s="319"/>
      <c r="C924" s="320"/>
      <c r="D924" s="319"/>
      <c r="E924" s="319"/>
      <c r="F924" s="319"/>
      <c r="G924" s="324" t="s">
        <v>165</v>
      </c>
      <c r="H924" s="376">
        <f>SUM(H922:H923)</f>
        <v>14091</v>
      </c>
    </row>
    <row r="925" spans="1:8">
      <c r="A925" s="318"/>
      <c r="B925" s="319"/>
      <c r="C925" s="320"/>
      <c r="D925" s="319"/>
      <c r="E925" s="319"/>
      <c r="F925" s="319"/>
      <c r="G925" s="327"/>
      <c r="H925" s="378"/>
    </row>
    <row r="926" spans="1:8">
      <c r="A926" s="318"/>
      <c r="B926" s="319"/>
      <c r="C926" s="320"/>
      <c r="D926" s="319"/>
      <c r="E926" s="445" t="s">
        <v>175</v>
      </c>
      <c r="F926" s="445"/>
      <c r="G926" s="445"/>
      <c r="H926" s="376">
        <f>H903+H910+H917+H924</f>
        <v>2201470</v>
      </c>
    </row>
    <row r="927" spans="1:8">
      <c r="A927" s="318"/>
      <c r="B927" s="319"/>
      <c r="C927" s="320"/>
      <c r="D927" s="319"/>
      <c r="E927" s="475" t="s">
        <v>176</v>
      </c>
      <c r="F927" s="475"/>
      <c r="G927" s="328">
        <v>0.31</v>
      </c>
      <c r="H927" s="376">
        <f>H926*G927</f>
        <v>682455.7</v>
      </c>
    </row>
    <row r="928" spans="1:8">
      <c r="A928" s="492"/>
      <c r="B928" s="493"/>
      <c r="C928" s="493"/>
      <c r="D928" s="493"/>
      <c r="E928" s="475" t="s">
        <v>177</v>
      </c>
      <c r="F928" s="475"/>
      <c r="G928" s="475"/>
      <c r="H928" s="392">
        <f>ROUND(H926+H927,0)</f>
        <v>2883926</v>
      </c>
    </row>
    <row r="929" spans="1:8">
      <c r="A929" s="276" t="s">
        <v>178</v>
      </c>
      <c r="B929" s="277"/>
      <c r="C929" s="277"/>
      <c r="D929" s="277"/>
      <c r="E929" s="272"/>
      <c r="F929" s="272"/>
      <c r="G929" s="272"/>
      <c r="H929" s="361"/>
    </row>
    <row r="930" spans="1:8">
      <c r="A930" s="276"/>
      <c r="B930" s="278"/>
      <c r="C930" s="278"/>
      <c r="D930" s="278"/>
      <c r="E930" s="279"/>
      <c r="F930" s="279"/>
      <c r="G930" s="279"/>
      <c r="H930" s="362"/>
    </row>
    <row r="931" spans="1:8">
      <c r="A931" s="280"/>
      <c r="B931" s="264"/>
      <c r="C931" s="264"/>
      <c r="D931" s="264"/>
      <c r="E931" s="264"/>
      <c r="F931" s="264"/>
      <c r="G931" s="264"/>
      <c r="H931" s="363"/>
    </row>
    <row r="932" spans="1:8" ht="13.5" thickBot="1">
      <c r="A932" s="276" t="s">
        <v>179</v>
      </c>
      <c r="B932" s="281"/>
      <c r="C932" s="281"/>
      <c r="D932" s="281"/>
      <c r="E932" s="282"/>
      <c r="F932" s="282"/>
      <c r="G932" s="282"/>
      <c r="H932" s="364"/>
    </row>
    <row r="933" spans="1:8" ht="31.5" customHeight="1" thickBot="1">
      <c r="A933" s="390" t="s">
        <v>160</v>
      </c>
      <c r="B933" s="391">
        <v>12.4</v>
      </c>
      <c r="C933" s="507" t="s">
        <v>261</v>
      </c>
      <c r="D933" s="507"/>
      <c r="E933" s="507"/>
      <c r="F933" s="507"/>
      <c r="G933" s="507"/>
      <c r="H933" s="508"/>
    </row>
    <row r="934" spans="1:8">
      <c r="A934" s="255" t="s">
        <v>161</v>
      </c>
      <c r="B934" s="255"/>
      <c r="C934" s="444" t="s">
        <v>103</v>
      </c>
      <c r="D934" s="444"/>
      <c r="E934" s="444"/>
      <c r="F934" s="444"/>
      <c r="G934" s="444"/>
      <c r="H934" s="444"/>
    </row>
    <row r="935" spans="1:8">
      <c r="A935" s="318"/>
      <c r="B935" s="319"/>
      <c r="C935" s="320"/>
      <c r="D935" s="319"/>
      <c r="E935" s="319"/>
      <c r="F935" s="319"/>
      <c r="G935" s="319"/>
      <c r="H935" s="375"/>
    </row>
    <row r="936" spans="1:8">
      <c r="A936" s="475" t="s">
        <v>162</v>
      </c>
      <c r="B936" s="475"/>
      <c r="C936" s="475"/>
      <c r="D936" s="475"/>
      <c r="E936" s="475"/>
      <c r="F936" s="475"/>
      <c r="G936" s="475"/>
      <c r="H936" s="475"/>
    </row>
    <row r="937" spans="1:8">
      <c r="A937" s="446" t="s">
        <v>20</v>
      </c>
      <c r="B937" s="446"/>
      <c r="C937" s="446"/>
      <c r="D937" s="446"/>
      <c r="E937" s="446" t="s">
        <v>47</v>
      </c>
      <c r="F937" s="446" t="s">
        <v>13</v>
      </c>
      <c r="G937" s="447" t="s">
        <v>163</v>
      </c>
      <c r="H937" s="448" t="s">
        <v>164</v>
      </c>
    </row>
    <row r="938" spans="1:8">
      <c r="A938" s="446"/>
      <c r="B938" s="446"/>
      <c r="C938" s="446"/>
      <c r="D938" s="446"/>
      <c r="E938" s="446"/>
      <c r="F938" s="446"/>
      <c r="G938" s="447"/>
      <c r="H938" s="448"/>
    </row>
    <row r="939" spans="1:8" ht="12.75" customHeight="1">
      <c r="A939" s="483" t="s">
        <v>264</v>
      </c>
      <c r="B939" s="483"/>
      <c r="C939" s="483"/>
      <c r="D939" s="483"/>
      <c r="E939" s="325" t="s">
        <v>103</v>
      </c>
      <c r="F939" s="326">
        <v>1.05</v>
      </c>
      <c r="G939" s="322">
        <v>2524246</v>
      </c>
      <c r="H939" s="367">
        <f>ROUND(F939*G939,0)</f>
        <v>2650458</v>
      </c>
    </row>
    <row r="940" spans="1:8">
      <c r="A940" s="483" t="s">
        <v>235</v>
      </c>
      <c r="B940" s="483"/>
      <c r="C940" s="483"/>
      <c r="D940" s="483"/>
      <c r="E940" s="325" t="s">
        <v>168</v>
      </c>
      <c r="F940" s="345">
        <v>2.5</v>
      </c>
      <c r="G940" s="322">
        <v>24116.399999999998</v>
      </c>
      <c r="H940" s="367">
        <f>ROUND(G940/F940,0)</f>
        <v>9647</v>
      </c>
    </row>
    <row r="941" spans="1:8">
      <c r="A941" s="318"/>
      <c r="B941" s="319"/>
      <c r="C941" s="320"/>
      <c r="D941" s="319"/>
      <c r="E941" s="319"/>
      <c r="F941" s="319"/>
      <c r="G941" s="324" t="s">
        <v>165</v>
      </c>
      <c r="H941" s="376">
        <f>SUM(H939:H940)</f>
        <v>2660105</v>
      </c>
    </row>
    <row r="942" spans="1:8">
      <c r="A942" s="318"/>
      <c r="B942" s="319"/>
      <c r="C942" s="320"/>
      <c r="D942" s="319"/>
      <c r="E942" s="319"/>
      <c r="F942" s="319"/>
      <c r="G942" s="319"/>
      <c r="H942" s="375"/>
    </row>
    <row r="943" spans="1:8">
      <c r="A943" s="475" t="s">
        <v>209</v>
      </c>
      <c r="B943" s="475"/>
      <c r="C943" s="475"/>
      <c r="D943" s="475"/>
      <c r="E943" s="475"/>
      <c r="F943" s="475"/>
      <c r="G943" s="475"/>
      <c r="H943" s="475"/>
    </row>
    <row r="944" spans="1:8">
      <c r="A944" s="446" t="s">
        <v>20</v>
      </c>
      <c r="B944" s="446"/>
      <c r="C944" s="446"/>
      <c r="D944" s="446"/>
      <c r="E944" s="446" t="s">
        <v>47</v>
      </c>
      <c r="F944" s="446" t="s">
        <v>13</v>
      </c>
      <c r="G944" s="447" t="s">
        <v>163</v>
      </c>
      <c r="H944" s="448" t="s">
        <v>164</v>
      </c>
    </row>
    <row r="945" spans="1:8">
      <c r="A945" s="446"/>
      <c r="B945" s="446"/>
      <c r="C945" s="446"/>
      <c r="D945" s="446"/>
      <c r="E945" s="446"/>
      <c r="F945" s="446"/>
      <c r="G945" s="447"/>
      <c r="H945" s="448"/>
    </row>
    <row r="946" spans="1:8" ht="12.75" customHeight="1">
      <c r="A946" s="483" t="s">
        <v>210</v>
      </c>
      <c r="B946" s="483"/>
      <c r="C946" s="483"/>
      <c r="D946" s="483"/>
      <c r="E946" s="325" t="s">
        <v>168</v>
      </c>
      <c r="F946" s="325">
        <v>1</v>
      </c>
      <c r="G946" s="322">
        <f>+H955*5.0002%</f>
        <v>8813.6525320000001</v>
      </c>
      <c r="H946" s="367">
        <f>ROUND(F946*G946,0)</f>
        <v>8814</v>
      </c>
    </row>
    <row r="947" spans="1:8">
      <c r="A947" s="482"/>
      <c r="B947" s="482"/>
      <c r="C947" s="482"/>
      <c r="D947" s="482"/>
      <c r="E947" s="325"/>
      <c r="F947" s="326"/>
      <c r="G947" s="322"/>
      <c r="H947" s="377"/>
    </row>
    <row r="948" spans="1:8">
      <c r="A948" s="318"/>
      <c r="B948" s="319"/>
      <c r="C948" s="320"/>
      <c r="D948" s="319"/>
      <c r="E948" s="319"/>
      <c r="F948" s="264"/>
      <c r="G948" s="324" t="s">
        <v>165</v>
      </c>
      <c r="H948" s="376">
        <f>SUM(H946:H947)</f>
        <v>8814</v>
      </c>
    </row>
    <row r="949" spans="1:8">
      <c r="A949" s="318"/>
      <c r="B949" s="319"/>
      <c r="C949" s="320"/>
      <c r="D949" s="319"/>
      <c r="E949" s="319"/>
      <c r="F949" s="319"/>
      <c r="G949" s="319"/>
      <c r="H949" s="375"/>
    </row>
    <row r="950" spans="1:8">
      <c r="A950" s="475" t="s">
        <v>169</v>
      </c>
      <c r="B950" s="475"/>
      <c r="C950" s="475"/>
      <c r="D950" s="475"/>
      <c r="E950" s="475"/>
      <c r="F950" s="475"/>
      <c r="G950" s="475"/>
      <c r="H950" s="475"/>
    </row>
    <row r="951" spans="1:8">
      <c r="A951" s="447" t="s">
        <v>170</v>
      </c>
      <c r="B951" s="447"/>
      <c r="C951" s="447"/>
      <c r="D951" s="447" t="s">
        <v>13</v>
      </c>
      <c r="E951" s="447" t="s">
        <v>52</v>
      </c>
      <c r="F951" s="447" t="s">
        <v>171</v>
      </c>
      <c r="G951" s="447" t="s">
        <v>172</v>
      </c>
      <c r="H951" s="451" t="s">
        <v>164</v>
      </c>
    </row>
    <row r="952" spans="1:8">
      <c r="A952" s="447"/>
      <c r="B952" s="447"/>
      <c r="C952" s="447"/>
      <c r="D952" s="447"/>
      <c r="E952" s="447"/>
      <c r="F952" s="447"/>
      <c r="G952" s="447"/>
      <c r="H952" s="451"/>
    </row>
    <row r="953" spans="1:8">
      <c r="A953" s="460" t="s">
        <v>188</v>
      </c>
      <c r="B953" s="461"/>
      <c r="C953" s="462"/>
      <c r="D953" s="290">
        <v>2</v>
      </c>
      <c r="E953" s="291">
        <v>1.078959</v>
      </c>
      <c r="F953" s="311">
        <v>8</v>
      </c>
      <c r="G953" s="293">
        <v>5943.2742499999995</v>
      </c>
      <c r="H953" s="367">
        <f>ROUND(D953*F953*G953/E953,0)</f>
        <v>88133</v>
      </c>
    </row>
    <row r="954" spans="1:8">
      <c r="A954" s="460" t="s">
        <v>187</v>
      </c>
      <c r="B954" s="461"/>
      <c r="C954" s="462"/>
      <c r="D954" s="290">
        <v>1</v>
      </c>
      <c r="E954" s="291">
        <f>+E953</f>
        <v>1.078959</v>
      </c>
      <c r="F954" s="311">
        <v>8</v>
      </c>
      <c r="G954" s="293">
        <v>11886.548499999999</v>
      </c>
      <c r="H954" s="367">
        <f>ROUND(D954*F954*G954/E954,0)</f>
        <v>88133</v>
      </c>
    </row>
    <row r="955" spans="1:8">
      <c r="A955" s="318"/>
      <c r="B955" s="319"/>
      <c r="C955" s="320"/>
      <c r="D955" s="319"/>
      <c r="E955" s="347"/>
      <c r="F955" s="319"/>
      <c r="G955" s="324" t="s">
        <v>165</v>
      </c>
      <c r="H955" s="376">
        <f>SUM(H953:H954)</f>
        <v>176266</v>
      </c>
    </row>
    <row r="956" spans="1:8">
      <c r="A956" s="318"/>
      <c r="B956" s="319"/>
      <c r="C956" s="320"/>
      <c r="D956" s="319"/>
      <c r="E956" s="319"/>
      <c r="F956" s="319"/>
      <c r="G956" s="319"/>
      <c r="H956" s="375"/>
    </row>
    <row r="957" spans="1:8">
      <c r="A957" s="475" t="s">
        <v>211</v>
      </c>
      <c r="B957" s="475"/>
      <c r="C957" s="475"/>
      <c r="D957" s="475"/>
      <c r="E957" s="475"/>
      <c r="F957" s="475"/>
      <c r="G957" s="475"/>
      <c r="H957" s="475"/>
    </row>
    <row r="958" spans="1:8">
      <c r="A958" s="446" t="s">
        <v>20</v>
      </c>
      <c r="B958" s="446"/>
      <c r="C958" s="446"/>
      <c r="D958" s="446"/>
      <c r="E958" s="446" t="s">
        <v>47</v>
      </c>
      <c r="F958" s="446" t="s">
        <v>13</v>
      </c>
      <c r="G958" s="447" t="s">
        <v>163</v>
      </c>
      <c r="H958" s="448" t="s">
        <v>164</v>
      </c>
    </row>
    <row r="959" spans="1:8">
      <c r="A959" s="446"/>
      <c r="B959" s="446"/>
      <c r="C959" s="446"/>
      <c r="D959" s="446"/>
      <c r="E959" s="446"/>
      <c r="F959" s="446"/>
      <c r="G959" s="447"/>
      <c r="H959" s="448"/>
    </row>
    <row r="960" spans="1:8">
      <c r="A960" s="476" t="s">
        <v>189</v>
      </c>
      <c r="B960" s="476"/>
      <c r="C960" s="476"/>
      <c r="D960" s="476"/>
      <c r="E960" s="309" t="s">
        <v>207</v>
      </c>
      <c r="F960" s="348">
        <v>3</v>
      </c>
      <c r="G960" s="293">
        <v>25000</v>
      </c>
      <c r="H960" s="367">
        <f>ROUND(G960/F960,0)</f>
        <v>8333</v>
      </c>
    </row>
    <row r="961" spans="1:8">
      <c r="A961" s="476" t="s">
        <v>212</v>
      </c>
      <c r="B961" s="476"/>
      <c r="C961" s="476"/>
      <c r="D961" s="476"/>
      <c r="E961" s="309" t="s">
        <v>207</v>
      </c>
      <c r="F961" s="348">
        <v>85</v>
      </c>
      <c r="G961" s="293">
        <v>1000000</v>
      </c>
      <c r="H961" s="367">
        <f>ROUND(G961/F961,0)</f>
        <v>11765</v>
      </c>
    </row>
    <row r="962" spans="1:8">
      <c r="A962" s="318"/>
      <c r="B962" s="319"/>
      <c r="C962" s="320"/>
      <c r="D962" s="319"/>
      <c r="E962" s="319"/>
      <c r="F962" s="319"/>
      <c r="G962" s="324" t="s">
        <v>165</v>
      </c>
      <c r="H962" s="376">
        <f>SUM(H960:H961)</f>
        <v>20098</v>
      </c>
    </row>
    <row r="963" spans="1:8">
      <c r="A963" s="318"/>
      <c r="B963" s="319"/>
      <c r="C963" s="320"/>
      <c r="D963" s="319"/>
      <c r="E963" s="319"/>
      <c r="F963" s="319"/>
      <c r="G963" s="327"/>
      <c r="H963" s="378"/>
    </row>
    <row r="964" spans="1:8">
      <c r="A964" s="318"/>
      <c r="B964" s="319"/>
      <c r="C964" s="320"/>
      <c r="D964" s="319"/>
      <c r="E964" s="445" t="s">
        <v>175</v>
      </c>
      <c r="F964" s="445"/>
      <c r="G964" s="445"/>
      <c r="H964" s="376">
        <f>H941+H948+H955+H962</f>
        <v>2865283</v>
      </c>
    </row>
    <row r="965" spans="1:8">
      <c r="A965" s="318"/>
      <c r="B965" s="319"/>
      <c r="C965" s="320"/>
      <c r="D965" s="319"/>
      <c r="E965" s="475" t="s">
        <v>176</v>
      </c>
      <c r="F965" s="475"/>
      <c r="G965" s="328">
        <v>0.31</v>
      </c>
      <c r="H965" s="376">
        <f>H964*G965</f>
        <v>888237.73</v>
      </c>
    </row>
    <row r="966" spans="1:8">
      <c r="A966" s="492"/>
      <c r="B966" s="493"/>
      <c r="C966" s="493"/>
      <c r="D966" s="493"/>
      <c r="E966" s="475" t="s">
        <v>177</v>
      </c>
      <c r="F966" s="475"/>
      <c r="G966" s="475"/>
      <c r="H966" s="392">
        <f>ROUND(H964+H965,0)</f>
        <v>3753521</v>
      </c>
    </row>
    <row r="967" spans="1:8">
      <c r="A967" s="276" t="s">
        <v>178</v>
      </c>
      <c r="B967" s="277"/>
      <c r="C967" s="277"/>
      <c r="D967" s="277"/>
      <c r="E967" s="272"/>
      <c r="F967" s="272"/>
      <c r="G967" s="272"/>
      <c r="H967" s="361"/>
    </row>
    <row r="968" spans="1:8">
      <c r="A968" s="276"/>
      <c r="B968" s="278"/>
      <c r="C968" s="278"/>
      <c r="D968" s="278"/>
      <c r="E968" s="279"/>
      <c r="F968" s="279"/>
      <c r="G968" s="279"/>
      <c r="H968" s="362"/>
    </row>
    <row r="969" spans="1:8">
      <c r="A969" s="280"/>
      <c r="B969" s="264"/>
      <c r="C969" s="264"/>
      <c r="D969" s="264"/>
      <c r="E969" s="264"/>
      <c r="F969" s="264"/>
      <c r="G969" s="264"/>
      <c r="H969" s="363"/>
    </row>
    <row r="970" spans="1:8" ht="13.5" thickBot="1">
      <c r="A970" s="276" t="s">
        <v>179</v>
      </c>
      <c r="B970" s="281"/>
      <c r="C970" s="281"/>
      <c r="D970" s="281"/>
      <c r="E970" s="282"/>
      <c r="F970" s="282"/>
      <c r="G970" s="282"/>
      <c r="H970" s="364"/>
    </row>
    <row r="971" spans="1:8" ht="31.5" customHeight="1" thickBot="1">
      <c r="A971" s="390" t="s">
        <v>160</v>
      </c>
      <c r="B971" s="391">
        <v>12.5</v>
      </c>
      <c r="C971" s="507" t="s">
        <v>128</v>
      </c>
      <c r="D971" s="507"/>
      <c r="E971" s="507"/>
      <c r="F971" s="507"/>
      <c r="G971" s="507"/>
      <c r="H971" s="508"/>
    </row>
    <row r="972" spans="1:8">
      <c r="A972" s="255" t="s">
        <v>161</v>
      </c>
      <c r="B972" s="255"/>
      <c r="C972" s="444" t="s">
        <v>103</v>
      </c>
      <c r="D972" s="444"/>
      <c r="E972" s="444"/>
      <c r="F972" s="444"/>
      <c r="G972" s="444"/>
      <c r="H972" s="444"/>
    </row>
    <row r="973" spans="1:8">
      <c r="A973" s="318"/>
      <c r="B973" s="319"/>
      <c r="C973" s="320"/>
      <c r="D973" s="319"/>
      <c r="E973" s="319"/>
      <c r="F973" s="319"/>
      <c r="G973" s="319"/>
      <c r="H973" s="375"/>
    </row>
    <row r="974" spans="1:8">
      <c r="A974" s="475" t="s">
        <v>162</v>
      </c>
      <c r="B974" s="475"/>
      <c r="C974" s="475"/>
      <c r="D974" s="475"/>
      <c r="E974" s="475"/>
      <c r="F974" s="475"/>
      <c r="G974" s="475"/>
      <c r="H974" s="475"/>
    </row>
    <row r="975" spans="1:8">
      <c r="A975" s="446" t="s">
        <v>20</v>
      </c>
      <c r="B975" s="446"/>
      <c r="C975" s="446"/>
      <c r="D975" s="446"/>
      <c r="E975" s="446" t="s">
        <v>47</v>
      </c>
      <c r="F975" s="446" t="s">
        <v>13</v>
      </c>
      <c r="G975" s="447" t="s">
        <v>163</v>
      </c>
      <c r="H975" s="448" t="s">
        <v>164</v>
      </c>
    </row>
    <row r="976" spans="1:8">
      <c r="A976" s="446"/>
      <c r="B976" s="446"/>
      <c r="C976" s="446"/>
      <c r="D976" s="446"/>
      <c r="E976" s="446"/>
      <c r="F976" s="446"/>
      <c r="G976" s="447"/>
      <c r="H976" s="448"/>
    </row>
    <row r="977" spans="1:8" ht="12.75" customHeight="1">
      <c r="A977" s="483" t="s">
        <v>236</v>
      </c>
      <c r="B977" s="483"/>
      <c r="C977" s="483"/>
      <c r="D977" s="483"/>
      <c r="E977" s="325" t="s">
        <v>103</v>
      </c>
      <c r="F977" s="326">
        <v>6</v>
      </c>
      <c r="G977" s="322">
        <v>58534.909999999996</v>
      </c>
      <c r="H977" s="367">
        <f>ROUND(F977*G977,0)</f>
        <v>351209</v>
      </c>
    </row>
    <row r="978" spans="1:8">
      <c r="A978" s="483" t="s">
        <v>237</v>
      </c>
      <c r="B978" s="483"/>
      <c r="C978" s="483"/>
      <c r="D978" s="483"/>
      <c r="E978" s="325" t="s">
        <v>168</v>
      </c>
      <c r="F978" s="345">
        <v>10</v>
      </c>
      <c r="G978" s="322">
        <v>166244.19</v>
      </c>
      <c r="H978" s="367">
        <f>ROUND(G978/F978,0)</f>
        <v>16624</v>
      </c>
    </row>
    <row r="979" spans="1:8">
      <c r="A979" s="483" t="s">
        <v>238</v>
      </c>
      <c r="B979" s="483"/>
      <c r="C979" s="483"/>
      <c r="D979" s="483"/>
      <c r="E979" s="325" t="s">
        <v>118</v>
      </c>
      <c r="F979" s="345">
        <v>1</v>
      </c>
      <c r="G979" s="322">
        <v>261867.83</v>
      </c>
      <c r="H979" s="367">
        <f>ROUND(F979*G979,0)</f>
        <v>261868</v>
      </c>
    </row>
    <row r="980" spans="1:8">
      <c r="A980" s="483" t="s">
        <v>239</v>
      </c>
      <c r="B980" s="483"/>
      <c r="C980" s="483"/>
      <c r="D980" s="483"/>
      <c r="E980" s="325" t="s">
        <v>118</v>
      </c>
      <c r="F980" s="349">
        <v>2</v>
      </c>
      <c r="G980" s="322">
        <v>111902.84</v>
      </c>
      <c r="H980" s="367">
        <f>ROUND(F980*G980,0)</f>
        <v>223806</v>
      </c>
    </row>
    <row r="981" spans="1:8">
      <c r="A981" s="483" t="s">
        <v>240</v>
      </c>
      <c r="B981" s="483"/>
      <c r="C981" s="483"/>
      <c r="D981" s="483"/>
      <c r="E981" s="325" t="s">
        <v>118</v>
      </c>
      <c r="F981" s="349">
        <v>2</v>
      </c>
      <c r="G981" s="322">
        <v>57731.659999999996</v>
      </c>
      <c r="H981" s="367">
        <f>ROUND(F981*G981,0)</f>
        <v>115463</v>
      </c>
    </row>
    <row r="982" spans="1:8">
      <c r="A982" s="318"/>
      <c r="B982" s="319"/>
      <c r="C982" s="320"/>
      <c r="D982" s="319"/>
      <c r="E982" s="319"/>
      <c r="F982" s="319"/>
      <c r="G982" s="324" t="s">
        <v>165</v>
      </c>
      <c r="H982" s="376">
        <f>SUM(H977:H981)</f>
        <v>968970</v>
      </c>
    </row>
    <row r="983" spans="1:8">
      <c r="A983" s="318"/>
      <c r="B983" s="319"/>
      <c r="C983" s="320"/>
      <c r="D983" s="319"/>
      <c r="E983" s="319"/>
      <c r="F983" s="319"/>
      <c r="G983" s="319"/>
      <c r="H983" s="375"/>
    </row>
    <row r="984" spans="1:8">
      <c r="A984" s="475" t="s">
        <v>209</v>
      </c>
      <c r="B984" s="475"/>
      <c r="C984" s="475"/>
      <c r="D984" s="475"/>
      <c r="E984" s="475"/>
      <c r="F984" s="475"/>
      <c r="G984" s="475"/>
      <c r="H984" s="475"/>
    </row>
    <row r="985" spans="1:8">
      <c r="A985" s="446" t="s">
        <v>20</v>
      </c>
      <c r="B985" s="446"/>
      <c r="C985" s="446"/>
      <c r="D985" s="446"/>
      <c r="E985" s="446" t="s">
        <v>47</v>
      </c>
      <c r="F985" s="446" t="s">
        <v>13</v>
      </c>
      <c r="G985" s="447" t="s">
        <v>163</v>
      </c>
      <c r="H985" s="448" t="s">
        <v>164</v>
      </c>
    </row>
    <row r="986" spans="1:8">
      <c r="A986" s="446"/>
      <c r="B986" s="446"/>
      <c r="C986" s="446"/>
      <c r="D986" s="446"/>
      <c r="E986" s="446"/>
      <c r="F986" s="446"/>
      <c r="G986" s="447"/>
      <c r="H986" s="448"/>
    </row>
    <row r="987" spans="1:8" ht="12.75" customHeight="1">
      <c r="A987" s="483" t="s">
        <v>210</v>
      </c>
      <c r="B987" s="483"/>
      <c r="C987" s="483"/>
      <c r="D987" s="483"/>
      <c r="E987" s="325" t="s">
        <v>168</v>
      </c>
      <c r="F987" s="325">
        <v>1</v>
      </c>
      <c r="G987" s="322">
        <f>+H996*4.999%</f>
        <v>6010.9975599999998</v>
      </c>
      <c r="H987" s="367">
        <f>ROUND(F987*G987,0)</f>
        <v>6011</v>
      </c>
    </row>
    <row r="988" spans="1:8">
      <c r="A988" s="482"/>
      <c r="B988" s="482"/>
      <c r="C988" s="482"/>
      <c r="D988" s="482"/>
      <c r="E988" s="325"/>
      <c r="F988" s="326"/>
      <c r="G988" s="322"/>
      <c r="H988" s="377"/>
    </row>
    <row r="989" spans="1:8">
      <c r="A989" s="318"/>
      <c r="B989" s="319"/>
      <c r="C989" s="320"/>
      <c r="D989" s="319"/>
      <c r="E989" s="319"/>
      <c r="F989" s="264"/>
      <c r="G989" s="324" t="s">
        <v>165</v>
      </c>
      <c r="H989" s="376">
        <f>SUM(H987:H988)</f>
        <v>6011</v>
      </c>
    </row>
    <row r="990" spans="1:8">
      <c r="A990" s="318"/>
      <c r="B990" s="319"/>
      <c r="C990" s="320"/>
      <c r="D990" s="319"/>
      <c r="E990" s="319"/>
      <c r="F990" s="319"/>
      <c r="G990" s="319"/>
      <c r="H990" s="375"/>
    </row>
    <row r="991" spans="1:8">
      <c r="A991" s="475" t="s">
        <v>169</v>
      </c>
      <c r="B991" s="475"/>
      <c r="C991" s="475"/>
      <c r="D991" s="475"/>
      <c r="E991" s="475"/>
      <c r="F991" s="475"/>
      <c r="G991" s="475"/>
      <c r="H991" s="475"/>
    </row>
    <row r="992" spans="1:8">
      <c r="A992" s="447" t="s">
        <v>170</v>
      </c>
      <c r="B992" s="447"/>
      <c r="C992" s="447"/>
      <c r="D992" s="447" t="s">
        <v>13</v>
      </c>
      <c r="E992" s="447" t="s">
        <v>52</v>
      </c>
      <c r="F992" s="447" t="s">
        <v>171</v>
      </c>
      <c r="G992" s="447" t="s">
        <v>172</v>
      </c>
      <c r="H992" s="451" t="s">
        <v>164</v>
      </c>
    </row>
    <row r="993" spans="1:8">
      <c r="A993" s="447"/>
      <c r="B993" s="447"/>
      <c r="C993" s="447"/>
      <c r="D993" s="447"/>
      <c r="E993" s="447"/>
      <c r="F993" s="447"/>
      <c r="G993" s="447"/>
      <c r="H993" s="451"/>
    </row>
    <row r="994" spans="1:8">
      <c r="A994" s="460" t="s">
        <v>188</v>
      </c>
      <c r="B994" s="461"/>
      <c r="C994" s="462"/>
      <c r="D994" s="290">
        <v>2</v>
      </c>
      <c r="E994" s="336">
        <v>1.5816652806239013</v>
      </c>
      <c r="F994" s="311">
        <v>8</v>
      </c>
      <c r="G994" s="293">
        <v>5943.2742499999995</v>
      </c>
      <c r="H994" s="367">
        <f>ROUND(D994*F994*G994/E994,0)</f>
        <v>60122</v>
      </c>
    </row>
    <row r="995" spans="1:8">
      <c r="A995" s="460" t="s">
        <v>187</v>
      </c>
      <c r="B995" s="461"/>
      <c r="C995" s="462"/>
      <c r="D995" s="290">
        <v>1</v>
      </c>
      <c r="E995" s="336">
        <f>+E994</f>
        <v>1.5816652806239013</v>
      </c>
      <c r="F995" s="311">
        <v>8</v>
      </c>
      <c r="G995" s="293">
        <v>11886.548499999999</v>
      </c>
      <c r="H995" s="367">
        <f>ROUND(D995*F995*G995/E995,0)</f>
        <v>60122</v>
      </c>
    </row>
    <row r="996" spans="1:8">
      <c r="A996" s="318"/>
      <c r="B996" s="319"/>
      <c r="C996" s="320"/>
      <c r="D996" s="319"/>
      <c r="E996" s="319"/>
      <c r="F996" s="319"/>
      <c r="G996" s="324" t="s">
        <v>165</v>
      </c>
      <c r="H996" s="376">
        <f>SUM(H994:H995)</f>
        <v>120244</v>
      </c>
    </row>
    <row r="997" spans="1:8">
      <c r="A997" s="318"/>
      <c r="B997" s="319"/>
      <c r="C997" s="320"/>
      <c r="D997" s="319"/>
      <c r="E997" s="319"/>
      <c r="F997" s="319"/>
      <c r="G997" s="319"/>
      <c r="H997" s="375"/>
    </row>
    <row r="998" spans="1:8">
      <c r="A998" s="475" t="s">
        <v>211</v>
      </c>
      <c r="B998" s="475"/>
      <c r="C998" s="475"/>
      <c r="D998" s="475"/>
      <c r="E998" s="475"/>
      <c r="F998" s="475"/>
      <c r="G998" s="475"/>
      <c r="H998" s="475"/>
    </row>
    <row r="999" spans="1:8">
      <c r="A999" s="446" t="s">
        <v>20</v>
      </c>
      <c r="B999" s="446"/>
      <c r="C999" s="446"/>
      <c r="D999" s="446"/>
      <c r="E999" s="446" t="s">
        <v>47</v>
      </c>
      <c r="F999" s="446" t="s">
        <v>13</v>
      </c>
      <c r="G999" s="447" t="s">
        <v>163</v>
      </c>
      <c r="H999" s="448" t="s">
        <v>164</v>
      </c>
    </row>
    <row r="1000" spans="1:8">
      <c r="A1000" s="446"/>
      <c r="B1000" s="446"/>
      <c r="C1000" s="446"/>
      <c r="D1000" s="446"/>
      <c r="E1000" s="446"/>
      <c r="F1000" s="446"/>
      <c r="G1000" s="447"/>
      <c r="H1000" s="448"/>
    </row>
    <row r="1001" spans="1:8">
      <c r="A1001" s="476" t="s">
        <v>189</v>
      </c>
      <c r="B1001" s="476"/>
      <c r="C1001" s="476"/>
      <c r="D1001" s="476"/>
      <c r="E1001" s="309" t="s">
        <v>201</v>
      </c>
      <c r="F1001" s="323">
        <v>5</v>
      </c>
      <c r="G1001" s="293">
        <v>25000</v>
      </c>
      <c r="H1001" s="367">
        <f>ROUND(G1001/F1001,0)</f>
        <v>5000</v>
      </c>
    </row>
    <row r="1002" spans="1:8">
      <c r="A1002" s="476" t="s">
        <v>212</v>
      </c>
      <c r="B1002" s="476"/>
      <c r="C1002" s="476"/>
      <c r="D1002" s="476"/>
      <c r="E1002" s="309" t="s">
        <v>201</v>
      </c>
      <c r="F1002" s="323">
        <v>70</v>
      </c>
      <c r="G1002" s="293">
        <v>1000000</v>
      </c>
      <c r="H1002" s="367">
        <f>ROUND(G1002/F1002,0)</f>
        <v>14286</v>
      </c>
    </row>
    <row r="1003" spans="1:8">
      <c r="A1003" s="318"/>
      <c r="B1003" s="319"/>
      <c r="C1003" s="320"/>
      <c r="D1003" s="319"/>
      <c r="E1003" s="319"/>
      <c r="F1003" s="319"/>
      <c r="G1003" s="324" t="s">
        <v>165</v>
      </c>
      <c r="H1003" s="376">
        <f>SUM(H1001:H1002)</f>
        <v>19286</v>
      </c>
    </row>
    <row r="1004" spans="1:8">
      <c r="A1004" s="318"/>
      <c r="B1004" s="319"/>
      <c r="C1004" s="320"/>
      <c r="D1004" s="319"/>
      <c r="E1004" s="319"/>
      <c r="F1004" s="319"/>
      <c r="G1004" s="327"/>
      <c r="H1004" s="378"/>
    </row>
    <row r="1005" spans="1:8">
      <c r="A1005" s="318"/>
      <c r="B1005" s="319"/>
      <c r="C1005" s="320"/>
      <c r="D1005" s="319"/>
      <c r="E1005" s="445" t="s">
        <v>175</v>
      </c>
      <c r="F1005" s="445"/>
      <c r="G1005" s="445"/>
      <c r="H1005" s="376">
        <f>H982+H989+H996+H1003</f>
        <v>1114511</v>
      </c>
    </row>
    <row r="1006" spans="1:8">
      <c r="A1006" s="318"/>
      <c r="B1006" s="319"/>
      <c r="C1006" s="320"/>
      <c r="D1006" s="319"/>
      <c r="E1006" s="475" t="s">
        <v>176</v>
      </c>
      <c r="F1006" s="475"/>
      <c r="G1006" s="328">
        <v>0.31</v>
      </c>
      <c r="H1006" s="376">
        <f>H1005*G1006</f>
        <v>345498.41</v>
      </c>
    </row>
    <row r="1007" spans="1:8">
      <c r="A1007" s="492"/>
      <c r="B1007" s="493"/>
      <c r="C1007" s="493"/>
      <c r="D1007" s="493"/>
      <c r="E1007" s="475" t="s">
        <v>177</v>
      </c>
      <c r="F1007" s="475"/>
      <c r="G1007" s="475"/>
      <c r="H1007" s="392">
        <f>ROUND(H1005+H1006,0)</f>
        <v>1460009</v>
      </c>
    </row>
    <row r="1008" spans="1:8">
      <c r="A1008" s="276" t="s">
        <v>178</v>
      </c>
      <c r="B1008" s="277"/>
      <c r="C1008" s="277"/>
      <c r="D1008" s="277"/>
      <c r="E1008" s="272"/>
      <c r="F1008" s="272"/>
      <c r="G1008" s="272"/>
      <c r="H1008" s="361"/>
    </row>
    <row r="1009" spans="1:8">
      <c r="A1009" s="276"/>
      <c r="B1009" s="278"/>
      <c r="C1009" s="278"/>
      <c r="D1009" s="278"/>
      <c r="E1009" s="279"/>
      <c r="F1009" s="279"/>
      <c r="G1009" s="279"/>
      <c r="H1009" s="362"/>
    </row>
    <row r="1010" spans="1:8">
      <c r="A1010" s="280"/>
      <c r="B1010" s="264"/>
      <c r="C1010" s="264"/>
      <c r="D1010" s="264"/>
      <c r="E1010" s="264"/>
      <c r="F1010" s="264"/>
      <c r="G1010" s="264"/>
      <c r="H1010" s="363"/>
    </row>
    <row r="1011" spans="1:8" ht="13.5" thickBot="1">
      <c r="A1011" s="276" t="s">
        <v>179</v>
      </c>
      <c r="B1011" s="281"/>
      <c r="C1011" s="281"/>
      <c r="D1011" s="281"/>
      <c r="E1011" s="282"/>
      <c r="F1011" s="282"/>
      <c r="G1011" s="282"/>
      <c r="H1011" s="364"/>
    </row>
    <row r="1012" spans="1:8" ht="31.5" customHeight="1" thickBot="1">
      <c r="A1012" s="390" t="s">
        <v>160</v>
      </c>
      <c r="B1012" s="391">
        <v>12.6</v>
      </c>
      <c r="C1012" s="507" t="s">
        <v>129</v>
      </c>
      <c r="D1012" s="507"/>
      <c r="E1012" s="507"/>
      <c r="F1012" s="507"/>
      <c r="G1012" s="507"/>
      <c r="H1012" s="508"/>
    </row>
    <row r="1013" spans="1:8">
      <c r="A1013" s="255" t="s">
        <v>161</v>
      </c>
      <c r="B1013" s="255"/>
      <c r="C1013" s="444" t="s">
        <v>201</v>
      </c>
      <c r="D1013" s="444"/>
      <c r="E1013" s="444"/>
      <c r="F1013" s="444"/>
      <c r="G1013" s="444"/>
      <c r="H1013" s="444"/>
    </row>
    <row r="1014" spans="1:8">
      <c r="A1014" s="318"/>
      <c r="B1014" s="319"/>
      <c r="C1014" s="320"/>
      <c r="D1014" s="319"/>
      <c r="E1014" s="319"/>
      <c r="F1014" s="319"/>
      <c r="G1014" s="319"/>
      <c r="H1014" s="375"/>
    </row>
    <row r="1015" spans="1:8">
      <c r="A1015" s="475" t="s">
        <v>162</v>
      </c>
      <c r="B1015" s="475"/>
      <c r="C1015" s="475"/>
      <c r="D1015" s="475"/>
      <c r="E1015" s="475"/>
      <c r="F1015" s="475"/>
      <c r="G1015" s="475"/>
      <c r="H1015" s="475"/>
    </row>
    <row r="1016" spans="1:8">
      <c r="A1016" s="446" t="s">
        <v>20</v>
      </c>
      <c r="B1016" s="446"/>
      <c r="C1016" s="446"/>
      <c r="D1016" s="446"/>
      <c r="E1016" s="446" t="s">
        <v>47</v>
      </c>
      <c r="F1016" s="446" t="s">
        <v>13</v>
      </c>
      <c r="G1016" s="447" t="s">
        <v>163</v>
      </c>
      <c r="H1016" s="448" t="s">
        <v>164</v>
      </c>
    </row>
    <row r="1017" spans="1:8">
      <c r="A1017" s="446"/>
      <c r="B1017" s="446"/>
      <c r="C1017" s="446"/>
      <c r="D1017" s="446"/>
      <c r="E1017" s="446"/>
      <c r="F1017" s="446"/>
      <c r="G1017" s="447"/>
      <c r="H1017" s="448"/>
    </row>
    <row r="1018" spans="1:8">
      <c r="A1018" s="484" t="s">
        <v>241</v>
      </c>
      <c r="B1018" s="484"/>
      <c r="C1018" s="484"/>
      <c r="D1018" s="484"/>
      <c r="E1018" s="321" t="s">
        <v>203</v>
      </c>
      <c r="F1018" s="323">
        <v>0.49</v>
      </c>
      <c r="G1018" s="322">
        <v>659687.6</v>
      </c>
      <c r="H1018" s="367">
        <f>ROUND(F1018*G1018,0)</f>
        <v>323247</v>
      </c>
    </row>
    <row r="1019" spans="1:8">
      <c r="A1019" s="483" t="s">
        <v>242</v>
      </c>
      <c r="B1019" s="483"/>
      <c r="C1019" s="483"/>
      <c r="D1019" s="483"/>
      <c r="E1019" s="325" t="s">
        <v>243</v>
      </c>
      <c r="F1019" s="349">
        <v>0.4</v>
      </c>
      <c r="G1019" s="322">
        <v>12500</v>
      </c>
      <c r="H1019" s="367">
        <f>ROUND(G1019*F1019,0)</f>
        <v>5000</v>
      </c>
    </row>
    <row r="1020" spans="1:8">
      <c r="A1020" s="318"/>
      <c r="B1020" s="319"/>
      <c r="C1020" s="320"/>
      <c r="D1020" s="319"/>
      <c r="E1020" s="319"/>
      <c r="F1020" s="319"/>
      <c r="G1020" s="324" t="s">
        <v>165</v>
      </c>
      <c r="H1020" s="376">
        <f>SUM(H1018:H1019)</f>
        <v>328247</v>
      </c>
    </row>
    <row r="1021" spans="1:8">
      <c r="A1021" s="318"/>
      <c r="B1021" s="319"/>
      <c r="C1021" s="320"/>
      <c r="D1021" s="319"/>
      <c r="E1021" s="319"/>
      <c r="F1021" s="319"/>
      <c r="G1021" s="319"/>
      <c r="H1021" s="375"/>
    </row>
    <row r="1022" spans="1:8">
      <c r="A1022" s="475" t="s">
        <v>209</v>
      </c>
      <c r="B1022" s="475"/>
      <c r="C1022" s="475"/>
      <c r="D1022" s="475"/>
      <c r="E1022" s="475"/>
      <c r="F1022" s="475"/>
      <c r="G1022" s="475"/>
      <c r="H1022" s="475"/>
    </row>
    <row r="1023" spans="1:8">
      <c r="A1023" s="446" t="s">
        <v>20</v>
      </c>
      <c r="B1023" s="446"/>
      <c r="C1023" s="446"/>
      <c r="D1023" s="446"/>
      <c r="E1023" s="446" t="s">
        <v>47</v>
      </c>
      <c r="F1023" s="446" t="s">
        <v>13</v>
      </c>
      <c r="G1023" s="447" t="s">
        <v>163</v>
      </c>
      <c r="H1023" s="448" t="s">
        <v>164</v>
      </c>
    </row>
    <row r="1024" spans="1:8">
      <c r="A1024" s="446"/>
      <c r="B1024" s="446"/>
      <c r="C1024" s="446"/>
      <c r="D1024" s="446"/>
      <c r="E1024" s="446"/>
      <c r="F1024" s="446"/>
      <c r="G1024" s="447"/>
      <c r="H1024" s="448"/>
    </row>
    <row r="1025" spans="1:8" ht="12.75" customHeight="1">
      <c r="A1025" s="483" t="s">
        <v>210</v>
      </c>
      <c r="B1025" s="483"/>
      <c r="C1025" s="483"/>
      <c r="D1025" s="483"/>
      <c r="E1025" s="325" t="s">
        <v>168</v>
      </c>
      <c r="F1025" s="325">
        <v>1</v>
      </c>
      <c r="G1025" s="322">
        <f>+H1034*4.995%</f>
        <v>2349.1485000000002</v>
      </c>
      <c r="H1025" s="367">
        <f>ROUND(F1025*G1025,0)</f>
        <v>2349</v>
      </c>
    </row>
    <row r="1026" spans="1:8">
      <c r="A1026" s="482"/>
      <c r="B1026" s="482"/>
      <c r="C1026" s="482"/>
      <c r="D1026" s="482"/>
      <c r="E1026" s="325"/>
      <c r="F1026" s="326"/>
      <c r="G1026" s="322"/>
      <c r="H1026" s="377"/>
    </row>
    <row r="1027" spans="1:8">
      <c r="A1027" s="318"/>
      <c r="B1027" s="319"/>
      <c r="C1027" s="320"/>
      <c r="D1027" s="319"/>
      <c r="E1027" s="319"/>
      <c r="F1027" s="264"/>
      <c r="G1027" s="324" t="s">
        <v>165</v>
      </c>
      <c r="H1027" s="376">
        <f>SUM(H1025:H1026)</f>
        <v>2349</v>
      </c>
    </row>
    <row r="1028" spans="1:8">
      <c r="A1028" s="318"/>
      <c r="B1028" s="319"/>
      <c r="C1028" s="320"/>
      <c r="D1028" s="319"/>
      <c r="E1028" s="319"/>
      <c r="F1028" s="319"/>
      <c r="G1028" s="319"/>
      <c r="H1028" s="375"/>
    </row>
    <row r="1029" spans="1:8">
      <c r="A1029" s="475" t="s">
        <v>169</v>
      </c>
      <c r="B1029" s="475"/>
      <c r="C1029" s="475"/>
      <c r="D1029" s="475"/>
      <c r="E1029" s="475"/>
      <c r="F1029" s="475"/>
      <c r="G1029" s="475"/>
      <c r="H1029" s="475"/>
    </row>
    <row r="1030" spans="1:8">
      <c r="A1030" s="447" t="s">
        <v>170</v>
      </c>
      <c r="B1030" s="447"/>
      <c r="C1030" s="447"/>
      <c r="D1030" s="447" t="s">
        <v>13</v>
      </c>
      <c r="E1030" s="447" t="s">
        <v>52</v>
      </c>
      <c r="F1030" s="447" t="s">
        <v>171</v>
      </c>
      <c r="G1030" s="447" t="s">
        <v>172</v>
      </c>
      <c r="H1030" s="451" t="s">
        <v>164</v>
      </c>
    </row>
    <row r="1031" spans="1:8">
      <c r="A1031" s="447"/>
      <c r="B1031" s="447"/>
      <c r="C1031" s="447"/>
      <c r="D1031" s="447"/>
      <c r="E1031" s="447"/>
      <c r="F1031" s="447"/>
      <c r="G1031" s="447"/>
      <c r="H1031" s="451"/>
    </row>
    <row r="1032" spans="1:8">
      <c r="A1032" s="460" t="s">
        <v>188</v>
      </c>
      <c r="B1032" s="461"/>
      <c r="C1032" s="462"/>
      <c r="D1032" s="290">
        <v>2</v>
      </c>
      <c r="E1032" s="350">
        <v>4.0439540000000003</v>
      </c>
      <c r="F1032" s="311">
        <v>8</v>
      </c>
      <c r="G1032" s="293">
        <v>5943.2742499999995</v>
      </c>
      <c r="H1032" s="367">
        <f>ROUND(D1032*F1032*G1032/E1032,0)</f>
        <v>23515</v>
      </c>
    </row>
    <row r="1033" spans="1:8">
      <c r="A1033" s="460" t="s">
        <v>187</v>
      </c>
      <c r="B1033" s="461"/>
      <c r="C1033" s="462"/>
      <c r="D1033" s="290">
        <v>1</v>
      </c>
      <c r="E1033" s="350">
        <f>+E1032</f>
        <v>4.0439540000000003</v>
      </c>
      <c r="F1033" s="311">
        <v>8</v>
      </c>
      <c r="G1033" s="293">
        <v>11886.548499999999</v>
      </c>
      <c r="H1033" s="367">
        <f>ROUND(D1033*F1033*G1033/E1033,0)</f>
        <v>23515</v>
      </c>
    </row>
    <row r="1034" spans="1:8">
      <c r="A1034" s="318"/>
      <c r="B1034" s="319"/>
      <c r="C1034" s="320"/>
      <c r="D1034" s="319"/>
      <c r="E1034" s="319"/>
      <c r="F1034" s="319"/>
      <c r="G1034" s="324" t="s">
        <v>165</v>
      </c>
      <c r="H1034" s="376">
        <f>SUM(H1032:H1033)</f>
        <v>47030</v>
      </c>
    </row>
    <row r="1035" spans="1:8">
      <c r="A1035" s="318"/>
      <c r="B1035" s="319"/>
      <c r="C1035" s="320"/>
      <c r="D1035" s="319"/>
      <c r="E1035" s="319"/>
      <c r="F1035" s="319"/>
      <c r="G1035" s="319"/>
      <c r="H1035" s="375"/>
    </row>
    <row r="1036" spans="1:8">
      <c r="A1036" s="475" t="s">
        <v>211</v>
      </c>
      <c r="B1036" s="475"/>
      <c r="C1036" s="475"/>
      <c r="D1036" s="475"/>
      <c r="E1036" s="475"/>
      <c r="F1036" s="475"/>
      <c r="G1036" s="475"/>
      <c r="H1036" s="475"/>
    </row>
    <row r="1037" spans="1:8">
      <c r="A1037" s="446" t="s">
        <v>20</v>
      </c>
      <c r="B1037" s="446"/>
      <c r="C1037" s="446"/>
      <c r="D1037" s="446"/>
      <c r="E1037" s="446" t="s">
        <v>47</v>
      </c>
      <c r="F1037" s="446" t="s">
        <v>13</v>
      </c>
      <c r="G1037" s="447" t="s">
        <v>163</v>
      </c>
      <c r="H1037" s="448" t="s">
        <v>164</v>
      </c>
    </row>
    <row r="1038" spans="1:8">
      <c r="A1038" s="446"/>
      <c r="B1038" s="446"/>
      <c r="C1038" s="446"/>
      <c r="D1038" s="446"/>
      <c r="E1038" s="446"/>
      <c r="F1038" s="446"/>
      <c r="G1038" s="447"/>
      <c r="H1038" s="448"/>
    </row>
    <row r="1039" spans="1:8">
      <c r="A1039" s="476" t="s">
        <v>189</v>
      </c>
      <c r="B1039" s="476"/>
      <c r="C1039" s="476"/>
      <c r="D1039" s="476"/>
      <c r="E1039" s="309" t="s">
        <v>201</v>
      </c>
      <c r="F1039" s="323">
        <v>45</v>
      </c>
      <c r="G1039" s="293">
        <v>25000</v>
      </c>
      <c r="H1039" s="367">
        <f>ROUND(G1039/F1039,0)</f>
        <v>556</v>
      </c>
    </row>
    <row r="1040" spans="1:8">
      <c r="A1040" s="476" t="s">
        <v>212</v>
      </c>
      <c r="B1040" s="476"/>
      <c r="C1040" s="476"/>
      <c r="D1040" s="476"/>
      <c r="E1040" s="309" t="s">
        <v>201</v>
      </c>
      <c r="F1040" s="323">
        <v>550</v>
      </c>
      <c r="G1040" s="293">
        <v>1000000</v>
      </c>
      <c r="H1040" s="367">
        <f>ROUND(G1040/F1040,0)</f>
        <v>1818</v>
      </c>
    </row>
    <row r="1041" spans="1:8">
      <c r="A1041" s="318"/>
      <c r="B1041" s="319"/>
      <c r="C1041" s="320"/>
      <c r="D1041" s="319"/>
      <c r="E1041" s="319"/>
      <c r="F1041" s="319"/>
      <c r="G1041" s="324" t="s">
        <v>165</v>
      </c>
      <c r="H1041" s="376">
        <f>SUM(H1039:H1040)</f>
        <v>2374</v>
      </c>
    </row>
    <row r="1042" spans="1:8">
      <c r="A1042" s="318"/>
      <c r="B1042" s="319"/>
      <c r="C1042" s="320"/>
      <c r="D1042" s="319"/>
      <c r="E1042" s="319"/>
      <c r="F1042" s="319"/>
      <c r="G1042" s="327"/>
      <c r="H1042" s="378"/>
    </row>
    <row r="1043" spans="1:8">
      <c r="A1043" s="318"/>
      <c r="B1043" s="319"/>
      <c r="C1043" s="320"/>
      <c r="D1043" s="319"/>
      <c r="E1043" s="445" t="s">
        <v>175</v>
      </c>
      <c r="F1043" s="445"/>
      <c r="G1043" s="445"/>
      <c r="H1043" s="376">
        <f>H1020+H1027+H1034+H1041</f>
        <v>380000</v>
      </c>
    </row>
    <row r="1044" spans="1:8">
      <c r="A1044" s="318"/>
      <c r="B1044" s="319"/>
      <c r="C1044" s="320"/>
      <c r="D1044" s="319"/>
      <c r="E1044" s="475" t="s">
        <v>176</v>
      </c>
      <c r="F1044" s="475"/>
      <c r="G1044" s="328">
        <v>0.31</v>
      </c>
      <c r="H1044" s="376">
        <f>H1043*G1044</f>
        <v>117800</v>
      </c>
    </row>
    <row r="1045" spans="1:8">
      <c r="A1045" s="492"/>
      <c r="B1045" s="493"/>
      <c r="C1045" s="493"/>
      <c r="D1045" s="493"/>
      <c r="E1045" s="475" t="s">
        <v>177</v>
      </c>
      <c r="F1045" s="475"/>
      <c r="G1045" s="475"/>
      <c r="H1045" s="392">
        <f>ROUND(H1043+H1044,0)</f>
        <v>497800</v>
      </c>
    </row>
    <row r="1046" spans="1:8">
      <c r="A1046" s="276" t="s">
        <v>178</v>
      </c>
      <c r="B1046" s="512" t="s">
        <v>213</v>
      </c>
      <c r="C1046" s="512"/>
      <c r="D1046" s="512"/>
      <c r="E1046" s="512"/>
      <c r="F1046" s="512"/>
      <c r="G1046" s="512"/>
      <c r="H1046" s="513"/>
    </row>
    <row r="1047" spans="1:8">
      <c r="A1047" s="276"/>
      <c r="B1047" s="278"/>
      <c r="C1047" s="278"/>
      <c r="D1047" s="278"/>
      <c r="E1047" s="279"/>
      <c r="F1047" s="279"/>
      <c r="G1047" s="279"/>
      <c r="H1047" s="362"/>
    </row>
    <row r="1048" spans="1:8">
      <c r="A1048" s="280"/>
      <c r="B1048" s="264"/>
      <c r="C1048" s="264"/>
      <c r="D1048" s="264"/>
      <c r="E1048" s="264"/>
      <c r="F1048" s="264"/>
      <c r="G1048" s="264"/>
      <c r="H1048" s="363"/>
    </row>
    <row r="1049" spans="1:8" ht="13.5" thickBot="1">
      <c r="A1049" s="276" t="s">
        <v>179</v>
      </c>
      <c r="B1049" s="281"/>
      <c r="C1049" s="281"/>
      <c r="D1049" s="281"/>
      <c r="E1049" s="282"/>
      <c r="F1049" s="282"/>
      <c r="G1049" s="282"/>
      <c r="H1049" s="364"/>
    </row>
    <row r="1050" spans="1:8" ht="31.5" customHeight="1" thickBot="1">
      <c r="A1050" s="390" t="s">
        <v>160</v>
      </c>
      <c r="B1050" s="391">
        <v>12.7</v>
      </c>
      <c r="C1050" s="507" t="s">
        <v>130</v>
      </c>
      <c r="D1050" s="507"/>
      <c r="E1050" s="507"/>
      <c r="F1050" s="507"/>
      <c r="G1050" s="507"/>
      <c r="H1050" s="508"/>
    </row>
    <row r="1051" spans="1:8">
      <c r="A1051" s="255" t="s">
        <v>161</v>
      </c>
      <c r="B1051" s="470" t="s">
        <v>87</v>
      </c>
      <c r="C1051" s="471"/>
      <c r="D1051" s="471"/>
      <c r="E1051" s="471"/>
      <c r="F1051" s="471"/>
      <c r="G1051" s="471"/>
      <c r="H1051" s="472"/>
    </row>
    <row r="1052" spans="1:8">
      <c r="A1052" s="306"/>
      <c r="B1052" s="307"/>
      <c r="C1052" s="308"/>
      <c r="D1052" s="307"/>
      <c r="E1052" s="307"/>
      <c r="F1052" s="307"/>
      <c r="G1052" s="307"/>
      <c r="H1052" s="369"/>
    </row>
    <row r="1053" spans="1:8">
      <c r="A1053" s="469" t="s">
        <v>162</v>
      </c>
      <c r="B1053" s="469"/>
      <c r="C1053" s="469"/>
      <c r="D1053" s="469"/>
      <c r="E1053" s="469"/>
      <c r="F1053" s="469"/>
      <c r="G1053" s="469"/>
      <c r="H1053" s="469"/>
    </row>
    <row r="1054" spans="1:8">
      <c r="A1054" s="446" t="s">
        <v>20</v>
      </c>
      <c r="B1054" s="446"/>
      <c r="C1054" s="446"/>
      <c r="D1054" s="446"/>
      <c r="E1054" s="446" t="s">
        <v>47</v>
      </c>
      <c r="F1054" s="446" t="s">
        <v>13</v>
      </c>
      <c r="G1054" s="447" t="s">
        <v>163</v>
      </c>
      <c r="H1054" s="448" t="s">
        <v>164</v>
      </c>
    </row>
    <row r="1055" spans="1:8">
      <c r="A1055" s="446"/>
      <c r="B1055" s="446"/>
      <c r="C1055" s="446"/>
      <c r="D1055" s="446"/>
      <c r="E1055" s="446"/>
      <c r="F1055" s="446"/>
      <c r="G1055" s="447"/>
      <c r="H1055" s="448"/>
    </row>
    <row r="1056" spans="1:8">
      <c r="A1056" s="473" t="s">
        <v>198</v>
      </c>
      <c r="B1056" s="473"/>
      <c r="C1056" s="473"/>
      <c r="D1056" s="473"/>
      <c r="E1056" s="309" t="s">
        <v>168</v>
      </c>
      <c r="F1056" s="291">
        <v>0.5</v>
      </c>
      <c r="G1056" s="294">
        <v>12500</v>
      </c>
      <c r="H1056" s="367">
        <f>ROUND(F1056*G1056,0)</f>
        <v>6250</v>
      </c>
    </row>
    <row r="1057" spans="1:8">
      <c r="A1057" s="473" t="s">
        <v>244</v>
      </c>
      <c r="B1057" s="473"/>
      <c r="C1057" s="473"/>
      <c r="D1057" s="473"/>
      <c r="E1057" s="309" t="s">
        <v>87</v>
      </c>
      <c r="F1057" s="291">
        <v>1</v>
      </c>
      <c r="G1057" s="294">
        <v>414324.2</v>
      </c>
      <c r="H1057" s="367">
        <f>ROUND(F1057*G1057,0)</f>
        <v>414324</v>
      </c>
    </row>
    <row r="1058" spans="1:8">
      <c r="A1058" s="474" t="s">
        <v>200</v>
      </c>
      <c r="B1058" s="474"/>
      <c r="C1058" s="474"/>
      <c r="D1058" s="474"/>
      <c r="E1058" s="309" t="s">
        <v>108</v>
      </c>
      <c r="F1058" s="291">
        <v>1</v>
      </c>
      <c r="G1058" s="294">
        <v>1900</v>
      </c>
      <c r="H1058" s="367">
        <f>ROUND(F1058*G1058,0)</f>
        <v>1900</v>
      </c>
    </row>
    <row r="1059" spans="1:8">
      <c r="A1059" s="495"/>
      <c r="B1059" s="495"/>
      <c r="C1059" s="495"/>
      <c r="D1059" s="495"/>
      <c r="E1059" s="309"/>
      <c r="F1059" s="351"/>
      <c r="G1059" s="329"/>
      <c r="H1059" s="367"/>
    </row>
    <row r="1060" spans="1:8">
      <c r="A1060" s="306"/>
      <c r="B1060" s="307"/>
      <c r="C1060" s="308"/>
      <c r="D1060" s="307"/>
      <c r="E1060" s="307"/>
      <c r="F1060" s="307"/>
      <c r="G1060" s="310" t="s">
        <v>165</v>
      </c>
      <c r="H1060" s="370">
        <f>SUM(H1056:H1059)</f>
        <v>422474</v>
      </c>
    </row>
    <row r="1061" spans="1:8">
      <c r="A1061" s="306"/>
      <c r="B1061" s="307"/>
      <c r="C1061" s="308"/>
      <c r="D1061" s="307"/>
      <c r="E1061" s="307"/>
      <c r="F1061" s="307"/>
      <c r="G1061" s="307"/>
      <c r="H1061" s="369"/>
    </row>
    <row r="1062" spans="1:8">
      <c r="A1062" s="469" t="s">
        <v>181</v>
      </c>
      <c r="B1062" s="469"/>
      <c r="C1062" s="469"/>
      <c r="D1062" s="469"/>
      <c r="E1062" s="469"/>
      <c r="F1062" s="469"/>
      <c r="G1062" s="469"/>
      <c r="H1062" s="469"/>
    </row>
    <row r="1063" spans="1:8">
      <c r="A1063" s="446" t="s">
        <v>20</v>
      </c>
      <c r="B1063" s="446"/>
      <c r="C1063" s="446"/>
      <c r="D1063" s="446"/>
      <c r="E1063" s="446" t="s">
        <v>47</v>
      </c>
      <c r="F1063" s="446" t="s">
        <v>13</v>
      </c>
      <c r="G1063" s="447" t="s">
        <v>163</v>
      </c>
      <c r="H1063" s="448" t="s">
        <v>164</v>
      </c>
    </row>
    <row r="1064" spans="1:8">
      <c r="A1064" s="446"/>
      <c r="B1064" s="446"/>
      <c r="C1064" s="446"/>
      <c r="D1064" s="446"/>
      <c r="E1064" s="446"/>
      <c r="F1064" s="446"/>
      <c r="G1064" s="447"/>
      <c r="H1064" s="448"/>
    </row>
    <row r="1065" spans="1:8">
      <c r="A1065" s="473" t="s">
        <v>167</v>
      </c>
      <c r="B1065" s="473"/>
      <c r="C1065" s="473"/>
      <c r="D1065" s="473"/>
      <c r="E1065" s="309" t="s">
        <v>168</v>
      </c>
      <c r="F1065" s="257">
        <v>1</v>
      </c>
      <c r="G1065" s="294">
        <f>+H1073*4.996%</f>
        <v>2826.4870000000001</v>
      </c>
      <c r="H1065" s="367">
        <f>ROUND(F1065*G1065,0)</f>
        <v>2826</v>
      </c>
    </row>
    <row r="1066" spans="1:8">
      <c r="A1066" s="306"/>
      <c r="B1066" s="307"/>
      <c r="C1066" s="308"/>
      <c r="D1066" s="307"/>
      <c r="E1066" s="307"/>
      <c r="F1066" s="264"/>
      <c r="G1066" s="310" t="s">
        <v>165</v>
      </c>
      <c r="H1066" s="370">
        <f>SUM(H1065)</f>
        <v>2826</v>
      </c>
    </row>
    <row r="1067" spans="1:8">
      <c r="A1067" s="306"/>
      <c r="B1067" s="307"/>
      <c r="C1067" s="308"/>
      <c r="D1067" s="307"/>
      <c r="E1067" s="307"/>
      <c r="F1067" s="307"/>
      <c r="G1067" s="307"/>
      <c r="H1067" s="369"/>
    </row>
    <row r="1068" spans="1:8">
      <c r="A1068" s="469" t="s">
        <v>169</v>
      </c>
      <c r="B1068" s="469"/>
      <c r="C1068" s="469"/>
      <c r="D1068" s="469"/>
      <c r="E1068" s="469"/>
      <c r="F1068" s="469"/>
      <c r="G1068" s="469"/>
      <c r="H1068" s="469"/>
    </row>
    <row r="1069" spans="1:8">
      <c r="A1069" s="447" t="s">
        <v>170</v>
      </c>
      <c r="B1069" s="447"/>
      <c r="C1069" s="447"/>
      <c r="D1069" s="447" t="s">
        <v>13</v>
      </c>
      <c r="E1069" s="447" t="s">
        <v>52</v>
      </c>
      <c r="F1069" s="447" t="s">
        <v>171</v>
      </c>
      <c r="G1069" s="447" t="s">
        <v>172</v>
      </c>
      <c r="H1069" s="451" t="s">
        <v>164</v>
      </c>
    </row>
    <row r="1070" spans="1:8">
      <c r="A1070" s="447"/>
      <c r="B1070" s="447"/>
      <c r="C1070" s="447"/>
      <c r="D1070" s="447"/>
      <c r="E1070" s="447"/>
      <c r="F1070" s="447"/>
      <c r="G1070" s="447"/>
      <c r="H1070" s="451"/>
    </row>
    <row r="1071" spans="1:8">
      <c r="A1071" s="460" t="s">
        <v>188</v>
      </c>
      <c r="B1071" s="461"/>
      <c r="C1071" s="462"/>
      <c r="D1071" s="290">
        <v>6</v>
      </c>
      <c r="E1071" s="350">
        <v>6.7233809999999998</v>
      </c>
      <c r="F1071" s="311">
        <v>8</v>
      </c>
      <c r="G1071" s="293">
        <v>5943.2742499999995</v>
      </c>
      <c r="H1071" s="371">
        <f>ROUND(D1071*F1071*G1071/E1071,0)</f>
        <v>42431</v>
      </c>
    </row>
    <row r="1072" spans="1:8">
      <c r="A1072" s="460" t="s">
        <v>187</v>
      </c>
      <c r="B1072" s="461"/>
      <c r="C1072" s="462"/>
      <c r="D1072" s="290">
        <v>1</v>
      </c>
      <c r="E1072" s="350">
        <f>+E1071</f>
        <v>6.7233809999999998</v>
      </c>
      <c r="F1072" s="311">
        <v>8</v>
      </c>
      <c r="G1072" s="293">
        <v>11886.548499999999</v>
      </c>
      <c r="H1072" s="371">
        <f>ROUND(D1072*F1072*G1072/E1072,0)</f>
        <v>14144</v>
      </c>
    </row>
    <row r="1073" spans="1:8">
      <c r="A1073" s="306"/>
      <c r="B1073" s="307"/>
      <c r="C1073" s="308"/>
      <c r="D1073" s="307"/>
      <c r="E1073" s="307"/>
      <c r="F1073" s="307"/>
      <c r="G1073" s="310" t="s">
        <v>218</v>
      </c>
      <c r="H1073" s="370">
        <f>SUM(H1071:H1072)</f>
        <v>56575</v>
      </c>
    </row>
    <row r="1074" spans="1:8">
      <c r="A1074" s="306"/>
      <c r="B1074" s="307"/>
      <c r="C1074" s="308"/>
      <c r="D1074" s="307"/>
      <c r="E1074" s="307"/>
      <c r="F1074" s="307"/>
      <c r="G1074" s="307"/>
      <c r="H1074" s="369"/>
    </row>
    <row r="1075" spans="1:8">
      <c r="A1075" s="469" t="s">
        <v>174</v>
      </c>
      <c r="B1075" s="469"/>
      <c r="C1075" s="469"/>
      <c r="D1075" s="469"/>
      <c r="E1075" s="469"/>
      <c r="F1075" s="469"/>
      <c r="G1075" s="469"/>
      <c r="H1075" s="469"/>
    </row>
    <row r="1076" spans="1:8">
      <c r="A1076" s="446" t="s">
        <v>20</v>
      </c>
      <c r="B1076" s="446"/>
      <c r="C1076" s="446"/>
      <c r="D1076" s="446"/>
      <c r="E1076" s="446" t="s">
        <v>47</v>
      </c>
      <c r="F1076" s="446" t="s">
        <v>13</v>
      </c>
      <c r="G1076" s="447" t="s">
        <v>163</v>
      </c>
      <c r="H1076" s="448" t="s">
        <v>164</v>
      </c>
    </row>
    <row r="1077" spans="1:8">
      <c r="A1077" s="446"/>
      <c r="B1077" s="446"/>
      <c r="C1077" s="446"/>
      <c r="D1077" s="446"/>
      <c r="E1077" s="446"/>
      <c r="F1077" s="446"/>
      <c r="G1077" s="447"/>
      <c r="H1077" s="448"/>
    </row>
    <row r="1078" spans="1:8">
      <c r="A1078" s="476" t="s">
        <v>189</v>
      </c>
      <c r="B1078" s="476"/>
      <c r="C1078" s="476"/>
      <c r="D1078" s="476"/>
      <c r="E1078" s="309" t="s">
        <v>168</v>
      </c>
      <c r="F1078" s="311">
        <v>8</v>
      </c>
      <c r="G1078" s="293">
        <v>25000</v>
      </c>
      <c r="H1078" s="371">
        <f>+G1078/F1078</f>
        <v>3125</v>
      </c>
    </row>
    <row r="1079" spans="1:8">
      <c r="A1079" s="477"/>
      <c r="B1079" s="478"/>
      <c r="C1079" s="478"/>
      <c r="D1079" s="479"/>
      <c r="E1079" s="312"/>
      <c r="F1079" s="313"/>
      <c r="G1079" s="312"/>
      <c r="H1079" s="372"/>
    </row>
    <row r="1080" spans="1:8">
      <c r="A1080" s="480"/>
      <c r="B1080" s="480"/>
      <c r="C1080" s="480"/>
      <c r="D1080" s="480"/>
      <c r="E1080" s="312"/>
      <c r="F1080" s="313"/>
      <c r="G1080" s="312"/>
      <c r="H1080" s="372"/>
    </row>
    <row r="1081" spans="1:8">
      <c r="A1081" s="481"/>
      <c r="B1081" s="481"/>
      <c r="C1081" s="481"/>
      <c r="D1081" s="481"/>
      <c r="E1081" s="314"/>
      <c r="F1081" s="315"/>
      <c r="G1081" s="314"/>
      <c r="H1081" s="373"/>
    </row>
    <row r="1082" spans="1:8">
      <c r="A1082" s="306"/>
      <c r="B1082" s="307"/>
      <c r="C1082" s="308"/>
      <c r="D1082" s="307"/>
      <c r="E1082" s="307"/>
      <c r="F1082" s="307"/>
      <c r="G1082" s="310" t="s">
        <v>218</v>
      </c>
      <c r="H1082" s="370">
        <f>SUM(H1078:H1081)</f>
        <v>3125</v>
      </c>
    </row>
    <row r="1083" spans="1:8">
      <c r="A1083" s="306"/>
      <c r="B1083" s="307"/>
      <c r="C1083" s="308"/>
      <c r="D1083" s="307"/>
      <c r="E1083" s="307"/>
      <c r="F1083" s="307"/>
      <c r="G1083" s="316"/>
      <c r="H1083" s="374"/>
    </row>
    <row r="1084" spans="1:8">
      <c r="A1084" s="306"/>
      <c r="B1084" s="307"/>
      <c r="C1084" s="308"/>
      <c r="D1084" s="307"/>
      <c r="E1084" s="445" t="s">
        <v>175</v>
      </c>
      <c r="F1084" s="445"/>
      <c r="G1084" s="445"/>
      <c r="H1084" s="370">
        <f>H1060+H1066+H1073+H1082</f>
        <v>485000</v>
      </c>
    </row>
    <row r="1085" spans="1:8">
      <c r="A1085" s="306"/>
      <c r="B1085" s="307"/>
      <c r="C1085" s="308"/>
      <c r="D1085" s="307"/>
      <c r="E1085" s="469" t="s">
        <v>176</v>
      </c>
      <c r="F1085" s="469"/>
      <c r="G1085" s="317">
        <v>0.31</v>
      </c>
      <c r="H1085" s="370">
        <f>H1084*G1085</f>
        <v>150350</v>
      </c>
    </row>
    <row r="1086" spans="1:8">
      <c r="A1086" s="287"/>
      <c r="B1086" s="288"/>
      <c r="C1086" s="288"/>
      <c r="D1086" s="288"/>
      <c r="E1086" s="469" t="s">
        <v>177</v>
      </c>
      <c r="F1086" s="469"/>
      <c r="G1086" s="469"/>
      <c r="H1086" s="393">
        <f>ROUND(H1084+H1085,0)</f>
        <v>635350</v>
      </c>
    </row>
    <row r="1087" spans="1:8">
      <c r="A1087" s="276" t="s">
        <v>178</v>
      </c>
      <c r="B1087" s="277"/>
      <c r="C1087" s="277"/>
      <c r="D1087" s="277"/>
      <c r="E1087" s="272"/>
      <c r="F1087" s="272"/>
      <c r="G1087" s="272"/>
      <c r="H1087" s="361"/>
    </row>
    <row r="1088" spans="1:8">
      <c r="A1088" s="276"/>
      <c r="B1088" s="278"/>
      <c r="C1088" s="278"/>
      <c r="D1088" s="278"/>
      <c r="E1088" s="279"/>
      <c r="F1088" s="279"/>
      <c r="G1088" s="279"/>
      <c r="H1088" s="362"/>
    </row>
    <row r="1089" spans="1:8">
      <c r="A1089" s="280"/>
      <c r="B1089" s="264"/>
      <c r="C1089" s="264"/>
      <c r="D1089" s="264"/>
      <c r="E1089" s="264"/>
      <c r="F1089" s="264"/>
      <c r="G1089" s="264"/>
      <c r="H1089" s="363"/>
    </row>
    <row r="1090" spans="1:8" ht="13.5" thickBot="1">
      <c r="A1090" s="276" t="s">
        <v>179</v>
      </c>
      <c r="B1090" s="281"/>
      <c r="C1090" s="281"/>
      <c r="D1090" s="281"/>
      <c r="E1090" s="282"/>
      <c r="F1090" s="282"/>
      <c r="G1090" s="282"/>
      <c r="H1090" s="364"/>
    </row>
    <row r="1091" spans="1:8" ht="31.5" customHeight="1" thickBot="1">
      <c r="A1091" s="390" t="s">
        <v>160</v>
      </c>
      <c r="B1091" s="391">
        <v>13.1</v>
      </c>
      <c r="C1091" s="507" t="s">
        <v>132</v>
      </c>
      <c r="D1091" s="507"/>
      <c r="E1091" s="507"/>
      <c r="F1091" s="507"/>
      <c r="G1091" s="507"/>
      <c r="H1091" s="508"/>
    </row>
    <row r="1092" spans="1:8">
      <c r="A1092" s="255" t="s">
        <v>161</v>
      </c>
      <c r="B1092" s="255"/>
      <c r="C1092" s="470" t="s">
        <v>118</v>
      </c>
      <c r="D1092" s="471"/>
      <c r="E1092" s="471"/>
      <c r="F1092" s="471"/>
      <c r="G1092" s="471"/>
      <c r="H1092" s="472"/>
    </row>
    <row r="1093" spans="1:8">
      <c r="A1093" s="306"/>
      <c r="B1093" s="307"/>
      <c r="C1093" s="308"/>
      <c r="D1093" s="307"/>
      <c r="E1093" s="307"/>
      <c r="F1093" s="307"/>
      <c r="G1093" s="307"/>
      <c r="H1093" s="369"/>
    </row>
    <row r="1094" spans="1:8">
      <c r="A1094" s="469" t="s">
        <v>162</v>
      </c>
      <c r="B1094" s="469"/>
      <c r="C1094" s="469"/>
      <c r="D1094" s="469"/>
      <c r="E1094" s="469"/>
      <c r="F1094" s="469"/>
      <c r="G1094" s="469"/>
      <c r="H1094" s="469"/>
    </row>
    <row r="1095" spans="1:8">
      <c r="A1095" s="446" t="s">
        <v>20</v>
      </c>
      <c r="B1095" s="446"/>
      <c r="C1095" s="446"/>
      <c r="D1095" s="446"/>
      <c r="E1095" s="446" t="s">
        <v>47</v>
      </c>
      <c r="F1095" s="446" t="s">
        <v>13</v>
      </c>
      <c r="G1095" s="447" t="s">
        <v>163</v>
      </c>
      <c r="H1095" s="448" t="s">
        <v>164</v>
      </c>
    </row>
    <row r="1096" spans="1:8">
      <c r="A1096" s="446"/>
      <c r="B1096" s="446"/>
      <c r="C1096" s="446"/>
      <c r="D1096" s="446"/>
      <c r="E1096" s="446"/>
      <c r="F1096" s="446"/>
      <c r="G1096" s="447"/>
      <c r="H1096" s="448"/>
    </row>
    <row r="1097" spans="1:8">
      <c r="A1097" s="473" t="s">
        <v>198</v>
      </c>
      <c r="B1097" s="473"/>
      <c r="C1097" s="473"/>
      <c r="D1097" s="473"/>
      <c r="E1097" s="309" t="s">
        <v>168</v>
      </c>
      <c r="F1097" s="291">
        <v>6</v>
      </c>
      <c r="G1097" s="294">
        <v>12500</v>
      </c>
      <c r="H1097" s="367">
        <f t="shared" ref="H1097:H1103" si="0">ROUND(F1097*G1097,0)</f>
        <v>75000</v>
      </c>
    </row>
    <row r="1098" spans="1:8">
      <c r="A1098" s="473" t="s">
        <v>199</v>
      </c>
      <c r="B1098" s="473"/>
      <c r="C1098" s="473"/>
      <c r="D1098" s="473"/>
      <c r="E1098" s="309" t="s">
        <v>87</v>
      </c>
      <c r="F1098" s="291">
        <v>9.6</v>
      </c>
      <c r="G1098" s="294">
        <v>659687.6</v>
      </c>
      <c r="H1098" s="367">
        <f t="shared" si="0"/>
        <v>6333001</v>
      </c>
    </row>
    <row r="1099" spans="1:8">
      <c r="A1099" s="473" t="s">
        <v>244</v>
      </c>
      <c r="B1099" s="473"/>
      <c r="C1099" s="473"/>
      <c r="D1099" s="473"/>
      <c r="E1099" s="309" t="s">
        <v>87</v>
      </c>
      <c r="F1099" s="291">
        <v>1.1000000000000001</v>
      </c>
      <c r="G1099" s="294">
        <v>414324.2</v>
      </c>
      <c r="H1099" s="367">
        <f t="shared" si="0"/>
        <v>455757</v>
      </c>
    </row>
    <row r="1100" spans="1:8">
      <c r="A1100" s="474" t="s">
        <v>200</v>
      </c>
      <c r="B1100" s="474"/>
      <c r="C1100" s="474"/>
      <c r="D1100" s="474"/>
      <c r="E1100" s="309" t="s">
        <v>108</v>
      </c>
      <c r="F1100" s="291">
        <v>6</v>
      </c>
      <c r="G1100" s="294">
        <v>1900</v>
      </c>
      <c r="H1100" s="367">
        <f t="shared" si="0"/>
        <v>11400</v>
      </c>
    </row>
    <row r="1101" spans="1:8">
      <c r="A1101" s="514" t="s">
        <v>245</v>
      </c>
      <c r="B1101" s="515"/>
      <c r="C1101" s="515"/>
      <c r="D1101" s="516"/>
      <c r="E1101" s="309" t="s">
        <v>118</v>
      </c>
      <c r="F1101" s="352">
        <v>1</v>
      </c>
      <c r="G1101" s="294">
        <v>325000</v>
      </c>
      <c r="H1101" s="367">
        <f t="shared" si="0"/>
        <v>325000</v>
      </c>
    </row>
    <row r="1102" spans="1:8">
      <c r="A1102" s="514" t="s">
        <v>246</v>
      </c>
      <c r="B1102" s="515"/>
      <c r="C1102" s="515"/>
      <c r="D1102" s="516"/>
      <c r="E1102" s="309" t="s">
        <v>87</v>
      </c>
      <c r="F1102" s="352">
        <v>0.25</v>
      </c>
      <c r="G1102" s="294">
        <v>467688.6</v>
      </c>
      <c r="H1102" s="367">
        <f t="shared" si="0"/>
        <v>116922</v>
      </c>
    </row>
    <row r="1103" spans="1:8">
      <c r="A1103" s="514" t="s">
        <v>247</v>
      </c>
      <c r="B1103" s="515"/>
      <c r="C1103" s="515"/>
      <c r="D1103" s="516"/>
      <c r="E1103" s="309" t="s">
        <v>118</v>
      </c>
      <c r="F1103" s="352">
        <v>1</v>
      </c>
      <c r="G1103" s="294">
        <v>105000</v>
      </c>
      <c r="H1103" s="367">
        <f t="shared" si="0"/>
        <v>105000</v>
      </c>
    </row>
    <row r="1104" spans="1:8">
      <c r="A1104" s="306"/>
      <c r="B1104" s="307"/>
      <c r="C1104" s="308"/>
      <c r="D1104" s="307"/>
      <c r="E1104" s="307"/>
      <c r="F1104" s="307"/>
      <c r="G1104" s="310" t="s">
        <v>165</v>
      </c>
      <c r="H1104" s="370">
        <f>SUM(H1097:H1103)</f>
        <v>7422080</v>
      </c>
    </row>
    <row r="1105" spans="1:8">
      <c r="A1105" s="306"/>
      <c r="B1105" s="307"/>
      <c r="C1105" s="308"/>
      <c r="D1105" s="307"/>
      <c r="E1105" s="307"/>
      <c r="F1105" s="307"/>
      <c r="G1105" s="307"/>
      <c r="H1105" s="369"/>
    </row>
    <row r="1106" spans="1:8">
      <c r="A1106" s="469" t="s">
        <v>181</v>
      </c>
      <c r="B1106" s="469"/>
      <c r="C1106" s="469"/>
      <c r="D1106" s="469"/>
      <c r="E1106" s="469"/>
      <c r="F1106" s="469"/>
      <c r="G1106" s="469"/>
      <c r="H1106" s="469"/>
    </row>
    <row r="1107" spans="1:8">
      <c r="A1107" s="446" t="s">
        <v>20</v>
      </c>
      <c r="B1107" s="446"/>
      <c r="C1107" s="446"/>
      <c r="D1107" s="446"/>
      <c r="E1107" s="446" t="s">
        <v>47</v>
      </c>
      <c r="F1107" s="446" t="s">
        <v>13</v>
      </c>
      <c r="G1107" s="447" t="s">
        <v>163</v>
      </c>
      <c r="H1107" s="448" t="s">
        <v>164</v>
      </c>
    </row>
    <row r="1108" spans="1:8">
      <c r="A1108" s="446"/>
      <c r="B1108" s="446"/>
      <c r="C1108" s="446"/>
      <c r="D1108" s="446"/>
      <c r="E1108" s="446"/>
      <c r="F1108" s="446"/>
      <c r="G1108" s="447"/>
      <c r="H1108" s="448"/>
    </row>
    <row r="1109" spans="1:8">
      <c r="A1109" s="473" t="s">
        <v>167</v>
      </c>
      <c r="B1109" s="473"/>
      <c r="C1109" s="473"/>
      <c r="D1109" s="473"/>
      <c r="E1109" s="309" t="s">
        <v>168</v>
      </c>
      <c r="F1109" s="257">
        <v>1</v>
      </c>
      <c r="G1109" s="294">
        <f>+H1117*5%</f>
        <v>21686.65</v>
      </c>
      <c r="H1109" s="367">
        <f>ROUND(F1109*G1109,0)</f>
        <v>21687</v>
      </c>
    </row>
    <row r="1110" spans="1:8">
      <c r="A1110" s="306"/>
      <c r="B1110" s="307"/>
      <c r="C1110" s="308"/>
      <c r="D1110" s="307"/>
      <c r="E1110" s="307"/>
      <c r="F1110" s="264"/>
      <c r="G1110" s="310" t="s">
        <v>165</v>
      </c>
      <c r="H1110" s="370">
        <f>SUM(H1109:H1109)</f>
        <v>21687</v>
      </c>
    </row>
    <row r="1111" spans="1:8">
      <c r="A1111" s="306"/>
      <c r="B1111" s="307"/>
      <c r="C1111" s="308"/>
      <c r="D1111" s="307"/>
      <c r="E1111" s="307"/>
      <c r="F1111" s="307"/>
      <c r="G1111" s="307"/>
      <c r="H1111" s="369"/>
    </row>
    <row r="1112" spans="1:8">
      <c r="A1112" s="469" t="s">
        <v>169</v>
      </c>
      <c r="B1112" s="469"/>
      <c r="C1112" s="469"/>
      <c r="D1112" s="469"/>
      <c r="E1112" s="469"/>
      <c r="F1112" s="469"/>
      <c r="G1112" s="469"/>
      <c r="H1112" s="469"/>
    </row>
    <row r="1113" spans="1:8">
      <c r="A1113" s="447" t="s">
        <v>170</v>
      </c>
      <c r="B1113" s="447"/>
      <c r="C1113" s="447"/>
      <c r="D1113" s="447" t="s">
        <v>13</v>
      </c>
      <c r="E1113" s="447" t="s">
        <v>52</v>
      </c>
      <c r="F1113" s="447" t="s">
        <v>171</v>
      </c>
      <c r="G1113" s="447" t="s">
        <v>172</v>
      </c>
      <c r="H1113" s="451" t="s">
        <v>164</v>
      </c>
    </row>
    <row r="1114" spans="1:8">
      <c r="A1114" s="447"/>
      <c r="B1114" s="447"/>
      <c r="C1114" s="447"/>
      <c r="D1114" s="447"/>
      <c r="E1114" s="447"/>
      <c r="F1114" s="447"/>
      <c r="G1114" s="447"/>
      <c r="H1114" s="451"/>
    </row>
    <row r="1115" spans="1:8">
      <c r="A1115" s="460" t="s">
        <v>188</v>
      </c>
      <c r="B1115" s="461"/>
      <c r="C1115" s="462"/>
      <c r="D1115" s="290">
        <v>6</v>
      </c>
      <c r="E1115" s="291">
        <v>0.87696627038810271</v>
      </c>
      <c r="F1115" s="311">
        <v>8</v>
      </c>
      <c r="G1115" s="293">
        <v>5943.2742499999995</v>
      </c>
      <c r="H1115" s="371">
        <f>ROUND(D1115*F1115*G1115/E1115,0)</f>
        <v>325300</v>
      </c>
    </row>
    <row r="1116" spans="1:8">
      <c r="A1116" s="460" t="s">
        <v>187</v>
      </c>
      <c r="B1116" s="461"/>
      <c r="C1116" s="462"/>
      <c r="D1116" s="290">
        <v>1</v>
      </c>
      <c r="E1116" s="291">
        <f>+E1115</f>
        <v>0.87696627038810271</v>
      </c>
      <c r="F1116" s="311">
        <v>8</v>
      </c>
      <c r="G1116" s="293">
        <v>11886.548499999999</v>
      </c>
      <c r="H1116" s="371">
        <f>ROUND(D1116*F1116*G1116/E1116,0)</f>
        <v>108433</v>
      </c>
    </row>
    <row r="1117" spans="1:8">
      <c r="A1117" s="306"/>
      <c r="B1117" s="307"/>
      <c r="C1117" s="308"/>
      <c r="D1117" s="307"/>
      <c r="E1117" s="307"/>
      <c r="F1117" s="307"/>
      <c r="G1117" s="310" t="s">
        <v>165</v>
      </c>
      <c r="H1117" s="370">
        <f>SUM(H1115:H1116)</f>
        <v>433733</v>
      </c>
    </row>
    <row r="1118" spans="1:8">
      <c r="A1118" s="306"/>
      <c r="B1118" s="307"/>
      <c r="C1118" s="308"/>
      <c r="D1118" s="307"/>
      <c r="E1118" s="307"/>
      <c r="F1118" s="307"/>
      <c r="G1118" s="307"/>
      <c r="H1118" s="369"/>
    </row>
    <row r="1119" spans="1:8">
      <c r="A1119" s="469" t="s">
        <v>174</v>
      </c>
      <c r="B1119" s="469"/>
      <c r="C1119" s="469"/>
      <c r="D1119" s="469"/>
      <c r="E1119" s="469"/>
      <c r="F1119" s="469"/>
      <c r="G1119" s="469"/>
      <c r="H1119" s="469"/>
    </row>
    <row r="1120" spans="1:8">
      <c r="A1120" s="446" t="s">
        <v>20</v>
      </c>
      <c r="B1120" s="446"/>
      <c r="C1120" s="446"/>
      <c r="D1120" s="446"/>
      <c r="E1120" s="446" t="s">
        <v>47</v>
      </c>
      <c r="F1120" s="446" t="s">
        <v>13</v>
      </c>
      <c r="G1120" s="447" t="s">
        <v>163</v>
      </c>
      <c r="H1120" s="448" t="s">
        <v>164</v>
      </c>
    </row>
    <row r="1121" spans="1:8">
      <c r="A1121" s="446"/>
      <c r="B1121" s="446"/>
      <c r="C1121" s="446"/>
      <c r="D1121" s="446"/>
      <c r="E1121" s="446"/>
      <c r="F1121" s="446"/>
      <c r="G1121" s="447"/>
      <c r="H1121" s="448"/>
    </row>
    <row r="1122" spans="1:8">
      <c r="A1122" s="476" t="s">
        <v>189</v>
      </c>
      <c r="B1122" s="476"/>
      <c r="C1122" s="476"/>
      <c r="D1122" s="476"/>
      <c r="E1122" s="309" t="s">
        <v>168</v>
      </c>
      <c r="F1122" s="311">
        <v>2</v>
      </c>
      <c r="G1122" s="293">
        <v>25000</v>
      </c>
      <c r="H1122" s="371">
        <f>+G1122/F1122</f>
        <v>12500</v>
      </c>
    </row>
    <row r="1123" spans="1:8">
      <c r="A1123" s="477"/>
      <c r="B1123" s="478"/>
      <c r="C1123" s="478"/>
      <c r="D1123" s="479"/>
      <c r="E1123" s="312"/>
      <c r="F1123" s="313"/>
      <c r="G1123" s="312"/>
      <c r="H1123" s="372"/>
    </row>
    <row r="1124" spans="1:8">
      <c r="A1124" s="480"/>
      <c r="B1124" s="480"/>
      <c r="C1124" s="480"/>
      <c r="D1124" s="480"/>
      <c r="E1124" s="312"/>
      <c r="F1124" s="313"/>
      <c r="G1124" s="312"/>
      <c r="H1124" s="372"/>
    </row>
    <row r="1125" spans="1:8">
      <c r="A1125" s="481"/>
      <c r="B1125" s="481"/>
      <c r="C1125" s="481"/>
      <c r="D1125" s="481"/>
      <c r="E1125" s="314"/>
      <c r="F1125" s="315"/>
      <c r="G1125" s="314"/>
      <c r="H1125" s="373"/>
    </row>
    <row r="1126" spans="1:8">
      <c r="A1126" s="306"/>
      <c r="B1126" s="307"/>
      <c r="C1126" s="308"/>
      <c r="D1126" s="307"/>
      <c r="E1126" s="307"/>
      <c r="F1126" s="307"/>
      <c r="G1126" s="310" t="s">
        <v>165</v>
      </c>
      <c r="H1126" s="385">
        <f>SUM(H1122:H1125)</f>
        <v>12500</v>
      </c>
    </row>
    <row r="1127" spans="1:8">
      <c r="A1127" s="306"/>
      <c r="B1127" s="307"/>
      <c r="C1127" s="308"/>
      <c r="D1127" s="307"/>
      <c r="E1127" s="307"/>
      <c r="F1127" s="307"/>
      <c r="G1127" s="316"/>
      <c r="H1127" s="374"/>
    </row>
    <row r="1128" spans="1:8">
      <c r="A1128" s="306"/>
      <c r="B1128" s="307"/>
      <c r="C1128" s="308"/>
      <c r="D1128" s="307"/>
      <c r="E1128" s="445" t="s">
        <v>175</v>
      </c>
      <c r="F1128" s="445"/>
      <c r="G1128" s="445"/>
      <c r="H1128" s="370">
        <f>H1104+H1110+H1117+H1126</f>
        <v>7890000</v>
      </c>
    </row>
    <row r="1129" spans="1:8">
      <c r="A1129" s="306"/>
      <c r="B1129" s="307"/>
      <c r="C1129" s="308"/>
      <c r="D1129" s="307"/>
      <c r="E1129" s="469" t="s">
        <v>176</v>
      </c>
      <c r="F1129" s="469"/>
      <c r="G1129" s="317">
        <v>0.31</v>
      </c>
      <c r="H1129" s="370">
        <f>H1128*G1129</f>
        <v>2445900</v>
      </c>
    </row>
    <row r="1130" spans="1:8">
      <c r="A1130" s="287"/>
      <c r="B1130" s="288"/>
      <c r="C1130" s="288"/>
      <c r="D1130" s="288"/>
      <c r="E1130" s="469" t="s">
        <v>177</v>
      </c>
      <c r="F1130" s="469"/>
      <c r="G1130" s="469"/>
      <c r="H1130" s="370">
        <f>ROUND(H1128+H1129,0)</f>
        <v>10335900</v>
      </c>
    </row>
    <row r="1131" spans="1:8">
      <c r="A1131" s="276" t="s">
        <v>178</v>
      </c>
      <c r="B1131" s="277"/>
      <c r="C1131" s="277"/>
      <c r="D1131" s="277"/>
      <c r="E1131" s="272"/>
      <c r="F1131" s="272"/>
      <c r="G1131" s="272"/>
      <c r="H1131" s="361"/>
    </row>
    <row r="1132" spans="1:8">
      <c r="A1132" s="276"/>
      <c r="B1132" s="278"/>
      <c r="C1132" s="278"/>
      <c r="D1132" s="278"/>
      <c r="E1132" s="279"/>
      <c r="F1132" s="279"/>
      <c r="G1132" s="279"/>
      <c r="H1132" s="362"/>
    </row>
    <row r="1133" spans="1:8">
      <c r="A1133" s="280"/>
      <c r="B1133" s="264"/>
      <c r="C1133" s="264"/>
      <c r="D1133" s="264"/>
      <c r="E1133" s="264"/>
      <c r="F1133" s="264"/>
      <c r="G1133" s="264"/>
      <c r="H1133" s="363"/>
    </row>
    <row r="1134" spans="1:8" ht="13.5" thickBot="1">
      <c r="A1134" s="276" t="s">
        <v>179</v>
      </c>
      <c r="B1134" s="281"/>
      <c r="C1134" s="281"/>
      <c r="D1134" s="281"/>
      <c r="E1134" s="282"/>
      <c r="F1134" s="282"/>
      <c r="G1134" s="282"/>
      <c r="H1134" s="364"/>
    </row>
    <row r="1135" spans="1:8" ht="31.5" customHeight="1" thickBot="1">
      <c r="A1135" s="390" t="s">
        <v>160</v>
      </c>
      <c r="B1135" s="391">
        <v>13.2</v>
      </c>
      <c r="C1135" s="507" t="s">
        <v>133</v>
      </c>
      <c r="D1135" s="507"/>
      <c r="E1135" s="507"/>
      <c r="F1135" s="507"/>
      <c r="G1135" s="507"/>
      <c r="H1135" s="508"/>
    </row>
    <row r="1136" spans="1:8">
      <c r="A1136" s="255" t="s">
        <v>161</v>
      </c>
      <c r="B1136" s="255"/>
      <c r="C1136" s="470" t="s">
        <v>118</v>
      </c>
      <c r="D1136" s="471"/>
      <c r="E1136" s="471"/>
      <c r="F1136" s="471"/>
      <c r="G1136" s="471"/>
      <c r="H1136" s="472"/>
    </row>
    <row r="1137" spans="1:8">
      <c r="A1137" s="306"/>
      <c r="B1137" s="307"/>
      <c r="C1137" s="308"/>
      <c r="D1137" s="307"/>
      <c r="E1137" s="307"/>
      <c r="F1137" s="307"/>
      <c r="G1137" s="307"/>
      <c r="H1137" s="369"/>
    </row>
    <row r="1138" spans="1:8">
      <c r="A1138" s="469" t="s">
        <v>162</v>
      </c>
      <c r="B1138" s="469"/>
      <c r="C1138" s="469"/>
      <c r="D1138" s="469"/>
      <c r="E1138" s="469"/>
      <c r="F1138" s="469"/>
      <c r="G1138" s="469"/>
      <c r="H1138" s="469"/>
    </row>
    <row r="1139" spans="1:8">
      <c r="A1139" s="446" t="s">
        <v>20</v>
      </c>
      <c r="B1139" s="446"/>
      <c r="C1139" s="446"/>
      <c r="D1139" s="446"/>
      <c r="E1139" s="446" t="s">
        <v>47</v>
      </c>
      <c r="F1139" s="446" t="s">
        <v>13</v>
      </c>
      <c r="G1139" s="447" t="s">
        <v>163</v>
      </c>
      <c r="H1139" s="448" t="s">
        <v>164</v>
      </c>
    </row>
    <row r="1140" spans="1:8">
      <c r="A1140" s="446"/>
      <c r="B1140" s="446"/>
      <c r="C1140" s="446"/>
      <c r="D1140" s="446"/>
      <c r="E1140" s="446"/>
      <c r="F1140" s="446"/>
      <c r="G1140" s="447"/>
      <c r="H1140" s="448"/>
    </row>
    <row r="1141" spans="1:8">
      <c r="A1141" s="473" t="s">
        <v>198</v>
      </c>
      <c r="B1141" s="473"/>
      <c r="C1141" s="473"/>
      <c r="D1141" s="473"/>
      <c r="E1141" s="309" t="s">
        <v>168</v>
      </c>
      <c r="F1141" s="291">
        <v>4.5</v>
      </c>
      <c r="G1141" s="294">
        <v>12500</v>
      </c>
      <c r="H1141" s="367">
        <f t="shared" ref="H1141:H1147" si="1">ROUND(F1141*G1141,0)</f>
        <v>56250</v>
      </c>
    </row>
    <row r="1142" spans="1:8">
      <c r="A1142" s="473" t="s">
        <v>199</v>
      </c>
      <c r="B1142" s="473"/>
      <c r="C1142" s="473"/>
      <c r="D1142" s="473"/>
      <c r="E1142" s="309" t="s">
        <v>87</v>
      </c>
      <c r="F1142" s="291">
        <v>5.35</v>
      </c>
      <c r="G1142" s="294">
        <v>659687.6</v>
      </c>
      <c r="H1142" s="367">
        <f t="shared" si="1"/>
        <v>3529329</v>
      </c>
    </row>
    <row r="1143" spans="1:8">
      <c r="A1143" s="473" t="s">
        <v>244</v>
      </c>
      <c r="B1143" s="473"/>
      <c r="C1143" s="473"/>
      <c r="D1143" s="473"/>
      <c r="E1143" s="309" t="s">
        <v>87</v>
      </c>
      <c r="F1143" s="291">
        <v>0.6</v>
      </c>
      <c r="G1143" s="294">
        <v>414324.2</v>
      </c>
      <c r="H1143" s="367">
        <f t="shared" si="1"/>
        <v>248595</v>
      </c>
    </row>
    <row r="1144" spans="1:8">
      <c r="A1144" s="474" t="s">
        <v>200</v>
      </c>
      <c r="B1144" s="474"/>
      <c r="C1144" s="474"/>
      <c r="D1144" s="474"/>
      <c r="E1144" s="309" t="s">
        <v>108</v>
      </c>
      <c r="F1144" s="291">
        <v>4.5</v>
      </c>
      <c r="G1144" s="294">
        <v>1900</v>
      </c>
      <c r="H1144" s="367">
        <f t="shared" si="1"/>
        <v>8550</v>
      </c>
    </row>
    <row r="1145" spans="1:8">
      <c r="A1145" s="514" t="s">
        <v>245</v>
      </c>
      <c r="B1145" s="515"/>
      <c r="C1145" s="515"/>
      <c r="D1145" s="516"/>
      <c r="E1145" s="309" t="s">
        <v>118</v>
      </c>
      <c r="F1145" s="352">
        <v>1</v>
      </c>
      <c r="G1145" s="294">
        <v>325000</v>
      </c>
      <c r="H1145" s="367">
        <f t="shared" si="1"/>
        <v>325000</v>
      </c>
    </row>
    <row r="1146" spans="1:8">
      <c r="A1146" s="514" t="s">
        <v>246</v>
      </c>
      <c r="B1146" s="515"/>
      <c r="C1146" s="515"/>
      <c r="D1146" s="516"/>
      <c r="E1146" s="309" t="s">
        <v>87</v>
      </c>
      <c r="F1146" s="352">
        <v>0.2</v>
      </c>
      <c r="G1146" s="294">
        <v>467688.6</v>
      </c>
      <c r="H1146" s="367">
        <f t="shared" si="1"/>
        <v>93538</v>
      </c>
    </row>
    <row r="1147" spans="1:8">
      <c r="A1147" s="514" t="s">
        <v>247</v>
      </c>
      <c r="B1147" s="515"/>
      <c r="C1147" s="515"/>
      <c r="D1147" s="516"/>
      <c r="E1147" s="309" t="s">
        <v>118</v>
      </c>
      <c r="F1147" s="352">
        <v>1</v>
      </c>
      <c r="G1147" s="294">
        <v>105000</v>
      </c>
      <c r="H1147" s="367">
        <f t="shared" si="1"/>
        <v>105000</v>
      </c>
    </row>
    <row r="1148" spans="1:8">
      <c r="A1148" s="306"/>
      <c r="B1148" s="307"/>
      <c r="C1148" s="308"/>
      <c r="D1148" s="307"/>
      <c r="E1148" s="307"/>
      <c r="F1148" s="307"/>
      <c r="G1148" s="310" t="s">
        <v>165</v>
      </c>
      <c r="H1148" s="370">
        <f>SUM(H1141:H1147)</f>
        <v>4366262</v>
      </c>
    </row>
    <row r="1149" spans="1:8">
      <c r="A1149" s="306"/>
      <c r="B1149" s="307"/>
      <c r="C1149" s="308"/>
      <c r="D1149" s="307"/>
      <c r="E1149" s="307"/>
      <c r="F1149" s="307"/>
      <c r="G1149" s="307"/>
      <c r="H1149" s="369"/>
    </row>
    <row r="1150" spans="1:8">
      <c r="A1150" s="469" t="s">
        <v>181</v>
      </c>
      <c r="B1150" s="469"/>
      <c r="C1150" s="469"/>
      <c r="D1150" s="469"/>
      <c r="E1150" s="469"/>
      <c r="F1150" s="469"/>
      <c r="G1150" s="469"/>
      <c r="H1150" s="469"/>
    </row>
    <row r="1151" spans="1:8">
      <c r="A1151" s="446" t="s">
        <v>20</v>
      </c>
      <c r="B1151" s="446"/>
      <c r="C1151" s="446"/>
      <c r="D1151" s="446"/>
      <c r="E1151" s="446" t="s">
        <v>47</v>
      </c>
      <c r="F1151" s="446" t="s">
        <v>13</v>
      </c>
      <c r="G1151" s="447" t="s">
        <v>163</v>
      </c>
      <c r="H1151" s="448" t="s">
        <v>164</v>
      </c>
    </row>
    <row r="1152" spans="1:8">
      <c r="A1152" s="446"/>
      <c r="B1152" s="446"/>
      <c r="C1152" s="446"/>
      <c r="D1152" s="446"/>
      <c r="E1152" s="446"/>
      <c r="F1152" s="446"/>
      <c r="G1152" s="447"/>
      <c r="H1152" s="448"/>
    </row>
    <row r="1153" spans="1:8">
      <c r="A1153" s="473" t="s">
        <v>167</v>
      </c>
      <c r="B1153" s="473"/>
      <c r="C1153" s="473"/>
      <c r="D1153" s="473"/>
      <c r="E1153" s="309" t="s">
        <v>168</v>
      </c>
      <c r="F1153" s="257">
        <v>1</v>
      </c>
      <c r="G1153" s="294">
        <f>+H1161*5.0007%</f>
        <v>19915.437771000001</v>
      </c>
      <c r="H1153" s="367">
        <f>ROUND(F1153*G1153,0)</f>
        <v>19915</v>
      </c>
    </row>
    <row r="1154" spans="1:8">
      <c r="A1154" s="306"/>
      <c r="B1154" s="307"/>
      <c r="C1154" s="308"/>
      <c r="D1154" s="307"/>
      <c r="E1154" s="307"/>
      <c r="F1154" s="264"/>
      <c r="G1154" s="310" t="s">
        <v>165</v>
      </c>
      <c r="H1154" s="370">
        <f>SUM(H1153:H1153)</f>
        <v>19915</v>
      </c>
    </row>
    <row r="1155" spans="1:8">
      <c r="A1155" s="306"/>
      <c r="B1155" s="307"/>
      <c r="C1155" s="308"/>
      <c r="D1155" s="307"/>
      <c r="E1155" s="307"/>
      <c r="F1155" s="307"/>
      <c r="G1155" s="307"/>
      <c r="H1155" s="369"/>
    </row>
    <row r="1156" spans="1:8">
      <c r="A1156" s="469" t="s">
        <v>169</v>
      </c>
      <c r="B1156" s="469"/>
      <c r="C1156" s="469"/>
      <c r="D1156" s="469"/>
      <c r="E1156" s="469"/>
      <c r="F1156" s="469"/>
      <c r="G1156" s="469"/>
      <c r="H1156" s="469"/>
    </row>
    <row r="1157" spans="1:8">
      <c r="A1157" s="447" t="s">
        <v>170</v>
      </c>
      <c r="B1157" s="447"/>
      <c r="C1157" s="447"/>
      <c r="D1157" s="447" t="s">
        <v>13</v>
      </c>
      <c r="E1157" s="447" t="s">
        <v>52</v>
      </c>
      <c r="F1157" s="447" t="s">
        <v>171</v>
      </c>
      <c r="G1157" s="447" t="s">
        <v>172</v>
      </c>
      <c r="H1157" s="451" t="s">
        <v>164</v>
      </c>
    </row>
    <row r="1158" spans="1:8">
      <c r="A1158" s="447"/>
      <c r="B1158" s="447"/>
      <c r="C1158" s="447"/>
      <c r="D1158" s="447"/>
      <c r="E1158" s="447"/>
      <c r="F1158" s="447"/>
      <c r="G1158" s="447"/>
      <c r="H1158" s="451"/>
    </row>
    <row r="1159" spans="1:8">
      <c r="A1159" s="460" t="s">
        <v>188</v>
      </c>
      <c r="B1159" s="461"/>
      <c r="C1159" s="462"/>
      <c r="D1159" s="290">
        <v>6</v>
      </c>
      <c r="E1159" s="291">
        <v>0.95509357693146257</v>
      </c>
      <c r="F1159" s="311">
        <v>8</v>
      </c>
      <c r="G1159" s="293">
        <v>5943.2742499999995</v>
      </c>
      <c r="H1159" s="371">
        <f>ROUND(D1159*F1159*G1159/E1159,0)</f>
        <v>298690</v>
      </c>
    </row>
    <row r="1160" spans="1:8">
      <c r="A1160" s="460" t="s">
        <v>187</v>
      </c>
      <c r="B1160" s="461"/>
      <c r="C1160" s="462"/>
      <c r="D1160" s="290">
        <v>1</v>
      </c>
      <c r="E1160" s="291">
        <f>+E1159</f>
        <v>0.95509357693146257</v>
      </c>
      <c r="F1160" s="311">
        <v>8</v>
      </c>
      <c r="G1160" s="293">
        <v>11886.548499999999</v>
      </c>
      <c r="H1160" s="371">
        <f>ROUND(D1160*F1160*G1160/E1160,0)</f>
        <v>99563</v>
      </c>
    </row>
    <row r="1161" spans="1:8">
      <c r="A1161" s="306"/>
      <c r="B1161" s="307"/>
      <c r="C1161" s="308"/>
      <c r="D1161" s="307"/>
      <c r="E1161" s="307"/>
      <c r="F1161" s="307"/>
      <c r="G1161" s="310" t="s">
        <v>165</v>
      </c>
      <c r="H1161" s="370">
        <f>SUM(H1159:H1160)</f>
        <v>398253</v>
      </c>
    </row>
    <row r="1162" spans="1:8">
      <c r="A1162" s="306"/>
      <c r="B1162" s="307"/>
      <c r="C1162" s="308"/>
      <c r="D1162" s="307"/>
      <c r="E1162" s="307"/>
      <c r="F1162" s="307"/>
      <c r="G1162" s="307"/>
      <c r="H1162" s="369"/>
    </row>
    <row r="1163" spans="1:8">
      <c r="A1163" s="469" t="s">
        <v>174</v>
      </c>
      <c r="B1163" s="469"/>
      <c r="C1163" s="469"/>
      <c r="D1163" s="469"/>
      <c r="E1163" s="469"/>
      <c r="F1163" s="469"/>
      <c r="G1163" s="469"/>
      <c r="H1163" s="469"/>
    </row>
    <row r="1164" spans="1:8">
      <c r="A1164" s="446" t="s">
        <v>20</v>
      </c>
      <c r="B1164" s="446"/>
      <c r="C1164" s="446"/>
      <c r="D1164" s="446"/>
      <c r="E1164" s="446" t="s">
        <v>47</v>
      </c>
      <c r="F1164" s="446" t="s">
        <v>13</v>
      </c>
      <c r="G1164" s="447" t="s">
        <v>163</v>
      </c>
      <c r="H1164" s="448" t="s">
        <v>164</v>
      </c>
    </row>
    <row r="1165" spans="1:8">
      <c r="A1165" s="446"/>
      <c r="B1165" s="446"/>
      <c r="C1165" s="446"/>
      <c r="D1165" s="446"/>
      <c r="E1165" s="446"/>
      <c r="F1165" s="446"/>
      <c r="G1165" s="447"/>
      <c r="H1165" s="448"/>
    </row>
    <row r="1166" spans="1:8">
      <c r="A1166" s="476" t="s">
        <v>189</v>
      </c>
      <c r="B1166" s="476"/>
      <c r="C1166" s="476"/>
      <c r="D1166" s="476"/>
      <c r="E1166" s="309" t="s">
        <v>168</v>
      </c>
      <c r="F1166" s="311">
        <v>2</v>
      </c>
      <c r="G1166" s="293">
        <v>25000</v>
      </c>
      <c r="H1166" s="371">
        <f>+G1166/F1166</f>
        <v>12500</v>
      </c>
    </row>
    <row r="1167" spans="1:8">
      <c r="A1167" s="477"/>
      <c r="B1167" s="478"/>
      <c r="C1167" s="478"/>
      <c r="D1167" s="479"/>
      <c r="E1167" s="312"/>
      <c r="F1167" s="313"/>
      <c r="G1167" s="312"/>
      <c r="H1167" s="372"/>
    </row>
    <row r="1168" spans="1:8">
      <c r="A1168" s="480"/>
      <c r="B1168" s="480"/>
      <c r="C1168" s="480"/>
      <c r="D1168" s="480"/>
      <c r="E1168" s="312"/>
      <c r="F1168" s="313"/>
      <c r="G1168" s="312"/>
      <c r="H1168" s="372"/>
    </row>
    <row r="1169" spans="1:8">
      <c r="A1169" s="481"/>
      <c r="B1169" s="481"/>
      <c r="C1169" s="481"/>
      <c r="D1169" s="481"/>
      <c r="E1169" s="314"/>
      <c r="F1169" s="315"/>
      <c r="G1169" s="314"/>
      <c r="H1169" s="373"/>
    </row>
    <row r="1170" spans="1:8">
      <c r="A1170" s="306"/>
      <c r="B1170" s="307"/>
      <c r="C1170" s="308"/>
      <c r="D1170" s="307"/>
      <c r="E1170" s="307"/>
      <c r="F1170" s="307"/>
      <c r="G1170" s="310" t="s">
        <v>165</v>
      </c>
      <c r="H1170" s="385">
        <f>SUM(H1166:H1169)</f>
        <v>12500</v>
      </c>
    </row>
    <row r="1171" spans="1:8">
      <c r="A1171" s="306"/>
      <c r="B1171" s="307"/>
      <c r="C1171" s="308"/>
      <c r="D1171" s="307"/>
      <c r="E1171" s="307"/>
      <c r="F1171" s="307"/>
      <c r="G1171" s="316"/>
      <c r="H1171" s="374"/>
    </row>
    <row r="1172" spans="1:8">
      <c r="A1172" s="306"/>
      <c r="B1172" s="307"/>
      <c r="C1172" s="308"/>
      <c r="D1172" s="307"/>
      <c r="E1172" s="445" t="s">
        <v>175</v>
      </c>
      <c r="F1172" s="445"/>
      <c r="G1172" s="445"/>
      <c r="H1172" s="370">
        <f>H1148+H1154+H1161+H1170</f>
        <v>4796930</v>
      </c>
    </row>
    <row r="1173" spans="1:8">
      <c r="A1173" s="306"/>
      <c r="B1173" s="307"/>
      <c r="C1173" s="308"/>
      <c r="D1173" s="307"/>
      <c r="E1173" s="469" t="s">
        <v>176</v>
      </c>
      <c r="F1173" s="469"/>
      <c r="G1173" s="317">
        <v>0.31</v>
      </c>
      <c r="H1173" s="370">
        <f>H1172*G1173</f>
        <v>1487048.3</v>
      </c>
    </row>
    <row r="1174" spans="1:8">
      <c r="A1174" s="287"/>
      <c r="B1174" s="288"/>
      <c r="C1174" s="288"/>
      <c r="D1174" s="288"/>
      <c r="E1174" s="469" t="s">
        <v>177</v>
      </c>
      <c r="F1174" s="469"/>
      <c r="G1174" s="469"/>
      <c r="H1174" s="393">
        <f>ROUND(H1172+H1173,0)</f>
        <v>6283978</v>
      </c>
    </row>
    <row r="1175" spans="1:8">
      <c r="A1175" s="276" t="s">
        <v>178</v>
      </c>
      <c r="B1175" s="277"/>
      <c r="C1175" s="277"/>
      <c r="D1175" s="277"/>
      <c r="E1175" s="272"/>
      <c r="F1175" s="272"/>
      <c r="G1175" s="272"/>
      <c r="H1175" s="361"/>
    </row>
    <row r="1176" spans="1:8">
      <c r="A1176" s="276"/>
      <c r="B1176" s="278"/>
      <c r="C1176" s="278"/>
      <c r="D1176" s="278"/>
      <c r="E1176" s="279"/>
      <c r="F1176" s="279"/>
      <c r="G1176" s="279"/>
      <c r="H1176" s="362"/>
    </row>
    <row r="1177" spans="1:8">
      <c r="A1177" s="280"/>
      <c r="B1177" s="264"/>
      <c r="C1177" s="264"/>
      <c r="D1177" s="264"/>
      <c r="E1177" s="264"/>
      <c r="F1177" s="264"/>
      <c r="G1177" s="264"/>
      <c r="H1177" s="363"/>
    </row>
    <row r="1178" spans="1:8" ht="13.5" thickBot="1">
      <c r="A1178" s="276" t="s">
        <v>179</v>
      </c>
      <c r="B1178" s="281"/>
      <c r="C1178" s="281"/>
      <c r="D1178" s="281"/>
      <c r="E1178" s="282"/>
      <c r="F1178" s="282"/>
      <c r="G1178" s="282"/>
      <c r="H1178" s="364"/>
    </row>
    <row r="1179" spans="1:8" ht="31.5" customHeight="1" thickBot="1">
      <c r="A1179" s="390" t="s">
        <v>160</v>
      </c>
      <c r="B1179" s="391">
        <v>13.3</v>
      </c>
      <c r="C1179" s="507" t="s">
        <v>134</v>
      </c>
      <c r="D1179" s="507"/>
      <c r="E1179" s="507"/>
      <c r="F1179" s="507"/>
      <c r="G1179" s="507"/>
      <c r="H1179" s="508"/>
    </row>
    <row r="1180" spans="1:8">
      <c r="A1180" s="255" t="s">
        <v>161</v>
      </c>
      <c r="B1180" s="255"/>
      <c r="C1180" s="470" t="s">
        <v>118</v>
      </c>
      <c r="D1180" s="471"/>
      <c r="E1180" s="471"/>
      <c r="F1180" s="471"/>
      <c r="G1180" s="471"/>
      <c r="H1180" s="472"/>
    </row>
    <row r="1181" spans="1:8">
      <c r="A1181" s="306"/>
      <c r="B1181" s="307"/>
      <c r="C1181" s="308"/>
      <c r="D1181" s="307"/>
      <c r="E1181" s="307"/>
      <c r="F1181" s="307"/>
      <c r="G1181" s="307"/>
      <c r="H1181" s="369"/>
    </row>
    <row r="1182" spans="1:8">
      <c r="A1182" s="469" t="s">
        <v>162</v>
      </c>
      <c r="B1182" s="469"/>
      <c r="C1182" s="469"/>
      <c r="D1182" s="469"/>
      <c r="E1182" s="469"/>
      <c r="F1182" s="469"/>
      <c r="G1182" s="469"/>
      <c r="H1182" s="469"/>
    </row>
    <row r="1183" spans="1:8">
      <c r="A1183" s="446" t="s">
        <v>20</v>
      </c>
      <c r="B1183" s="446"/>
      <c r="C1183" s="446"/>
      <c r="D1183" s="446"/>
      <c r="E1183" s="446" t="s">
        <v>47</v>
      </c>
      <c r="F1183" s="446" t="s">
        <v>13</v>
      </c>
      <c r="G1183" s="447" t="s">
        <v>163</v>
      </c>
      <c r="H1183" s="448" t="s">
        <v>164</v>
      </c>
    </row>
    <row r="1184" spans="1:8">
      <c r="A1184" s="446"/>
      <c r="B1184" s="446"/>
      <c r="C1184" s="446"/>
      <c r="D1184" s="446"/>
      <c r="E1184" s="446"/>
      <c r="F1184" s="446"/>
      <c r="G1184" s="447"/>
      <c r="H1184" s="448"/>
    </row>
    <row r="1185" spans="1:8">
      <c r="A1185" s="473" t="s">
        <v>198</v>
      </c>
      <c r="B1185" s="473"/>
      <c r="C1185" s="473"/>
      <c r="D1185" s="473"/>
      <c r="E1185" s="309" t="s">
        <v>168</v>
      </c>
      <c r="F1185" s="291">
        <v>2.5</v>
      </c>
      <c r="G1185" s="294">
        <v>12500</v>
      </c>
      <c r="H1185" s="367">
        <f t="shared" ref="H1185:H1190" si="2">ROUND(F1185*G1185,0)</f>
        <v>31250</v>
      </c>
    </row>
    <row r="1186" spans="1:8">
      <c r="A1186" s="473" t="s">
        <v>199</v>
      </c>
      <c r="B1186" s="473"/>
      <c r="C1186" s="473"/>
      <c r="D1186" s="473"/>
      <c r="E1186" s="309" t="s">
        <v>87</v>
      </c>
      <c r="F1186" s="291">
        <v>2.52</v>
      </c>
      <c r="G1186" s="294">
        <v>659687.6</v>
      </c>
      <c r="H1186" s="367">
        <f t="shared" si="2"/>
        <v>1662413</v>
      </c>
    </row>
    <row r="1187" spans="1:8">
      <c r="A1187" s="473" t="s">
        <v>244</v>
      </c>
      <c r="B1187" s="473"/>
      <c r="C1187" s="473"/>
      <c r="D1187" s="473"/>
      <c r="E1187" s="309" t="s">
        <v>87</v>
      </c>
      <c r="F1187" s="291">
        <v>0.18</v>
      </c>
      <c r="G1187" s="294">
        <v>414324.2</v>
      </c>
      <c r="H1187" s="367">
        <f t="shared" si="2"/>
        <v>74578</v>
      </c>
    </row>
    <row r="1188" spans="1:8">
      <c r="A1188" s="474" t="s">
        <v>200</v>
      </c>
      <c r="B1188" s="474"/>
      <c r="C1188" s="474"/>
      <c r="D1188" s="474"/>
      <c r="E1188" s="309" t="s">
        <v>108</v>
      </c>
      <c r="F1188" s="291">
        <v>2.5</v>
      </c>
      <c r="G1188" s="294">
        <v>1900</v>
      </c>
      <c r="H1188" s="367">
        <f t="shared" si="2"/>
        <v>4750</v>
      </c>
    </row>
    <row r="1189" spans="1:8">
      <c r="A1189" s="514" t="s">
        <v>248</v>
      </c>
      <c r="B1189" s="515"/>
      <c r="C1189" s="515"/>
      <c r="D1189" s="516"/>
      <c r="E1189" s="309" t="s">
        <v>88</v>
      </c>
      <c r="F1189" s="352">
        <f>4.6*0.5</f>
        <v>2.2999999999999998</v>
      </c>
      <c r="G1189" s="294">
        <v>785000</v>
      </c>
      <c r="H1189" s="367">
        <f t="shared" si="2"/>
        <v>1805500</v>
      </c>
    </row>
    <row r="1190" spans="1:8">
      <c r="A1190" s="514" t="s">
        <v>246</v>
      </c>
      <c r="B1190" s="515"/>
      <c r="C1190" s="515"/>
      <c r="D1190" s="516"/>
      <c r="E1190" s="309" t="s">
        <v>87</v>
      </c>
      <c r="F1190" s="352">
        <v>0.06</v>
      </c>
      <c r="G1190" s="294">
        <v>467688.6</v>
      </c>
      <c r="H1190" s="367">
        <f t="shared" si="2"/>
        <v>28061</v>
      </c>
    </row>
    <row r="1191" spans="1:8">
      <c r="A1191" s="306"/>
      <c r="B1191" s="307"/>
      <c r="C1191" s="308"/>
      <c r="D1191" s="307"/>
      <c r="E1191" s="307"/>
      <c r="F1191" s="307"/>
      <c r="G1191" s="310" t="s">
        <v>165</v>
      </c>
      <c r="H1191" s="370">
        <f>SUM(H1185:H1190)</f>
        <v>3606552</v>
      </c>
    </row>
    <row r="1192" spans="1:8">
      <c r="A1192" s="306"/>
      <c r="B1192" s="307"/>
      <c r="C1192" s="308"/>
      <c r="D1192" s="307"/>
      <c r="E1192" s="307"/>
      <c r="F1192" s="307"/>
      <c r="G1192" s="307"/>
      <c r="H1192" s="369"/>
    </row>
    <row r="1193" spans="1:8">
      <c r="A1193" s="469" t="s">
        <v>181</v>
      </c>
      <c r="B1193" s="469"/>
      <c r="C1193" s="469"/>
      <c r="D1193" s="469"/>
      <c r="E1193" s="469"/>
      <c r="F1193" s="469"/>
      <c r="G1193" s="469"/>
      <c r="H1193" s="469"/>
    </row>
    <row r="1194" spans="1:8">
      <c r="A1194" s="446" t="s">
        <v>20</v>
      </c>
      <c r="B1194" s="446"/>
      <c r="C1194" s="446"/>
      <c r="D1194" s="446"/>
      <c r="E1194" s="446" t="s">
        <v>47</v>
      </c>
      <c r="F1194" s="446" t="s">
        <v>13</v>
      </c>
      <c r="G1194" s="447" t="s">
        <v>163</v>
      </c>
      <c r="H1194" s="448" t="s">
        <v>164</v>
      </c>
    </row>
    <row r="1195" spans="1:8">
      <c r="A1195" s="446"/>
      <c r="B1195" s="446"/>
      <c r="C1195" s="446"/>
      <c r="D1195" s="446"/>
      <c r="E1195" s="446"/>
      <c r="F1195" s="446"/>
      <c r="G1195" s="447"/>
      <c r="H1195" s="448"/>
    </row>
    <row r="1196" spans="1:8">
      <c r="A1196" s="473" t="s">
        <v>167</v>
      </c>
      <c r="B1196" s="473"/>
      <c r="C1196" s="473"/>
      <c r="D1196" s="473"/>
      <c r="E1196" s="309" t="s">
        <v>168</v>
      </c>
      <c r="F1196" s="257">
        <v>1</v>
      </c>
      <c r="G1196" s="294">
        <f>+H1204*5%</f>
        <v>13532.800000000001</v>
      </c>
      <c r="H1196" s="367">
        <f>ROUND(F1196*G1196,0)</f>
        <v>13533</v>
      </c>
    </row>
    <row r="1197" spans="1:8">
      <c r="A1197" s="306"/>
      <c r="B1197" s="307"/>
      <c r="C1197" s="308"/>
      <c r="D1197" s="307"/>
      <c r="E1197" s="307"/>
      <c r="F1197" s="264"/>
      <c r="G1197" s="310" t="s">
        <v>165</v>
      </c>
      <c r="H1197" s="370">
        <f>SUM(H1196:H1196)</f>
        <v>13533</v>
      </c>
    </row>
    <row r="1198" spans="1:8">
      <c r="A1198" s="306"/>
      <c r="B1198" s="307"/>
      <c r="C1198" s="308"/>
      <c r="D1198" s="307"/>
      <c r="E1198" s="307"/>
      <c r="F1198" s="307"/>
      <c r="G1198" s="307"/>
      <c r="H1198" s="369"/>
    </row>
    <row r="1199" spans="1:8">
      <c r="A1199" s="469" t="s">
        <v>169</v>
      </c>
      <c r="B1199" s="469"/>
      <c r="C1199" s="469"/>
      <c r="D1199" s="469"/>
      <c r="E1199" s="469"/>
      <c r="F1199" s="469"/>
      <c r="G1199" s="469"/>
      <c r="H1199" s="469"/>
    </row>
    <row r="1200" spans="1:8">
      <c r="A1200" s="447" t="s">
        <v>170</v>
      </c>
      <c r="B1200" s="447"/>
      <c r="C1200" s="447"/>
      <c r="D1200" s="447" t="s">
        <v>13</v>
      </c>
      <c r="E1200" s="447" t="s">
        <v>52</v>
      </c>
      <c r="F1200" s="447" t="s">
        <v>171</v>
      </c>
      <c r="G1200" s="447" t="s">
        <v>172</v>
      </c>
      <c r="H1200" s="451" t="s">
        <v>164</v>
      </c>
    </row>
    <row r="1201" spans="1:8">
      <c r="A1201" s="447"/>
      <c r="B1201" s="447"/>
      <c r="C1201" s="447"/>
      <c r="D1201" s="447"/>
      <c r="E1201" s="447"/>
      <c r="F1201" s="447"/>
      <c r="G1201" s="447"/>
      <c r="H1201" s="451"/>
    </row>
    <row r="1202" spans="1:8">
      <c r="A1202" s="460" t="s">
        <v>188</v>
      </c>
      <c r="B1202" s="461"/>
      <c r="C1202" s="462"/>
      <c r="D1202" s="290">
        <v>6</v>
      </c>
      <c r="E1202" s="350">
        <v>1.405365</v>
      </c>
      <c r="F1202" s="311">
        <v>8</v>
      </c>
      <c r="G1202" s="293">
        <v>5943.2742499999995</v>
      </c>
      <c r="H1202" s="371">
        <f>ROUND(D1202*F1202*G1202/E1202,0)</f>
        <v>202992</v>
      </c>
    </row>
    <row r="1203" spans="1:8">
      <c r="A1203" s="460" t="s">
        <v>187</v>
      </c>
      <c r="B1203" s="461"/>
      <c r="C1203" s="462"/>
      <c r="D1203" s="290">
        <v>1</v>
      </c>
      <c r="E1203" s="350">
        <f>+E1202</f>
        <v>1.405365</v>
      </c>
      <c r="F1203" s="311">
        <v>8</v>
      </c>
      <c r="G1203" s="293">
        <v>11886.548499999999</v>
      </c>
      <c r="H1203" s="371">
        <f>ROUND(D1203*F1203*G1203/E1203,0)</f>
        <v>67664</v>
      </c>
    </row>
    <row r="1204" spans="1:8">
      <c r="A1204" s="306"/>
      <c r="B1204" s="307"/>
      <c r="C1204" s="308"/>
      <c r="D1204" s="307"/>
      <c r="E1204" s="307"/>
      <c r="F1204" s="307"/>
      <c r="G1204" s="310" t="s">
        <v>165</v>
      </c>
      <c r="H1204" s="370">
        <f>SUM(H1202:H1203)</f>
        <v>270656</v>
      </c>
    </row>
    <row r="1205" spans="1:8">
      <c r="A1205" s="306"/>
      <c r="B1205" s="307"/>
      <c r="C1205" s="308"/>
      <c r="D1205" s="307"/>
      <c r="E1205" s="307"/>
      <c r="F1205" s="307"/>
      <c r="G1205" s="307"/>
      <c r="H1205" s="369"/>
    </row>
    <row r="1206" spans="1:8">
      <c r="A1206" s="469" t="s">
        <v>174</v>
      </c>
      <c r="B1206" s="469"/>
      <c r="C1206" s="469"/>
      <c r="D1206" s="469"/>
      <c r="E1206" s="469"/>
      <c r="F1206" s="469"/>
      <c r="G1206" s="469"/>
      <c r="H1206" s="469"/>
    </row>
    <row r="1207" spans="1:8">
      <c r="A1207" s="446" t="s">
        <v>20</v>
      </c>
      <c r="B1207" s="446"/>
      <c r="C1207" s="446"/>
      <c r="D1207" s="446"/>
      <c r="E1207" s="446" t="s">
        <v>47</v>
      </c>
      <c r="F1207" s="446" t="s">
        <v>13</v>
      </c>
      <c r="G1207" s="447" t="s">
        <v>163</v>
      </c>
      <c r="H1207" s="448" t="s">
        <v>164</v>
      </c>
    </row>
    <row r="1208" spans="1:8">
      <c r="A1208" s="446"/>
      <c r="B1208" s="446"/>
      <c r="C1208" s="446"/>
      <c r="D1208" s="446"/>
      <c r="E1208" s="446"/>
      <c r="F1208" s="446"/>
      <c r="G1208" s="447"/>
      <c r="H1208" s="448"/>
    </row>
    <row r="1209" spans="1:8">
      <c r="A1209" s="476" t="s">
        <v>189</v>
      </c>
      <c r="B1209" s="476"/>
      <c r="C1209" s="476"/>
      <c r="D1209" s="476"/>
      <c r="E1209" s="309" t="s">
        <v>168</v>
      </c>
      <c r="F1209" s="311">
        <v>2.7</v>
      </c>
      <c r="G1209" s="293">
        <v>25000</v>
      </c>
      <c r="H1209" s="371">
        <f>+G1209/F1209</f>
        <v>9259.2592592592591</v>
      </c>
    </row>
    <row r="1210" spans="1:8">
      <c r="A1210" s="477"/>
      <c r="B1210" s="478"/>
      <c r="C1210" s="478"/>
      <c r="D1210" s="479"/>
      <c r="E1210" s="312"/>
      <c r="F1210" s="313"/>
      <c r="G1210" s="312"/>
      <c r="H1210" s="372"/>
    </row>
    <row r="1211" spans="1:8">
      <c r="A1211" s="480"/>
      <c r="B1211" s="480"/>
      <c r="C1211" s="480"/>
      <c r="D1211" s="480"/>
      <c r="E1211" s="312"/>
      <c r="F1211" s="313"/>
      <c r="G1211" s="312"/>
      <c r="H1211" s="372"/>
    </row>
    <row r="1212" spans="1:8">
      <c r="A1212" s="481"/>
      <c r="B1212" s="481"/>
      <c r="C1212" s="481"/>
      <c r="D1212" s="481"/>
      <c r="E1212" s="314"/>
      <c r="F1212" s="315"/>
      <c r="G1212" s="314"/>
      <c r="H1212" s="373"/>
    </row>
    <row r="1213" spans="1:8">
      <c r="A1213" s="306"/>
      <c r="B1213" s="307"/>
      <c r="C1213" s="308"/>
      <c r="D1213" s="307"/>
      <c r="E1213" s="307"/>
      <c r="F1213" s="307"/>
      <c r="G1213" s="310" t="s">
        <v>165</v>
      </c>
      <c r="H1213" s="385">
        <f>SUM(H1209:H1212)</f>
        <v>9259.2592592592591</v>
      </c>
    </row>
    <row r="1214" spans="1:8">
      <c r="A1214" s="306"/>
      <c r="B1214" s="307"/>
      <c r="C1214" s="308"/>
      <c r="D1214" s="307"/>
      <c r="E1214" s="307"/>
      <c r="F1214" s="307"/>
      <c r="G1214" s="316"/>
      <c r="H1214" s="374"/>
    </row>
    <row r="1215" spans="1:8">
      <c r="A1215" s="306"/>
      <c r="B1215" s="307"/>
      <c r="C1215" s="308"/>
      <c r="D1215" s="307"/>
      <c r="E1215" s="445" t="s">
        <v>175</v>
      </c>
      <c r="F1215" s="445"/>
      <c r="G1215" s="445"/>
      <c r="H1215" s="370">
        <f>H1191+H1197+H1204+H1213</f>
        <v>3900000.2592592593</v>
      </c>
    </row>
    <row r="1216" spans="1:8">
      <c r="A1216" s="306"/>
      <c r="B1216" s="307"/>
      <c r="C1216" s="308"/>
      <c r="D1216" s="307"/>
      <c r="E1216" s="469" t="s">
        <v>176</v>
      </c>
      <c r="F1216" s="469"/>
      <c r="G1216" s="317">
        <v>0.31</v>
      </c>
      <c r="H1216" s="370">
        <f>H1215*G1216</f>
        <v>1209000.0803703703</v>
      </c>
    </row>
    <row r="1217" spans="1:8">
      <c r="A1217" s="287"/>
      <c r="B1217" s="288"/>
      <c r="C1217" s="288"/>
      <c r="D1217" s="288"/>
      <c r="E1217" s="469" t="s">
        <v>177</v>
      </c>
      <c r="F1217" s="469"/>
      <c r="G1217" s="469"/>
      <c r="H1217" s="393">
        <f>ROUND(H1215+H1216,0)</f>
        <v>5109000</v>
      </c>
    </row>
    <row r="1218" spans="1:8">
      <c r="A1218" s="276" t="s">
        <v>178</v>
      </c>
      <c r="B1218" s="277"/>
      <c r="C1218" s="277"/>
      <c r="D1218" s="277"/>
      <c r="E1218" s="272"/>
      <c r="F1218" s="272"/>
      <c r="G1218" s="272"/>
      <c r="H1218" s="361"/>
    </row>
    <row r="1219" spans="1:8">
      <c r="A1219" s="276"/>
      <c r="B1219" s="278"/>
      <c r="C1219" s="278"/>
      <c r="D1219" s="278"/>
      <c r="E1219" s="279"/>
      <c r="F1219" s="279"/>
      <c r="G1219" s="279"/>
      <c r="H1219" s="362"/>
    </row>
    <row r="1220" spans="1:8">
      <c r="A1220" s="280"/>
      <c r="B1220" s="264"/>
      <c r="C1220" s="264"/>
      <c r="D1220" s="264"/>
      <c r="E1220" s="264"/>
      <c r="F1220" s="264"/>
      <c r="G1220" s="264"/>
      <c r="H1220" s="363"/>
    </row>
    <row r="1221" spans="1:8" ht="13.5" thickBot="1">
      <c r="A1221" s="276" t="s">
        <v>179</v>
      </c>
      <c r="B1221" s="281"/>
      <c r="C1221" s="281"/>
      <c r="D1221" s="281"/>
      <c r="E1221" s="282"/>
      <c r="F1221" s="282"/>
      <c r="G1221" s="282"/>
      <c r="H1221" s="364"/>
    </row>
    <row r="1222" spans="1:8" ht="31.5" customHeight="1" thickBot="1">
      <c r="A1222" s="390" t="s">
        <v>160</v>
      </c>
      <c r="B1222" s="391">
        <v>13.4</v>
      </c>
      <c r="C1222" s="507" t="s">
        <v>135</v>
      </c>
      <c r="D1222" s="507"/>
      <c r="E1222" s="507"/>
      <c r="F1222" s="507"/>
      <c r="G1222" s="507"/>
      <c r="H1222" s="508"/>
    </row>
    <row r="1223" spans="1:8">
      <c r="A1223" s="255" t="s">
        <v>161</v>
      </c>
      <c r="B1223" s="255"/>
      <c r="C1223" s="470" t="s">
        <v>118</v>
      </c>
      <c r="D1223" s="471"/>
      <c r="E1223" s="471"/>
      <c r="F1223" s="471"/>
      <c r="G1223" s="471"/>
      <c r="H1223" s="472"/>
    </row>
    <row r="1224" spans="1:8">
      <c r="A1224" s="306"/>
      <c r="B1224" s="307"/>
      <c r="C1224" s="308"/>
      <c r="D1224" s="307"/>
      <c r="E1224" s="307"/>
      <c r="F1224" s="307"/>
      <c r="G1224" s="307"/>
      <c r="H1224" s="369"/>
    </row>
    <row r="1225" spans="1:8">
      <c r="A1225" s="469" t="s">
        <v>162</v>
      </c>
      <c r="B1225" s="469"/>
      <c r="C1225" s="469"/>
      <c r="D1225" s="469"/>
      <c r="E1225" s="469"/>
      <c r="F1225" s="469"/>
      <c r="G1225" s="469"/>
      <c r="H1225" s="469"/>
    </row>
    <row r="1226" spans="1:8">
      <c r="A1226" s="446" t="s">
        <v>20</v>
      </c>
      <c r="B1226" s="446"/>
      <c r="C1226" s="446"/>
      <c r="D1226" s="446"/>
      <c r="E1226" s="446" t="s">
        <v>47</v>
      </c>
      <c r="F1226" s="446" t="s">
        <v>13</v>
      </c>
      <c r="G1226" s="447" t="s">
        <v>163</v>
      </c>
      <c r="H1226" s="448" t="s">
        <v>164</v>
      </c>
    </row>
    <row r="1227" spans="1:8">
      <c r="A1227" s="446"/>
      <c r="B1227" s="446"/>
      <c r="C1227" s="446"/>
      <c r="D1227" s="446"/>
      <c r="E1227" s="446"/>
      <c r="F1227" s="446"/>
      <c r="G1227" s="447"/>
      <c r="H1227" s="448"/>
    </row>
    <row r="1228" spans="1:8">
      <c r="A1228" s="473" t="s">
        <v>198</v>
      </c>
      <c r="B1228" s="473"/>
      <c r="C1228" s="473"/>
      <c r="D1228" s="473"/>
      <c r="E1228" s="309" t="s">
        <v>168</v>
      </c>
      <c r="F1228" s="291">
        <v>2</v>
      </c>
      <c r="G1228" s="294">
        <v>12500</v>
      </c>
      <c r="H1228" s="367">
        <f t="shared" ref="H1228:H1233" si="3">ROUND(F1228*G1228,0)</f>
        <v>25000</v>
      </c>
    </row>
    <row r="1229" spans="1:8">
      <c r="A1229" s="473" t="s">
        <v>199</v>
      </c>
      <c r="B1229" s="473"/>
      <c r="C1229" s="473"/>
      <c r="D1229" s="473"/>
      <c r="E1229" s="309" t="s">
        <v>87</v>
      </c>
      <c r="F1229" s="291">
        <v>2.2000000000000002</v>
      </c>
      <c r="G1229" s="294">
        <v>659687.6</v>
      </c>
      <c r="H1229" s="367">
        <f t="shared" si="3"/>
        <v>1451313</v>
      </c>
    </row>
    <row r="1230" spans="1:8">
      <c r="A1230" s="473" t="s">
        <v>244</v>
      </c>
      <c r="B1230" s="473"/>
      <c r="C1230" s="473"/>
      <c r="D1230" s="473"/>
      <c r="E1230" s="309" t="s">
        <v>87</v>
      </c>
      <c r="F1230" s="291">
        <v>0.14000000000000001</v>
      </c>
      <c r="G1230" s="294">
        <v>414324.2</v>
      </c>
      <c r="H1230" s="367">
        <f t="shared" si="3"/>
        <v>58005</v>
      </c>
    </row>
    <row r="1231" spans="1:8">
      <c r="A1231" s="474" t="s">
        <v>200</v>
      </c>
      <c r="B1231" s="474"/>
      <c r="C1231" s="474"/>
      <c r="D1231" s="474"/>
      <c r="E1231" s="309" t="s">
        <v>108</v>
      </c>
      <c r="F1231" s="291">
        <v>2</v>
      </c>
      <c r="G1231" s="294">
        <v>1900</v>
      </c>
      <c r="H1231" s="367">
        <f t="shared" si="3"/>
        <v>3800</v>
      </c>
    </row>
    <row r="1232" spans="1:8">
      <c r="A1232" s="514" t="s">
        <v>248</v>
      </c>
      <c r="B1232" s="515"/>
      <c r="C1232" s="515"/>
      <c r="D1232" s="516"/>
      <c r="E1232" s="309" t="s">
        <v>88</v>
      </c>
      <c r="F1232" s="352">
        <f>2.6*0.5</f>
        <v>1.3</v>
      </c>
      <c r="G1232" s="294">
        <v>785000</v>
      </c>
      <c r="H1232" s="367">
        <f t="shared" si="3"/>
        <v>1020500</v>
      </c>
    </row>
    <row r="1233" spans="1:8">
      <c r="A1233" s="514" t="s">
        <v>246</v>
      </c>
      <c r="B1233" s="515"/>
      <c r="C1233" s="515"/>
      <c r="D1233" s="516"/>
      <c r="E1233" s="309" t="s">
        <v>87</v>
      </c>
      <c r="F1233" s="352">
        <v>0.04</v>
      </c>
      <c r="G1233" s="294">
        <v>467688.6</v>
      </c>
      <c r="H1233" s="367">
        <f t="shared" si="3"/>
        <v>18708</v>
      </c>
    </row>
    <row r="1234" spans="1:8">
      <c r="A1234" s="306"/>
      <c r="B1234" s="307"/>
      <c r="C1234" s="308"/>
      <c r="D1234" s="307"/>
      <c r="E1234" s="307"/>
      <c r="F1234" s="307"/>
      <c r="G1234" s="310" t="s">
        <v>165</v>
      </c>
      <c r="H1234" s="370">
        <f>SUM(H1228:H1233)</f>
        <v>2577326</v>
      </c>
    </row>
    <row r="1235" spans="1:8">
      <c r="A1235" s="306"/>
      <c r="B1235" s="307"/>
      <c r="C1235" s="308"/>
      <c r="D1235" s="307"/>
      <c r="E1235" s="307"/>
      <c r="F1235" s="307"/>
      <c r="G1235" s="307"/>
      <c r="H1235" s="369"/>
    </row>
    <row r="1236" spans="1:8">
      <c r="A1236" s="469" t="s">
        <v>181</v>
      </c>
      <c r="B1236" s="469"/>
      <c r="C1236" s="469"/>
      <c r="D1236" s="469"/>
      <c r="E1236" s="469"/>
      <c r="F1236" s="469"/>
      <c r="G1236" s="469"/>
      <c r="H1236" s="469"/>
    </row>
    <row r="1237" spans="1:8">
      <c r="A1237" s="446" t="s">
        <v>20</v>
      </c>
      <c r="B1237" s="446"/>
      <c r="C1237" s="446"/>
      <c r="D1237" s="446"/>
      <c r="E1237" s="446" t="s">
        <v>47</v>
      </c>
      <c r="F1237" s="446" t="s">
        <v>13</v>
      </c>
      <c r="G1237" s="447" t="s">
        <v>163</v>
      </c>
      <c r="H1237" s="448" t="s">
        <v>164</v>
      </c>
    </row>
    <row r="1238" spans="1:8">
      <c r="A1238" s="446"/>
      <c r="B1238" s="446"/>
      <c r="C1238" s="446"/>
      <c r="D1238" s="446"/>
      <c r="E1238" s="446"/>
      <c r="F1238" s="446"/>
      <c r="G1238" s="447"/>
      <c r="H1238" s="448"/>
    </row>
    <row r="1239" spans="1:8">
      <c r="A1239" s="473" t="s">
        <v>167</v>
      </c>
      <c r="B1239" s="473"/>
      <c r="C1239" s="473"/>
      <c r="D1239" s="473"/>
      <c r="E1239" s="309" t="s">
        <v>168</v>
      </c>
      <c r="F1239" s="257">
        <v>1</v>
      </c>
      <c r="G1239" s="294">
        <f>+H1247*4.9997%</f>
        <v>11935.28384</v>
      </c>
      <c r="H1239" s="367">
        <f>ROUND(F1239*G1239,0)</f>
        <v>11935</v>
      </c>
    </row>
    <row r="1240" spans="1:8">
      <c r="A1240" s="306"/>
      <c r="B1240" s="307"/>
      <c r="C1240" s="308"/>
      <c r="D1240" s="307"/>
      <c r="E1240" s="307"/>
      <c r="F1240" s="264"/>
      <c r="G1240" s="310" t="s">
        <v>165</v>
      </c>
      <c r="H1240" s="370">
        <f>SUM(H1239:H1239)</f>
        <v>11935</v>
      </c>
    </row>
    <row r="1241" spans="1:8">
      <c r="A1241" s="306"/>
      <c r="B1241" s="307"/>
      <c r="C1241" s="308"/>
      <c r="D1241" s="307"/>
      <c r="E1241" s="307"/>
      <c r="F1241" s="307"/>
      <c r="G1241" s="307"/>
      <c r="H1241" s="369"/>
    </row>
    <row r="1242" spans="1:8">
      <c r="A1242" s="469" t="s">
        <v>169</v>
      </c>
      <c r="B1242" s="469"/>
      <c r="C1242" s="469"/>
      <c r="D1242" s="469"/>
      <c r="E1242" s="469"/>
      <c r="F1242" s="469"/>
      <c r="G1242" s="469"/>
      <c r="H1242" s="469"/>
    </row>
    <row r="1243" spans="1:8">
      <c r="A1243" s="447" t="s">
        <v>170</v>
      </c>
      <c r="B1243" s="447"/>
      <c r="C1243" s="447"/>
      <c r="D1243" s="447" t="s">
        <v>13</v>
      </c>
      <c r="E1243" s="447" t="s">
        <v>52</v>
      </c>
      <c r="F1243" s="447" t="s">
        <v>171</v>
      </c>
      <c r="G1243" s="447" t="s">
        <v>172</v>
      </c>
      <c r="H1243" s="451" t="s">
        <v>164</v>
      </c>
    </row>
    <row r="1244" spans="1:8">
      <c r="A1244" s="447"/>
      <c r="B1244" s="447"/>
      <c r="C1244" s="447"/>
      <c r="D1244" s="447"/>
      <c r="E1244" s="447"/>
      <c r="F1244" s="447"/>
      <c r="G1244" s="447"/>
      <c r="H1244" s="451"/>
    </row>
    <row r="1245" spans="1:8">
      <c r="A1245" s="460" t="s">
        <v>188</v>
      </c>
      <c r="B1245" s="461"/>
      <c r="C1245" s="462"/>
      <c r="D1245" s="290">
        <v>6</v>
      </c>
      <c r="E1245" s="350">
        <v>1.593375</v>
      </c>
      <c r="F1245" s="311">
        <v>8</v>
      </c>
      <c r="G1245" s="293">
        <v>5943.2742499999995</v>
      </c>
      <c r="H1245" s="371">
        <f>ROUND(D1245*F1245*G1245/E1245,0)</f>
        <v>179040</v>
      </c>
    </row>
    <row r="1246" spans="1:8">
      <c r="A1246" s="460" t="s">
        <v>187</v>
      </c>
      <c r="B1246" s="461"/>
      <c r="C1246" s="462"/>
      <c r="D1246" s="290">
        <v>1</v>
      </c>
      <c r="E1246" s="350">
        <f>+E1245</f>
        <v>1.593375</v>
      </c>
      <c r="F1246" s="311">
        <v>8</v>
      </c>
      <c r="G1246" s="293">
        <v>11886.548499999999</v>
      </c>
      <c r="H1246" s="371">
        <f>ROUND(D1246*F1246*G1246/E1246,0)</f>
        <v>59680</v>
      </c>
    </row>
    <row r="1247" spans="1:8">
      <c r="A1247" s="306"/>
      <c r="B1247" s="307"/>
      <c r="C1247" s="308"/>
      <c r="D1247" s="307"/>
      <c r="E1247" s="307"/>
      <c r="F1247" s="307"/>
      <c r="G1247" s="310" t="s">
        <v>165</v>
      </c>
      <c r="H1247" s="370">
        <f>SUM(H1245:H1246)</f>
        <v>238720</v>
      </c>
    </row>
    <row r="1248" spans="1:8">
      <c r="A1248" s="306"/>
      <c r="B1248" s="307"/>
      <c r="C1248" s="308"/>
      <c r="D1248" s="307"/>
      <c r="E1248" s="307"/>
      <c r="F1248" s="307"/>
      <c r="G1248" s="307"/>
      <c r="H1248" s="369"/>
    </row>
    <row r="1249" spans="1:8">
      <c r="A1249" s="469" t="s">
        <v>174</v>
      </c>
      <c r="B1249" s="469"/>
      <c r="C1249" s="469"/>
      <c r="D1249" s="469"/>
      <c r="E1249" s="469"/>
      <c r="F1249" s="469"/>
      <c r="G1249" s="469"/>
      <c r="H1249" s="469"/>
    </row>
    <row r="1250" spans="1:8">
      <c r="A1250" s="446" t="s">
        <v>20</v>
      </c>
      <c r="B1250" s="446"/>
      <c r="C1250" s="446"/>
      <c r="D1250" s="446"/>
      <c r="E1250" s="446" t="s">
        <v>47</v>
      </c>
      <c r="F1250" s="446" t="s">
        <v>13</v>
      </c>
      <c r="G1250" s="447" t="s">
        <v>163</v>
      </c>
      <c r="H1250" s="448" t="s">
        <v>164</v>
      </c>
    </row>
    <row r="1251" spans="1:8">
      <c r="A1251" s="446"/>
      <c r="B1251" s="446"/>
      <c r="C1251" s="446"/>
      <c r="D1251" s="446"/>
      <c r="E1251" s="446"/>
      <c r="F1251" s="446"/>
      <c r="G1251" s="447"/>
      <c r="H1251" s="448"/>
    </row>
    <row r="1252" spans="1:8">
      <c r="A1252" s="476" t="s">
        <v>189</v>
      </c>
      <c r="B1252" s="476"/>
      <c r="C1252" s="476"/>
      <c r="D1252" s="476"/>
      <c r="E1252" s="309" t="s">
        <v>168</v>
      </c>
      <c r="F1252" s="311">
        <v>3.1</v>
      </c>
      <c r="G1252" s="293">
        <v>25000</v>
      </c>
      <c r="H1252" s="371">
        <f>+G1252/F1252</f>
        <v>8064.5161290322576</v>
      </c>
    </row>
    <row r="1253" spans="1:8">
      <c r="A1253" s="477"/>
      <c r="B1253" s="478"/>
      <c r="C1253" s="478"/>
      <c r="D1253" s="479"/>
      <c r="E1253" s="312"/>
      <c r="F1253" s="313"/>
      <c r="G1253" s="312"/>
      <c r="H1253" s="372"/>
    </row>
    <row r="1254" spans="1:8">
      <c r="A1254" s="480"/>
      <c r="B1254" s="480"/>
      <c r="C1254" s="480"/>
      <c r="D1254" s="480"/>
      <c r="E1254" s="312"/>
      <c r="F1254" s="313"/>
      <c r="G1254" s="312"/>
      <c r="H1254" s="372"/>
    </row>
    <row r="1255" spans="1:8">
      <c r="A1255" s="481"/>
      <c r="B1255" s="481"/>
      <c r="C1255" s="481"/>
      <c r="D1255" s="481"/>
      <c r="E1255" s="314"/>
      <c r="F1255" s="315"/>
      <c r="G1255" s="314"/>
      <c r="H1255" s="373"/>
    </row>
    <row r="1256" spans="1:8">
      <c r="A1256" s="306"/>
      <c r="B1256" s="307"/>
      <c r="C1256" s="308"/>
      <c r="D1256" s="307"/>
      <c r="E1256" s="307"/>
      <c r="F1256" s="307"/>
      <c r="G1256" s="310" t="s">
        <v>165</v>
      </c>
      <c r="H1256" s="385">
        <f>SUM(H1252:H1255)</f>
        <v>8064.5161290322576</v>
      </c>
    </row>
    <row r="1257" spans="1:8">
      <c r="A1257" s="306"/>
      <c r="B1257" s="307"/>
      <c r="C1257" s="308"/>
      <c r="D1257" s="307"/>
      <c r="E1257" s="307"/>
      <c r="F1257" s="307"/>
      <c r="G1257" s="316"/>
      <c r="H1257" s="374"/>
    </row>
    <row r="1258" spans="1:8">
      <c r="A1258" s="306"/>
      <c r="B1258" s="307"/>
      <c r="C1258" s="308"/>
      <c r="D1258" s="307"/>
      <c r="E1258" s="445" t="s">
        <v>175</v>
      </c>
      <c r="F1258" s="445"/>
      <c r="G1258" s="445"/>
      <c r="H1258" s="370">
        <f>H1234+H1240+H1247+H1256</f>
        <v>2836045.5161290322</v>
      </c>
    </row>
    <row r="1259" spans="1:8">
      <c r="A1259" s="306"/>
      <c r="B1259" s="307"/>
      <c r="C1259" s="308"/>
      <c r="D1259" s="307"/>
      <c r="E1259" s="469" t="s">
        <v>176</v>
      </c>
      <c r="F1259" s="469"/>
      <c r="G1259" s="317">
        <v>0.31</v>
      </c>
      <c r="H1259" s="370">
        <f>H1258*G1259</f>
        <v>879174.11</v>
      </c>
    </row>
    <row r="1260" spans="1:8">
      <c r="A1260" s="287"/>
      <c r="B1260" s="288"/>
      <c r="C1260" s="288"/>
      <c r="D1260" s="288"/>
      <c r="E1260" s="469" t="s">
        <v>177</v>
      </c>
      <c r="F1260" s="469"/>
      <c r="G1260" s="469"/>
      <c r="H1260" s="393">
        <f>ROUND(H1258+H1259,0)</f>
        <v>3715220</v>
      </c>
    </row>
    <row r="1261" spans="1:8">
      <c r="A1261" s="276" t="s">
        <v>178</v>
      </c>
      <c r="B1261" s="277"/>
      <c r="C1261" s="277"/>
      <c r="D1261" s="277"/>
      <c r="E1261" s="272"/>
      <c r="F1261" s="272"/>
      <c r="G1261" s="272"/>
      <c r="H1261" s="361"/>
    </row>
    <row r="1262" spans="1:8">
      <c r="A1262" s="276"/>
      <c r="B1262" s="278"/>
      <c r="C1262" s="278"/>
      <c r="D1262" s="278"/>
      <c r="E1262" s="279"/>
      <c r="F1262" s="279"/>
      <c r="G1262" s="279"/>
      <c r="H1262" s="362"/>
    </row>
    <row r="1263" spans="1:8">
      <c r="A1263" s="280"/>
      <c r="B1263" s="264"/>
      <c r="C1263" s="264"/>
      <c r="D1263" s="264"/>
      <c r="E1263" s="264"/>
      <c r="F1263" s="264"/>
      <c r="G1263" s="264"/>
      <c r="H1263" s="363"/>
    </row>
    <row r="1264" spans="1:8" ht="13.5" thickBot="1">
      <c r="A1264" s="276" t="s">
        <v>179</v>
      </c>
      <c r="B1264" s="281"/>
      <c r="C1264" s="281"/>
      <c r="D1264" s="281"/>
      <c r="E1264" s="282"/>
      <c r="F1264" s="282"/>
      <c r="G1264" s="282"/>
      <c r="H1264" s="364"/>
    </row>
    <row r="1265" spans="1:8" ht="31.5" customHeight="1" thickBot="1">
      <c r="A1265" s="390" t="s">
        <v>160</v>
      </c>
      <c r="B1265" s="391">
        <v>14.1</v>
      </c>
      <c r="C1265" s="507" t="s">
        <v>137</v>
      </c>
      <c r="D1265" s="507"/>
      <c r="E1265" s="507"/>
      <c r="F1265" s="507"/>
      <c r="G1265" s="507"/>
      <c r="H1265" s="508"/>
    </row>
    <row r="1266" spans="1:8">
      <c r="A1266" s="255" t="s">
        <v>161</v>
      </c>
      <c r="B1266" s="255"/>
      <c r="C1266" s="444" t="s">
        <v>118</v>
      </c>
      <c r="D1266" s="444"/>
      <c r="E1266" s="444"/>
      <c r="F1266" s="444"/>
      <c r="G1266" s="444"/>
      <c r="H1266" s="444"/>
    </row>
    <row r="1267" spans="1:8">
      <c r="A1267" s="318"/>
      <c r="B1267" s="319"/>
      <c r="C1267" s="320"/>
      <c r="D1267" s="319"/>
      <c r="E1267" s="319"/>
      <c r="F1267" s="319"/>
      <c r="G1267" s="319"/>
      <c r="H1267" s="375"/>
    </row>
    <row r="1268" spans="1:8">
      <c r="A1268" s="475" t="s">
        <v>162</v>
      </c>
      <c r="B1268" s="475"/>
      <c r="C1268" s="475"/>
      <c r="D1268" s="475"/>
      <c r="E1268" s="475"/>
      <c r="F1268" s="475"/>
      <c r="G1268" s="475"/>
      <c r="H1268" s="475"/>
    </row>
    <row r="1269" spans="1:8">
      <c r="A1269" s="446" t="s">
        <v>20</v>
      </c>
      <c r="B1269" s="446"/>
      <c r="C1269" s="446"/>
      <c r="D1269" s="446"/>
      <c r="E1269" s="446" t="s">
        <v>47</v>
      </c>
      <c r="F1269" s="446" t="s">
        <v>13</v>
      </c>
      <c r="G1269" s="447" t="s">
        <v>163</v>
      </c>
      <c r="H1269" s="448" t="s">
        <v>164</v>
      </c>
    </row>
    <row r="1270" spans="1:8">
      <c r="A1270" s="446"/>
      <c r="B1270" s="446"/>
      <c r="C1270" s="446"/>
      <c r="D1270" s="446"/>
      <c r="E1270" s="446"/>
      <c r="F1270" s="446"/>
      <c r="G1270" s="447"/>
      <c r="H1270" s="448"/>
    </row>
    <row r="1271" spans="1:8">
      <c r="A1271" s="483" t="s">
        <v>249</v>
      </c>
      <c r="B1271" s="483"/>
      <c r="C1271" s="483"/>
      <c r="D1271" s="483"/>
      <c r="E1271" s="321" t="s">
        <v>103</v>
      </c>
      <c r="F1271" s="321">
        <v>10</v>
      </c>
      <c r="G1271" s="294">
        <v>4270.5133333333333</v>
      </c>
      <c r="H1271" s="367">
        <f>ROUND(F1271*G1271,0)</f>
        <v>42705</v>
      </c>
    </row>
    <row r="1272" spans="1:8">
      <c r="A1272" s="483" t="s">
        <v>250</v>
      </c>
      <c r="B1272" s="483"/>
      <c r="C1272" s="483"/>
      <c r="D1272" s="483"/>
      <c r="E1272" s="321" t="s">
        <v>103</v>
      </c>
      <c r="F1272" s="321">
        <v>2.5</v>
      </c>
      <c r="G1272" s="294">
        <v>708.05</v>
      </c>
      <c r="H1272" s="367">
        <f>ROUND(F1272*G1272,0)</f>
        <v>1770</v>
      </c>
    </row>
    <row r="1273" spans="1:8">
      <c r="A1273" s="483" t="s">
        <v>251</v>
      </c>
      <c r="B1273" s="483"/>
      <c r="C1273" s="483"/>
      <c r="D1273" s="483"/>
      <c r="E1273" s="321" t="s">
        <v>103</v>
      </c>
      <c r="F1273" s="321">
        <v>3.5</v>
      </c>
      <c r="G1273" s="294">
        <v>6805.61</v>
      </c>
      <c r="H1273" s="367">
        <f>ROUND(F1273*G1273,0)</f>
        <v>23820</v>
      </c>
    </row>
    <row r="1274" spans="1:8">
      <c r="A1274" s="483" t="s">
        <v>252</v>
      </c>
      <c r="B1274" s="483"/>
      <c r="C1274" s="483"/>
      <c r="D1274" s="483"/>
      <c r="E1274" s="321" t="s">
        <v>103</v>
      </c>
      <c r="F1274" s="321">
        <v>2.5</v>
      </c>
      <c r="G1274" s="294">
        <v>1168.58</v>
      </c>
      <c r="H1274" s="367">
        <f>ROUND(F1274*G1274,0)</f>
        <v>2921</v>
      </c>
    </row>
    <row r="1275" spans="1:8" ht="15" customHeight="1">
      <c r="A1275" s="483" t="s">
        <v>235</v>
      </c>
      <c r="B1275" s="483"/>
      <c r="C1275" s="483"/>
      <c r="D1275" s="483"/>
      <c r="E1275" s="325" t="s">
        <v>168</v>
      </c>
      <c r="F1275" s="353">
        <v>4</v>
      </c>
      <c r="G1275" s="322">
        <v>24116.399999999998</v>
      </c>
      <c r="H1275" s="367">
        <f>ROUND(G1275/F1275,0)</f>
        <v>6029</v>
      </c>
    </row>
    <row r="1276" spans="1:8">
      <c r="A1276" s="318"/>
      <c r="B1276" s="319"/>
      <c r="C1276" s="320"/>
      <c r="D1276" s="319"/>
      <c r="E1276" s="319"/>
      <c r="F1276" s="319"/>
      <c r="G1276" s="324" t="s">
        <v>165</v>
      </c>
      <c r="H1276" s="376">
        <f>SUM(H1271:H1275)</f>
        <v>77245</v>
      </c>
    </row>
    <row r="1277" spans="1:8">
      <c r="A1277" s="318"/>
      <c r="B1277" s="319"/>
      <c r="C1277" s="320"/>
      <c r="D1277" s="319"/>
      <c r="E1277" s="319"/>
      <c r="F1277" s="319"/>
      <c r="G1277" s="319"/>
      <c r="H1277" s="375"/>
    </row>
    <row r="1278" spans="1:8">
      <c r="A1278" s="475" t="s">
        <v>209</v>
      </c>
      <c r="B1278" s="475"/>
      <c r="C1278" s="475"/>
      <c r="D1278" s="475"/>
      <c r="E1278" s="475"/>
      <c r="F1278" s="475"/>
      <c r="G1278" s="475"/>
      <c r="H1278" s="475"/>
    </row>
    <row r="1279" spans="1:8">
      <c r="A1279" s="446" t="s">
        <v>20</v>
      </c>
      <c r="B1279" s="446"/>
      <c r="C1279" s="446"/>
      <c r="D1279" s="446"/>
      <c r="E1279" s="446" t="s">
        <v>47</v>
      </c>
      <c r="F1279" s="446" t="s">
        <v>13</v>
      </c>
      <c r="G1279" s="447" t="s">
        <v>163</v>
      </c>
      <c r="H1279" s="448" t="s">
        <v>164</v>
      </c>
    </row>
    <row r="1280" spans="1:8">
      <c r="A1280" s="446"/>
      <c r="B1280" s="446"/>
      <c r="C1280" s="446"/>
      <c r="D1280" s="446"/>
      <c r="E1280" s="446"/>
      <c r="F1280" s="446"/>
      <c r="G1280" s="447"/>
      <c r="H1280" s="448"/>
    </row>
    <row r="1281" spans="1:8" ht="12.75" customHeight="1">
      <c r="A1281" s="483" t="s">
        <v>210</v>
      </c>
      <c r="B1281" s="483"/>
      <c r="C1281" s="483"/>
      <c r="D1281" s="483"/>
      <c r="E1281" s="325" t="s">
        <v>168</v>
      </c>
      <c r="F1281" s="325">
        <v>1</v>
      </c>
      <c r="G1281" s="322">
        <f>+H1290*4.995%</f>
        <v>1228.77</v>
      </c>
      <c r="H1281" s="367">
        <f>ROUND(F1281*G1281,0)</f>
        <v>1229</v>
      </c>
    </row>
    <row r="1282" spans="1:8">
      <c r="A1282" s="482"/>
      <c r="B1282" s="482"/>
      <c r="C1282" s="482"/>
      <c r="D1282" s="482"/>
      <c r="E1282" s="325"/>
      <c r="F1282" s="326"/>
      <c r="G1282" s="322"/>
      <c r="H1282" s="377"/>
    </row>
    <row r="1283" spans="1:8">
      <c r="A1283" s="318"/>
      <c r="B1283" s="319"/>
      <c r="C1283" s="320"/>
      <c r="D1283" s="319"/>
      <c r="E1283" s="319"/>
      <c r="F1283" s="264"/>
      <c r="G1283" s="324" t="s">
        <v>165</v>
      </c>
      <c r="H1283" s="376">
        <f>SUM(H1281:H1282)</f>
        <v>1229</v>
      </c>
    </row>
    <row r="1284" spans="1:8">
      <c r="A1284" s="318"/>
      <c r="B1284" s="319"/>
      <c r="C1284" s="320"/>
      <c r="D1284" s="319"/>
      <c r="E1284" s="319"/>
      <c r="F1284" s="319"/>
      <c r="G1284" s="319"/>
      <c r="H1284" s="375"/>
    </row>
    <row r="1285" spans="1:8">
      <c r="A1285" s="475" t="s">
        <v>169</v>
      </c>
      <c r="B1285" s="475"/>
      <c r="C1285" s="475"/>
      <c r="D1285" s="475"/>
      <c r="E1285" s="475"/>
      <c r="F1285" s="475"/>
      <c r="G1285" s="475"/>
      <c r="H1285" s="475"/>
    </row>
    <row r="1286" spans="1:8">
      <c r="A1286" s="447" t="s">
        <v>170</v>
      </c>
      <c r="B1286" s="447"/>
      <c r="C1286" s="447"/>
      <c r="D1286" s="447" t="s">
        <v>13</v>
      </c>
      <c r="E1286" s="447" t="s">
        <v>52</v>
      </c>
      <c r="F1286" s="447" t="s">
        <v>171</v>
      </c>
      <c r="G1286" s="447" t="s">
        <v>172</v>
      </c>
      <c r="H1286" s="451" t="s">
        <v>164</v>
      </c>
    </row>
    <row r="1287" spans="1:8">
      <c r="A1287" s="447"/>
      <c r="B1287" s="447"/>
      <c r="C1287" s="447"/>
      <c r="D1287" s="447"/>
      <c r="E1287" s="447"/>
      <c r="F1287" s="447"/>
      <c r="G1287" s="447"/>
      <c r="H1287" s="451"/>
    </row>
    <row r="1288" spans="1:8">
      <c r="A1288" s="460" t="s">
        <v>188</v>
      </c>
      <c r="B1288" s="461"/>
      <c r="C1288" s="462"/>
      <c r="D1288" s="290">
        <v>2</v>
      </c>
      <c r="E1288" s="291">
        <v>7.7308899999999996</v>
      </c>
      <c r="F1288" s="311">
        <v>8</v>
      </c>
      <c r="G1288" s="293">
        <v>5943.2742499999995</v>
      </c>
      <c r="H1288" s="367">
        <f>ROUND(D1288*F1288*G1288/E1288,0)</f>
        <v>12300</v>
      </c>
    </row>
    <row r="1289" spans="1:8">
      <c r="A1289" s="460" t="s">
        <v>187</v>
      </c>
      <c r="B1289" s="461"/>
      <c r="C1289" s="462"/>
      <c r="D1289" s="290">
        <v>1</v>
      </c>
      <c r="E1289" s="291">
        <f>+E1288</f>
        <v>7.7308899999999996</v>
      </c>
      <c r="F1289" s="292">
        <v>8</v>
      </c>
      <c r="G1289" s="293">
        <v>11886.548499999999</v>
      </c>
      <c r="H1289" s="367">
        <f>ROUND(D1289*F1289*G1289/E1289,0)</f>
        <v>12300</v>
      </c>
    </row>
    <row r="1290" spans="1:8">
      <c r="A1290" s="318"/>
      <c r="B1290" s="319"/>
      <c r="C1290" s="320"/>
      <c r="D1290" s="319"/>
      <c r="E1290" s="319"/>
      <c r="F1290" s="319"/>
      <c r="G1290" s="324" t="s">
        <v>165</v>
      </c>
      <c r="H1290" s="376">
        <f>SUM(H1288:H1289)</f>
        <v>24600</v>
      </c>
    </row>
    <row r="1291" spans="1:8">
      <c r="A1291" s="318"/>
      <c r="B1291" s="319"/>
      <c r="C1291" s="320"/>
      <c r="D1291" s="319"/>
      <c r="E1291" s="319"/>
      <c r="F1291" s="319"/>
      <c r="G1291" s="319"/>
      <c r="H1291" s="375"/>
    </row>
    <row r="1292" spans="1:8">
      <c r="A1292" s="475" t="s">
        <v>211</v>
      </c>
      <c r="B1292" s="475"/>
      <c r="C1292" s="475"/>
      <c r="D1292" s="475"/>
      <c r="E1292" s="475"/>
      <c r="F1292" s="475"/>
      <c r="G1292" s="475"/>
      <c r="H1292" s="475"/>
    </row>
    <row r="1293" spans="1:8">
      <c r="A1293" s="446" t="s">
        <v>20</v>
      </c>
      <c r="B1293" s="446"/>
      <c r="C1293" s="446"/>
      <c r="D1293" s="446"/>
      <c r="E1293" s="446" t="s">
        <v>47</v>
      </c>
      <c r="F1293" s="446" t="s">
        <v>13</v>
      </c>
      <c r="G1293" s="447" t="s">
        <v>163</v>
      </c>
      <c r="H1293" s="448" t="s">
        <v>164</v>
      </c>
    </row>
    <row r="1294" spans="1:8">
      <c r="A1294" s="446"/>
      <c r="B1294" s="446"/>
      <c r="C1294" s="446"/>
      <c r="D1294" s="446"/>
      <c r="E1294" s="446"/>
      <c r="F1294" s="446"/>
      <c r="G1294" s="447"/>
      <c r="H1294" s="448"/>
    </row>
    <row r="1295" spans="1:8">
      <c r="A1295" s="476" t="s">
        <v>189</v>
      </c>
      <c r="B1295" s="476"/>
      <c r="C1295" s="476"/>
      <c r="D1295" s="476"/>
      <c r="E1295" s="309" t="s">
        <v>207</v>
      </c>
      <c r="F1295" s="323">
        <v>20</v>
      </c>
      <c r="G1295" s="293">
        <v>25000</v>
      </c>
      <c r="H1295" s="367">
        <f>ROUND(G1295/F1295,0)</f>
        <v>1250</v>
      </c>
    </row>
    <row r="1296" spans="1:8">
      <c r="A1296" s="476" t="s">
        <v>253</v>
      </c>
      <c r="B1296" s="476"/>
      <c r="C1296" s="476"/>
      <c r="D1296" s="476"/>
      <c r="E1296" s="309" t="s">
        <v>207</v>
      </c>
      <c r="F1296" s="323">
        <v>350</v>
      </c>
      <c r="G1296" s="293">
        <v>1000000</v>
      </c>
      <c r="H1296" s="367">
        <f>ROUND(G1296/F1296,0)</f>
        <v>2857</v>
      </c>
    </row>
    <row r="1297" spans="1:8">
      <c r="A1297" s="318"/>
      <c r="B1297" s="319"/>
      <c r="C1297" s="320"/>
      <c r="D1297" s="319"/>
      <c r="E1297" s="319"/>
      <c r="F1297" s="319"/>
      <c r="G1297" s="324" t="s">
        <v>165</v>
      </c>
      <c r="H1297" s="376">
        <f>SUM(H1295:H1296)</f>
        <v>4107</v>
      </c>
    </row>
    <row r="1298" spans="1:8">
      <c r="A1298" s="318"/>
      <c r="B1298" s="319"/>
      <c r="C1298" s="320"/>
      <c r="D1298" s="319"/>
      <c r="E1298" s="319"/>
      <c r="F1298" s="319"/>
      <c r="G1298" s="327"/>
      <c r="H1298" s="378"/>
    </row>
    <row r="1299" spans="1:8">
      <c r="A1299" s="318"/>
      <c r="B1299" s="319"/>
      <c r="C1299" s="320"/>
      <c r="D1299" s="319"/>
      <c r="E1299" s="445" t="s">
        <v>175</v>
      </c>
      <c r="F1299" s="445"/>
      <c r="G1299" s="445"/>
      <c r="H1299" s="376">
        <f>H1276+H1283+H1290+H1297</f>
        <v>107181</v>
      </c>
    </row>
    <row r="1300" spans="1:8">
      <c r="A1300" s="318"/>
      <c r="B1300" s="319"/>
      <c r="C1300" s="320"/>
      <c r="D1300" s="319"/>
      <c r="E1300" s="475" t="s">
        <v>176</v>
      </c>
      <c r="F1300" s="475"/>
      <c r="G1300" s="328">
        <v>0.31</v>
      </c>
      <c r="H1300" s="376">
        <f>H1299*G1300</f>
        <v>33226.11</v>
      </c>
    </row>
    <row r="1301" spans="1:8">
      <c r="A1301" s="492"/>
      <c r="B1301" s="493"/>
      <c r="C1301" s="493"/>
      <c r="D1301" s="493"/>
      <c r="E1301" s="475" t="s">
        <v>177</v>
      </c>
      <c r="F1301" s="475"/>
      <c r="G1301" s="475"/>
      <c r="H1301" s="392">
        <f>ROUND(H1299+H1300,0)</f>
        <v>140407</v>
      </c>
    </row>
    <row r="1302" spans="1:8">
      <c r="A1302" s="276" t="s">
        <v>178</v>
      </c>
      <c r="B1302" s="277"/>
      <c r="C1302" s="277"/>
      <c r="D1302" s="277"/>
      <c r="E1302" s="272"/>
      <c r="F1302" s="272"/>
      <c r="G1302" s="272"/>
      <c r="H1302" s="361"/>
    </row>
    <row r="1303" spans="1:8">
      <c r="A1303" s="276"/>
      <c r="B1303" s="278"/>
      <c r="C1303" s="278"/>
      <c r="D1303" s="278"/>
      <c r="E1303" s="279"/>
      <c r="F1303" s="279"/>
      <c r="G1303" s="279"/>
      <c r="H1303" s="362"/>
    </row>
    <row r="1304" spans="1:8">
      <c r="A1304" s="280"/>
      <c r="B1304" s="264"/>
      <c r="C1304" s="264"/>
      <c r="D1304" s="264"/>
      <c r="E1304" s="264"/>
      <c r="F1304" s="264"/>
      <c r="G1304" s="264"/>
      <c r="H1304" s="363"/>
    </row>
    <row r="1305" spans="1:8">
      <c r="A1305" s="276" t="s">
        <v>179</v>
      </c>
      <c r="B1305" s="281"/>
      <c r="C1305" s="281"/>
      <c r="D1305" s="281"/>
      <c r="E1305" s="282"/>
      <c r="F1305" s="282"/>
      <c r="G1305" s="282"/>
      <c r="H1305" s="364"/>
    </row>
    <row r="1306" spans="1:8" ht="13.5" thickBot="1">
      <c r="A1306" s="283"/>
      <c r="B1306" s="284"/>
      <c r="C1306" s="284"/>
      <c r="D1306" s="284"/>
      <c r="E1306" s="284"/>
      <c r="F1306" s="284"/>
      <c r="G1306" s="284"/>
      <c r="H1306" s="365"/>
    </row>
    <row r="1307" spans="1:8" ht="31.5" customHeight="1" thickBot="1">
      <c r="A1307" s="390" t="s">
        <v>160</v>
      </c>
      <c r="B1307" s="391">
        <v>14.2</v>
      </c>
      <c r="C1307" s="507" t="s">
        <v>138</v>
      </c>
      <c r="D1307" s="507"/>
      <c r="E1307" s="507"/>
      <c r="F1307" s="507"/>
      <c r="G1307" s="507"/>
      <c r="H1307" s="508"/>
    </row>
    <row r="1308" spans="1:8">
      <c r="A1308" s="255" t="s">
        <v>161</v>
      </c>
      <c r="B1308" s="255"/>
      <c r="C1308" s="470" t="s">
        <v>88</v>
      </c>
      <c r="D1308" s="471"/>
      <c r="E1308" s="471"/>
      <c r="F1308" s="471"/>
      <c r="G1308" s="471"/>
      <c r="H1308" s="472"/>
    </row>
    <row r="1309" spans="1:8">
      <c r="A1309" s="306"/>
      <c r="B1309" s="307"/>
      <c r="C1309" s="308"/>
      <c r="D1309" s="307"/>
      <c r="E1309" s="307"/>
      <c r="F1309" s="307"/>
      <c r="G1309" s="307"/>
      <c r="H1309" s="369"/>
    </row>
    <row r="1310" spans="1:8">
      <c r="A1310" s="469" t="s">
        <v>162</v>
      </c>
      <c r="B1310" s="469"/>
      <c r="C1310" s="469"/>
      <c r="D1310" s="469"/>
      <c r="E1310" s="469"/>
      <c r="F1310" s="469"/>
      <c r="G1310" s="469"/>
      <c r="H1310" s="469"/>
    </row>
    <row r="1311" spans="1:8" ht="12.75" customHeight="1">
      <c r="A1311" s="446" t="s">
        <v>20</v>
      </c>
      <c r="B1311" s="446"/>
      <c r="C1311" s="446"/>
      <c r="D1311" s="446"/>
      <c r="E1311" s="446" t="s">
        <v>47</v>
      </c>
      <c r="F1311" s="446" t="s">
        <v>13</v>
      </c>
      <c r="G1311" s="447" t="s">
        <v>163</v>
      </c>
      <c r="H1311" s="448" t="s">
        <v>164</v>
      </c>
    </row>
    <row r="1312" spans="1:8">
      <c r="A1312" s="446"/>
      <c r="B1312" s="446"/>
      <c r="C1312" s="446"/>
      <c r="D1312" s="446"/>
      <c r="E1312" s="446"/>
      <c r="F1312" s="446"/>
      <c r="G1312" s="447"/>
      <c r="H1312" s="448"/>
    </row>
    <row r="1313" spans="1:8" ht="12.75" customHeight="1">
      <c r="A1313" s="473" t="s">
        <v>198</v>
      </c>
      <c r="B1313" s="473"/>
      <c r="C1313" s="473"/>
      <c r="D1313" s="473"/>
      <c r="E1313" s="309" t="s">
        <v>88</v>
      </c>
      <c r="F1313" s="291">
        <v>0.7</v>
      </c>
      <c r="G1313" s="294">
        <v>12500</v>
      </c>
      <c r="H1313" s="367">
        <f>ROUND(F1313*G1313,0)</f>
        <v>8750</v>
      </c>
    </row>
    <row r="1314" spans="1:8" ht="12.75" customHeight="1">
      <c r="A1314" s="473" t="s">
        <v>244</v>
      </c>
      <c r="B1314" s="473"/>
      <c r="C1314" s="473"/>
      <c r="D1314" s="473"/>
      <c r="E1314" s="309" t="s">
        <v>87</v>
      </c>
      <c r="F1314" s="291">
        <f>1*1*0.1</f>
        <v>0.1</v>
      </c>
      <c r="G1314" s="294">
        <v>414324.2</v>
      </c>
      <c r="H1314" s="367">
        <f>ROUND(F1314*G1314,0)</f>
        <v>41432</v>
      </c>
    </row>
    <row r="1315" spans="1:8" ht="12.75" customHeight="1">
      <c r="A1315" s="474" t="s">
        <v>200</v>
      </c>
      <c r="B1315" s="474"/>
      <c r="C1315" s="474"/>
      <c r="D1315" s="474"/>
      <c r="E1315" s="309" t="s">
        <v>108</v>
      </c>
      <c r="F1315" s="291">
        <v>1.5</v>
      </c>
      <c r="G1315" s="294">
        <v>1900</v>
      </c>
      <c r="H1315" s="367">
        <f>ROUND(F1315*G1315,0)</f>
        <v>2850</v>
      </c>
    </row>
    <row r="1316" spans="1:8">
      <c r="A1316" s="306"/>
      <c r="B1316" s="307"/>
      <c r="C1316" s="308"/>
      <c r="D1316" s="307"/>
      <c r="E1316" s="307"/>
      <c r="F1316" s="307"/>
      <c r="G1316" s="310" t="s">
        <v>165</v>
      </c>
      <c r="H1316" s="370">
        <f>SUM(H1313:H1315)</f>
        <v>53032</v>
      </c>
    </row>
    <row r="1317" spans="1:8">
      <c r="A1317" s="306"/>
      <c r="B1317" s="307"/>
      <c r="C1317" s="308"/>
      <c r="D1317" s="307"/>
      <c r="E1317" s="307"/>
      <c r="F1317" s="307"/>
      <c r="G1317" s="307"/>
      <c r="H1317" s="369"/>
    </row>
    <row r="1318" spans="1:8">
      <c r="A1318" s="469" t="s">
        <v>181</v>
      </c>
      <c r="B1318" s="469"/>
      <c r="C1318" s="469"/>
      <c r="D1318" s="469"/>
      <c r="E1318" s="469"/>
      <c r="F1318" s="469"/>
      <c r="G1318" s="469"/>
      <c r="H1318" s="469"/>
    </row>
    <row r="1319" spans="1:8" ht="12.75" customHeight="1">
      <c r="A1319" s="446" t="s">
        <v>20</v>
      </c>
      <c r="B1319" s="446"/>
      <c r="C1319" s="446"/>
      <c r="D1319" s="446"/>
      <c r="E1319" s="446" t="s">
        <v>47</v>
      </c>
      <c r="F1319" s="446" t="s">
        <v>13</v>
      </c>
      <c r="G1319" s="447" t="s">
        <v>163</v>
      </c>
      <c r="H1319" s="448" t="s">
        <v>164</v>
      </c>
    </row>
    <row r="1320" spans="1:8">
      <c r="A1320" s="446"/>
      <c r="B1320" s="446"/>
      <c r="C1320" s="446"/>
      <c r="D1320" s="446"/>
      <c r="E1320" s="446"/>
      <c r="F1320" s="446"/>
      <c r="G1320" s="447"/>
      <c r="H1320" s="448"/>
    </row>
    <row r="1321" spans="1:8" ht="12.75" customHeight="1">
      <c r="A1321" s="473" t="s">
        <v>167</v>
      </c>
      <c r="B1321" s="473"/>
      <c r="C1321" s="473"/>
      <c r="D1321" s="473"/>
      <c r="E1321" s="309" t="s">
        <v>168</v>
      </c>
      <c r="F1321" s="257">
        <v>1</v>
      </c>
      <c r="G1321" s="294">
        <f>+H1329*5%</f>
        <v>630.6</v>
      </c>
      <c r="H1321" s="367">
        <f>ROUND(F1321*G1321,0)</f>
        <v>631</v>
      </c>
    </row>
    <row r="1322" spans="1:8">
      <c r="A1322" s="306"/>
      <c r="B1322" s="307"/>
      <c r="C1322" s="308"/>
      <c r="D1322" s="307"/>
      <c r="E1322" s="307"/>
      <c r="F1322" s="264"/>
      <c r="G1322" s="310" t="s">
        <v>165</v>
      </c>
      <c r="H1322" s="370">
        <f>SUM(H1321)</f>
        <v>631</v>
      </c>
    </row>
    <row r="1323" spans="1:8">
      <c r="A1323" s="306"/>
      <c r="B1323" s="307"/>
      <c r="C1323" s="308"/>
      <c r="D1323" s="307"/>
      <c r="E1323" s="307"/>
      <c r="F1323" s="307"/>
      <c r="G1323" s="307"/>
      <c r="H1323" s="369"/>
    </row>
    <row r="1324" spans="1:8">
      <c r="A1324" s="469" t="s">
        <v>169</v>
      </c>
      <c r="B1324" s="469"/>
      <c r="C1324" s="469"/>
      <c r="D1324" s="469"/>
      <c r="E1324" s="469"/>
      <c r="F1324" s="469"/>
      <c r="G1324" s="469"/>
      <c r="H1324" s="469"/>
    </row>
    <row r="1325" spans="1:8" ht="12.75" customHeight="1">
      <c r="A1325" s="447" t="s">
        <v>170</v>
      </c>
      <c r="B1325" s="447"/>
      <c r="C1325" s="447"/>
      <c r="D1325" s="447" t="s">
        <v>13</v>
      </c>
      <c r="E1325" s="447" t="s">
        <v>52</v>
      </c>
      <c r="F1325" s="447" t="s">
        <v>171</v>
      </c>
      <c r="G1325" s="447" t="s">
        <v>172</v>
      </c>
      <c r="H1325" s="451" t="s">
        <v>164</v>
      </c>
    </row>
    <row r="1326" spans="1:8">
      <c r="A1326" s="447"/>
      <c r="B1326" s="447"/>
      <c r="C1326" s="447"/>
      <c r="D1326" s="447"/>
      <c r="E1326" s="447"/>
      <c r="F1326" s="447"/>
      <c r="G1326" s="447"/>
      <c r="H1326" s="451"/>
    </row>
    <row r="1327" spans="1:8">
      <c r="A1327" s="460" t="s">
        <v>188</v>
      </c>
      <c r="B1327" s="461"/>
      <c r="C1327" s="462"/>
      <c r="D1327" s="290">
        <v>6</v>
      </c>
      <c r="E1327" s="309">
        <v>30.160219999999999</v>
      </c>
      <c r="F1327" s="311">
        <v>8</v>
      </c>
      <c r="G1327" s="293">
        <v>5943.2742499999995</v>
      </c>
      <c r="H1327" s="371">
        <f>ROUND(D1327*F1327*G1327/E1327,0)</f>
        <v>9459</v>
      </c>
    </row>
    <row r="1328" spans="1:8">
      <c r="A1328" s="460" t="s">
        <v>187</v>
      </c>
      <c r="B1328" s="461"/>
      <c r="C1328" s="462"/>
      <c r="D1328" s="290">
        <v>1</v>
      </c>
      <c r="E1328" s="309">
        <f>+E1327</f>
        <v>30.160219999999999</v>
      </c>
      <c r="F1328" s="311">
        <v>8</v>
      </c>
      <c r="G1328" s="293">
        <v>11886.548499999999</v>
      </c>
      <c r="H1328" s="371">
        <f>ROUND(D1328*F1328*G1328/E1328,0)</f>
        <v>3153</v>
      </c>
    </row>
    <row r="1329" spans="1:8">
      <c r="A1329" s="306"/>
      <c r="B1329" s="307"/>
      <c r="C1329" s="308"/>
      <c r="D1329" s="307"/>
      <c r="E1329" s="307"/>
      <c r="F1329" s="307"/>
      <c r="G1329" s="310" t="s">
        <v>165</v>
      </c>
      <c r="H1329" s="370">
        <f>SUM(H1327:H1328)</f>
        <v>12612</v>
      </c>
    </row>
    <row r="1330" spans="1:8">
      <c r="A1330" s="306"/>
      <c r="B1330" s="307"/>
      <c r="C1330" s="308"/>
      <c r="D1330" s="307"/>
      <c r="E1330" s="307"/>
      <c r="F1330" s="307"/>
      <c r="G1330" s="307"/>
      <c r="H1330" s="369"/>
    </row>
    <row r="1331" spans="1:8">
      <c r="A1331" s="469" t="s">
        <v>174</v>
      </c>
      <c r="B1331" s="469"/>
      <c r="C1331" s="469"/>
      <c r="D1331" s="469"/>
      <c r="E1331" s="469"/>
      <c r="F1331" s="469"/>
      <c r="G1331" s="469"/>
      <c r="H1331" s="469"/>
    </row>
    <row r="1332" spans="1:8" ht="12.75" customHeight="1">
      <c r="A1332" s="446" t="s">
        <v>20</v>
      </c>
      <c r="B1332" s="446"/>
      <c r="C1332" s="446"/>
      <c r="D1332" s="446"/>
      <c r="E1332" s="446" t="s">
        <v>47</v>
      </c>
      <c r="F1332" s="446" t="s">
        <v>13</v>
      </c>
      <c r="G1332" s="447" t="s">
        <v>163</v>
      </c>
      <c r="H1332" s="448" t="s">
        <v>164</v>
      </c>
    </row>
    <row r="1333" spans="1:8">
      <c r="A1333" s="446"/>
      <c r="B1333" s="446"/>
      <c r="C1333" s="446"/>
      <c r="D1333" s="446"/>
      <c r="E1333" s="446"/>
      <c r="F1333" s="446"/>
      <c r="G1333" s="447"/>
      <c r="H1333" s="448"/>
    </row>
    <row r="1334" spans="1:8">
      <c r="A1334" s="476" t="s">
        <v>189</v>
      </c>
      <c r="B1334" s="476"/>
      <c r="C1334" s="476"/>
      <c r="D1334" s="476"/>
      <c r="E1334" s="309" t="s">
        <v>168</v>
      </c>
      <c r="F1334" s="291">
        <v>25</v>
      </c>
      <c r="G1334" s="293">
        <v>25000</v>
      </c>
      <c r="H1334" s="371">
        <f>+G1334/F1334</f>
        <v>1000</v>
      </c>
    </row>
    <row r="1335" spans="1:8">
      <c r="A1335" s="477"/>
      <c r="B1335" s="478"/>
      <c r="C1335" s="478"/>
      <c r="D1335" s="479"/>
      <c r="E1335" s="312"/>
      <c r="F1335" s="313"/>
      <c r="G1335" s="312"/>
      <c r="H1335" s="372"/>
    </row>
    <row r="1336" spans="1:8">
      <c r="A1336" s="480"/>
      <c r="B1336" s="480"/>
      <c r="C1336" s="480"/>
      <c r="D1336" s="480"/>
      <c r="E1336" s="312"/>
      <c r="F1336" s="313"/>
      <c r="G1336" s="312"/>
      <c r="H1336" s="372"/>
    </row>
    <row r="1337" spans="1:8">
      <c r="A1337" s="481"/>
      <c r="B1337" s="481"/>
      <c r="C1337" s="481"/>
      <c r="D1337" s="481"/>
      <c r="E1337" s="314"/>
      <c r="F1337" s="315"/>
      <c r="G1337" s="314"/>
      <c r="H1337" s="373"/>
    </row>
    <row r="1338" spans="1:8">
      <c r="A1338" s="306"/>
      <c r="B1338" s="307"/>
      <c r="C1338" s="308"/>
      <c r="D1338" s="307"/>
      <c r="E1338" s="307"/>
      <c r="F1338" s="307"/>
      <c r="G1338" s="310" t="s">
        <v>165</v>
      </c>
      <c r="H1338" s="370">
        <f>SUM(H1334:H1337)</f>
        <v>1000</v>
      </c>
    </row>
    <row r="1339" spans="1:8">
      <c r="A1339" s="306"/>
      <c r="B1339" s="307"/>
      <c r="C1339" s="308"/>
      <c r="D1339" s="307"/>
      <c r="E1339" s="307"/>
      <c r="F1339" s="307"/>
      <c r="G1339" s="316"/>
      <c r="H1339" s="374"/>
    </row>
    <row r="1340" spans="1:8">
      <c r="A1340" s="306"/>
      <c r="B1340" s="307"/>
      <c r="C1340" s="308"/>
      <c r="D1340" s="307"/>
      <c r="E1340" s="445" t="s">
        <v>175</v>
      </c>
      <c r="F1340" s="445"/>
      <c r="G1340" s="445"/>
      <c r="H1340" s="370">
        <f>H1316+H1322+H1329+H1338</f>
        <v>67275</v>
      </c>
    </row>
    <row r="1341" spans="1:8">
      <c r="A1341" s="306"/>
      <c r="B1341" s="307"/>
      <c r="C1341" s="308"/>
      <c r="D1341" s="307"/>
      <c r="E1341" s="469" t="s">
        <v>176</v>
      </c>
      <c r="F1341" s="469"/>
      <c r="G1341" s="317">
        <v>0.31</v>
      </c>
      <c r="H1341" s="370">
        <f>H1340*G1341</f>
        <v>20855.25</v>
      </c>
    </row>
    <row r="1342" spans="1:8">
      <c r="A1342" s="287"/>
      <c r="B1342" s="288"/>
      <c r="C1342" s="288"/>
      <c r="D1342" s="288"/>
      <c r="E1342" s="469" t="s">
        <v>177</v>
      </c>
      <c r="F1342" s="469"/>
      <c r="G1342" s="469"/>
      <c r="H1342" s="393">
        <f>ROUND(H1340+H1341,0)</f>
        <v>88130</v>
      </c>
    </row>
    <row r="1343" spans="1:8">
      <c r="A1343" s="276" t="s">
        <v>178</v>
      </c>
      <c r="B1343" s="277"/>
      <c r="C1343" s="277"/>
      <c r="D1343" s="277"/>
      <c r="E1343" s="272"/>
      <c r="F1343" s="272"/>
      <c r="G1343" s="272"/>
      <c r="H1343" s="361"/>
    </row>
    <row r="1344" spans="1:8">
      <c r="A1344" s="276"/>
      <c r="B1344" s="278"/>
      <c r="C1344" s="278"/>
      <c r="D1344" s="278"/>
      <c r="E1344" s="279"/>
      <c r="F1344" s="279"/>
      <c r="G1344" s="279"/>
      <c r="H1344" s="362"/>
    </row>
    <row r="1345" spans="1:8">
      <c r="A1345" s="280"/>
      <c r="B1345" s="264"/>
      <c r="C1345" s="264"/>
      <c r="D1345" s="264"/>
      <c r="E1345" s="264"/>
      <c r="F1345" s="264"/>
      <c r="G1345" s="264"/>
      <c r="H1345" s="363"/>
    </row>
    <row r="1346" spans="1:8">
      <c r="A1346" s="276" t="s">
        <v>179</v>
      </c>
      <c r="B1346" s="281"/>
      <c r="C1346" s="281"/>
      <c r="D1346" s="281"/>
      <c r="E1346" s="282"/>
      <c r="F1346" s="282"/>
      <c r="G1346" s="282"/>
      <c r="H1346" s="364"/>
    </row>
  </sheetData>
  <mergeCells count="1358">
    <mergeCell ref="E1342:G1342"/>
    <mergeCell ref="C5:H5"/>
    <mergeCell ref="A1:B1"/>
    <mergeCell ref="C1:H1"/>
    <mergeCell ref="A2:B2"/>
    <mergeCell ref="C2:H2"/>
    <mergeCell ref="A3:H3"/>
    <mergeCell ref="A4:H4"/>
    <mergeCell ref="A1334:D1334"/>
    <mergeCell ref="A1335:D1335"/>
    <mergeCell ref="A1336:D1336"/>
    <mergeCell ref="A1337:D1337"/>
    <mergeCell ref="E1340:G1340"/>
    <mergeCell ref="E1341:F1341"/>
    <mergeCell ref="A1327:C1327"/>
    <mergeCell ref="A1328:C1328"/>
    <mergeCell ref="A1331:H1331"/>
    <mergeCell ref="A1332:D1333"/>
    <mergeCell ref="E1332:E1333"/>
    <mergeCell ref="F1332:F1333"/>
    <mergeCell ref="G1332:G1333"/>
    <mergeCell ref="H1332:H1333"/>
    <mergeCell ref="A1321:D1321"/>
    <mergeCell ref="A1324:H1324"/>
    <mergeCell ref="A1325:C1326"/>
    <mergeCell ref="D1325:D1326"/>
    <mergeCell ref="E1325:E1326"/>
    <mergeCell ref="F1325:F1326"/>
    <mergeCell ref="G1325:G1326"/>
    <mergeCell ref="H1325:H1326"/>
    <mergeCell ref="A1313:D1313"/>
    <mergeCell ref="A1314:D1314"/>
    <mergeCell ref="A1315:D1315"/>
    <mergeCell ref="A1318:H1318"/>
    <mergeCell ref="A1319:D1320"/>
    <mergeCell ref="E1319:E1320"/>
    <mergeCell ref="F1319:F1320"/>
    <mergeCell ref="G1319:G1320"/>
    <mergeCell ref="H1319:H1320"/>
    <mergeCell ref="C1307:H1307"/>
    <mergeCell ref="C1308:H1308"/>
    <mergeCell ref="A1310:H1310"/>
    <mergeCell ref="A1311:D1312"/>
    <mergeCell ref="E1311:E1312"/>
    <mergeCell ref="F1311:F1312"/>
    <mergeCell ref="G1311:G1312"/>
    <mergeCell ref="H1311:H1312"/>
    <mergeCell ref="A1295:D1295"/>
    <mergeCell ref="A1296:D1296"/>
    <mergeCell ref="E1299:G1299"/>
    <mergeCell ref="E1300:F1300"/>
    <mergeCell ref="A1301:D1301"/>
    <mergeCell ref="E1301:G1301"/>
    <mergeCell ref="A1288:C1288"/>
    <mergeCell ref="A1289:C1289"/>
    <mergeCell ref="A1292:H1292"/>
    <mergeCell ref="A1293:D1294"/>
    <mergeCell ref="E1293:E1294"/>
    <mergeCell ref="F1293:F1294"/>
    <mergeCell ref="G1293:G1294"/>
    <mergeCell ref="H1293:H1294"/>
    <mergeCell ref="A1282:D1282"/>
    <mergeCell ref="A1285:H1285"/>
    <mergeCell ref="A1286:C1287"/>
    <mergeCell ref="D1286:D1287"/>
    <mergeCell ref="E1286:E1287"/>
    <mergeCell ref="F1286:F1287"/>
    <mergeCell ref="G1286:G1287"/>
    <mergeCell ref="H1286:H1287"/>
    <mergeCell ref="A1279:D1280"/>
    <mergeCell ref="E1279:E1280"/>
    <mergeCell ref="F1279:F1280"/>
    <mergeCell ref="G1279:G1280"/>
    <mergeCell ref="H1279:H1280"/>
    <mergeCell ref="A1281:D1281"/>
    <mergeCell ref="A1271:D1271"/>
    <mergeCell ref="A1272:D1272"/>
    <mergeCell ref="A1273:D1273"/>
    <mergeCell ref="A1274:D1274"/>
    <mergeCell ref="A1275:D1275"/>
    <mergeCell ref="A1278:H1278"/>
    <mergeCell ref="E1260:G1260"/>
    <mergeCell ref="C1265:H1265"/>
    <mergeCell ref="C1266:H1266"/>
    <mergeCell ref="A1268:H1268"/>
    <mergeCell ref="A1269:D1270"/>
    <mergeCell ref="E1269:E1270"/>
    <mergeCell ref="F1269:F1270"/>
    <mergeCell ref="G1269:G1270"/>
    <mergeCell ref="H1269:H1270"/>
    <mergeCell ref="A1252:D1252"/>
    <mergeCell ref="A1253:D1253"/>
    <mergeCell ref="A1254:D1254"/>
    <mergeCell ref="A1255:D1255"/>
    <mergeCell ref="E1258:G1258"/>
    <mergeCell ref="E1259:F1259"/>
    <mergeCell ref="A1245:C1245"/>
    <mergeCell ref="A1246:C1246"/>
    <mergeCell ref="A1249:H1249"/>
    <mergeCell ref="A1250:D1251"/>
    <mergeCell ref="E1250:E1251"/>
    <mergeCell ref="F1250:F1251"/>
    <mergeCell ref="G1250:G1251"/>
    <mergeCell ref="H1250:H1251"/>
    <mergeCell ref="A1239:D1239"/>
    <mergeCell ref="A1242:H1242"/>
    <mergeCell ref="A1243:C1244"/>
    <mergeCell ref="D1243:D1244"/>
    <mergeCell ref="E1243:E1244"/>
    <mergeCell ref="F1243:F1244"/>
    <mergeCell ref="G1243:G1244"/>
    <mergeCell ref="H1243:H1244"/>
    <mergeCell ref="A1236:H1236"/>
    <mergeCell ref="A1237:D1238"/>
    <mergeCell ref="E1237:E1238"/>
    <mergeCell ref="F1237:F1238"/>
    <mergeCell ref="G1237:G1238"/>
    <mergeCell ref="H1237:H1238"/>
    <mergeCell ref="A1228:D1228"/>
    <mergeCell ref="A1229:D1229"/>
    <mergeCell ref="A1230:D1230"/>
    <mergeCell ref="A1231:D1231"/>
    <mergeCell ref="A1232:D1232"/>
    <mergeCell ref="A1233:D1233"/>
    <mergeCell ref="E1217:G1217"/>
    <mergeCell ref="C1222:H1222"/>
    <mergeCell ref="C1223:H1223"/>
    <mergeCell ref="A1225:H1225"/>
    <mergeCell ref="A1226:D1227"/>
    <mergeCell ref="E1226:E1227"/>
    <mergeCell ref="F1226:F1227"/>
    <mergeCell ref="G1226:G1227"/>
    <mergeCell ref="H1226:H1227"/>
    <mergeCell ref="A1209:D1209"/>
    <mergeCell ref="A1210:D1210"/>
    <mergeCell ref="A1211:D1211"/>
    <mergeCell ref="A1212:D1212"/>
    <mergeCell ref="E1215:G1215"/>
    <mergeCell ref="E1216:F1216"/>
    <mergeCell ref="A1202:C1202"/>
    <mergeCell ref="A1203:C1203"/>
    <mergeCell ref="A1206:H1206"/>
    <mergeCell ref="A1207:D1208"/>
    <mergeCell ref="E1207:E1208"/>
    <mergeCell ref="F1207:F1208"/>
    <mergeCell ref="G1207:G1208"/>
    <mergeCell ref="H1207:H1208"/>
    <mergeCell ref="A1196:D1196"/>
    <mergeCell ref="A1199:H1199"/>
    <mergeCell ref="A1200:C1201"/>
    <mergeCell ref="D1200:D1201"/>
    <mergeCell ref="E1200:E1201"/>
    <mergeCell ref="F1200:F1201"/>
    <mergeCell ref="G1200:G1201"/>
    <mergeCell ref="H1200:H1201"/>
    <mergeCell ref="A1193:H1193"/>
    <mergeCell ref="A1194:D1195"/>
    <mergeCell ref="E1194:E1195"/>
    <mergeCell ref="F1194:F1195"/>
    <mergeCell ref="G1194:G1195"/>
    <mergeCell ref="H1194:H1195"/>
    <mergeCell ref="A1185:D1185"/>
    <mergeCell ref="A1186:D1186"/>
    <mergeCell ref="A1187:D1187"/>
    <mergeCell ref="A1188:D1188"/>
    <mergeCell ref="A1189:D1189"/>
    <mergeCell ref="A1190:D1190"/>
    <mergeCell ref="E1174:G1174"/>
    <mergeCell ref="C1179:H1179"/>
    <mergeCell ref="C1180:H1180"/>
    <mergeCell ref="A1182:H1182"/>
    <mergeCell ref="A1183:D1184"/>
    <mergeCell ref="E1183:E1184"/>
    <mergeCell ref="F1183:F1184"/>
    <mergeCell ref="G1183:G1184"/>
    <mergeCell ref="H1183:H1184"/>
    <mergeCell ref="A1166:D1166"/>
    <mergeCell ref="A1167:D1167"/>
    <mergeCell ref="A1168:D1168"/>
    <mergeCell ref="A1169:D1169"/>
    <mergeCell ref="E1172:G1172"/>
    <mergeCell ref="E1173:F1173"/>
    <mergeCell ref="A1159:C1159"/>
    <mergeCell ref="A1160:C1160"/>
    <mergeCell ref="A1163:H1163"/>
    <mergeCell ref="A1164:D1165"/>
    <mergeCell ref="E1164:E1165"/>
    <mergeCell ref="F1164:F1165"/>
    <mergeCell ref="G1164:G1165"/>
    <mergeCell ref="H1164:H1165"/>
    <mergeCell ref="A1153:D1153"/>
    <mergeCell ref="A1156:H1156"/>
    <mergeCell ref="A1157:C1158"/>
    <mergeCell ref="D1157:D1158"/>
    <mergeCell ref="E1157:E1158"/>
    <mergeCell ref="F1157:F1158"/>
    <mergeCell ref="G1157:G1158"/>
    <mergeCell ref="H1157:H1158"/>
    <mergeCell ref="A1147:D1147"/>
    <mergeCell ref="A1150:H1150"/>
    <mergeCell ref="A1151:D1152"/>
    <mergeCell ref="E1151:E1152"/>
    <mergeCell ref="F1151:F1152"/>
    <mergeCell ref="G1151:G1152"/>
    <mergeCell ref="H1151:H1152"/>
    <mergeCell ref="A1141:D1141"/>
    <mergeCell ref="A1142:D1142"/>
    <mergeCell ref="A1143:D1143"/>
    <mergeCell ref="A1144:D1144"/>
    <mergeCell ref="A1145:D1145"/>
    <mergeCell ref="A1146:D1146"/>
    <mergeCell ref="E1130:G1130"/>
    <mergeCell ref="C1135:H1135"/>
    <mergeCell ref="C1136:H1136"/>
    <mergeCell ref="A1138:H1138"/>
    <mergeCell ref="A1139:D1140"/>
    <mergeCell ref="E1139:E1140"/>
    <mergeCell ref="F1139:F1140"/>
    <mergeCell ref="G1139:G1140"/>
    <mergeCell ref="H1139:H1140"/>
    <mergeCell ref="A1122:D1122"/>
    <mergeCell ref="A1123:D1123"/>
    <mergeCell ref="A1124:D1124"/>
    <mergeCell ref="A1125:D1125"/>
    <mergeCell ref="E1128:G1128"/>
    <mergeCell ref="E1129:F1129"/>
    <mergeCell ref="A1115:C1115"/>
    <mergeCell ref="A1116:C1116"/>
    <mergeCell ref="A1119:H1119"/>
    <mergeCell ref="A1120:D1121"/>
    <mergeCell ref="E1120:E1121"/>
    <mergeCell ref="F1120:F1121"/>
    <mergeCell ref="G1120:G1121"/>
    <mergeCell ref="H1120:H1121"/>
    <mergeCell ref="A1109:D1109"/>
    <mergeCell ref="A1112:H1112"/>
    <mergeCell ref="A1113:C1114"/>
    <mergeCell ref="D1113:D1114"/>
    <mergeCell ref="E1113:E1114"/>
    <mergeCell ref="F1113:F1114"/>
    <mergeCell ref="G1113:G1114"/>
    <mergeCell ref="H1113:H1114"/>
    <mergeCell ref="A1103:D1103"/>
    <mergeCell ref="A1106:H1106"/>
    <mergeCell ref="A1107:D1108"/>
    <mergeCell ref="E1107:E1108"/>
    <mergeCell ref="F1107:F1108"/>
    <mergeCell ref="G1107:G1108"/>
    <mergeCell ref="H1107:H1108"/>
    <mergeCell ref="A1097:D1097"/>
    <mergeCell ref="A1098:D1098"/>
    <mergeCell ref="A1099:D1099"/>
    <mergeCell ref="A1100:D1100"/>
    <mergeCell ref="A1101:D1101"/>
    <mergeCell ref="A1102:D1102"/>
    <mergeCell ref="E1086:G1086"/>
    <mergeCell ref="C1091:H1091"/>
    <mergeCell ref="C1092:H1092"/>
    <mergeCell ref="A1094:H1094"/>
    <mergeCell ref="A1095:D1096"/>
    <mergeCell ref="E1095:E1096"/>
    <mergeCell ref="F1095:F1096"/>
    <mergeCell ref="G1095:G1096"/>
    <mergeCell ref="H1095:H1096"/>
    <mergeCell ref="A1078:D1078"/>
    <mergeCell ref="A1079:D1079"/>
    <mergeCell ref="A1080:D1080"/>
    <mergeCell ref="A1081:D1081"/>
    <mergeCell ref="E1084:G1084"/>
    <mergeCell ref="E1085:F1085"/>
    <mergeCell ref="A1071:C1071"/>
    <mergeCell ref="A1072:C1072"/>
    <mergeCell ref="A1075:H1075"/>
    <mergeCell ref="A1076:D1077"/>
    <mergeCell ref="E1076:E1077"/>
    <mergeCell ref="F1076:F1077"/>
    <mergeCell ref="G1076:G1077"/>
    <mergeCell ref="H1076:H1077"/>
    <mergeCell ref="A1065:D1065"/>
    <mergeCell ref="A1068:H1068"/>
    <mergeCell ref="A1069:C1070"/>
    <mergeCell ref="D1069:D1070"/>
    <mergeCell ref="E1069:E1070"/>
    <mergeCell ref="F1069:F1070"/>
    <mergeCell ref="G1069:G1070"/>
    <mergeCell ref="H1069:H1070"/>
    <mergeCell ref="A1056:D1056"/>
    <mergeCell ref="A1057:D1057"/>
    <mergeCell ref="A1058:D1058"/>
    <mergeCell ref="A1059:D1059"/>
    <mergeCell ref="A1062:H1062"/>
    <mergeCell ref="A1063:D1064"/>
    <mergeCell ref="E1063:E1064"/>
    <mergeCell ref="F1063:F1064"/>
    <mergeCell ref="G1063:G1064"/>
    <mergeCell ref="H1063:H1064"/>
    <mergeCell ref="B1046:H1046"/>
    <mergeCell ref="C1050:H1050"/>
    <mergeCell ref="B1051:H1051"/>
    <mergeCell ref="A1053:H1053"/>
    <mergeCell ref="A1054:D1055"/>
    <mergeCell ref="E1054:E1055"/>
    <mergeCell ref="F1054:F1055"/>
    <mergeCell ref="G1054:G1055"/>
    <mergeCell ref="H1054:H1055"/>
    <mergeCell ref="A1039:D1039"/>
    <mergeCell ref="A1040:D1040"/>
    <mergeCell ref="E1043:G1043"/>
    <mergeCell ref="E1044:F1044"/>
    <mergeCell ref="A1045:D1045"/>
    <mergeCell ref="E1045:G1045"/>
    <mergeCell ref="A1032:C1032"/>
    <mergeCell ref="A1033:C1033"/>
    <mergeCell ref="A1036:H1036"/>
    <mergeCell ref="A1037:D1038"/>
    <mergeCell ref="E1037:E1038"/>
    <mergeCell ref="F1037:F1038"/>
    <mergeCell ref="G1037:G1038"/>
    <mergeCell ref="H1037:H1038"/>
    <mergeCell ref="A1025:D1025"/>
    <mergeCell ref="A1026:D1026"/>
    <mergeCell ref="A1029:H1029"/>
    <mergeCell ref="A1030:C1031"/>
    <mergeCell ref="D1030:D1031"/>
    <mergeCell ref="E1030:E1031"/>
    <mergeCell ref="F1030:F1031"/>
    <mergeCell ref="G1030:G1031"/>
    <mergeCell ref="H1030:H1031"/>
    <mergeCell ref="A1018:D1018"/>
    <mergeCell ref="A1019:D1019"/>
    <mergeCell ref="A1022:H1022"/>
    <mergeCell ref="A1023:D1024"/>
    <mergeCell ref="E1023:E1024"/>
    <mergeCell ref="F1023:F1024"/>
    <mergeCell ref="G1023:G1024"/>
    <mergeCell ref="H1023:H1024"/>
    <mergeCell ref="C1012:H1012"/>
    <mergeCell ref="C1013:H1013"/>
    <mergeCell ref="A1015:H1015"/>
    <mergeCell ref="A1016:D1017"/>
    <mergeCell ref="E1016:E1017"/>
    <mergeCell ref="F1016:F1017"/>
    <mergeCell ref="G1016:G1017"/>
    <mergeCell ref="H1016:H1017"/>
    <mergeCell ref="A1001:D1001"/>
    <mergeCell ref="A1002:D1002"/>
    <mergeCell ref="E1005:G1005"/>
    <mergeCell ref="E1006:F1006"/>
    <mergeCell ref="A1007:D1007"/>
    <mergeCell ref="E1007:G1007"/>
    <mergeCell ref="A994:C994"/>
    <mergeCell ref="A995:C995"/>
    <mergeCell ref="A998:H998"/>
    <mergeCell ref="A999:D1000"/>
    <mergeCell ref="E999:E1000"/>
    <mergeCell ref="F999:F1000"/>
    <mergeCell ref="G999:G1000"/>
    <mergeCell ref="H999:H1000"/>
    <mergeCell ref="A988:D988"/>
    <mergeCell ref="A991:H991"/>
    <mergeCell ref="A992:C993"/>
    <mergeCell ref="D992:D993"/>
    <mergeCell ref="E992:E993"/>
    <mergeCell ref="F992:F993"/>
    <mergeCell ref="G992:G993"/>
    <mergeCell ref="H992:H993"/>
    <mergeCell ref="A985:D986"/>
    <mergeCell ref="E985:E986"/>
    <mergeCell ref="F985:F986"/>
    <mergeCell ref="G985:G986"/>
    <mergeCell ref="H985:H986"/>
    <mergeCell ref="A987:D987"/>
    <mergeCell ref="A977:D977"/>
    <mergeCell ref="A978:D978"/>
    <mergeCell ref="A979:D979"/>
    <mergeCell ref="A980:D980"/>
    <mergeCell ref="A981:D981"/>
    <mergeCell ref="A984:H984"/>
    <mergeCell ref="C971:H971"/>
    <mergeCell ref="C972:H972"/>
    <mergeCell ref="A974:H974"/>
    <mergeCell ref="A975:D976"/>
    <mergeCell ref="E975:E976"/>
    <mergeCell ref="F975:F976"/>
    <mergeCell ref="G975:G976"/>
    <mergeCell ref="H975:H976"/>
    <mergeCell ref="A960:D960"/>
    <mergeCell ref="A961:D961"/>
    <mergeCell ref="E964:G964"/>
    <mergeCell ref="E965:F965"/>
    <mergeCell ref="A966:D966"/>
    <mergeCell ref="E966:G966"/>
    <mergeCell ref="A953:C953"/>
    <mergeCell ref="A954:C954"/>
    <mergeCell ref="A957:H957"/>
    <mergeCell ref="A958:D959"/>
    <mergeCell ref="E958:E959"/>
    <mergeCell ref="F958:F959"/>
    <mergeCell ref="G958:G959"/>
    <mergeCell ref="H958:H959"/>
    <mergeCell ref="A946:D946"/>
    <mergeCell ref="A947:D947"/>
    <mergeCell ref="A950:H950"/>
    <mergeCell ref="A951:C952"/>
    <mergeCell ref="D951:D952"/>
    <mergeCell ref="E951:E952"/>
    <mergeCell ref="F951:F952"/>
    <mergeCell ref="G951:G952"/>
    <mergeCell ref="H951:H952"/>
    <mergeCell ref="A939:D939"/>
    <mergeCell ref="A940:D940"/>
    <mergeCell ref="A943:H943"/>
    <mergeCell ref="A944:D945"/>
    <mergeCell ref="E944:E945"/>
    <mergeCell ref="F944:F945"/>
    <mergeCell ref="G944:G945"/>
    <mergeCell ref="H944:H945"/>
    <mergeCell ref="C933:H933"/>
    <mergeCell ref="C934:H934"/>
    <mergeCell ref="A936:H936"/>
    <mergeCell ref="A937:D938"/>
    <mergeCell ref="E937:E938"/>
    <mergeCell ref="F937:F938"/>
    <mergeCell ref="G937:G938"/>
    <mergeCell ref="H937:H938"/>
    <mergeCell ref="A922:D922"/>
    <mergeCell ref="A923:D923"/>
    <mergeCell ref="E926:G926"/>
    <mergeCell ref="E927:F927"/>
    <mergeCell ref="A928:D928"/>
    <mergeCell ref="E928:G928"/>
    <mergeCell ref="A915:C915"/>
    <mergeCell ref="A916:C916"/>
    <mergeCell ref="A919:H919"/>
    <mergeCell ref="A920:D921"/>
    <mergeCell ref="E920:E921"/>
    <mergeCell ref="F920:F921"/>
    <mergeCell ref="G920:G921"/>
    <mergeCell ref="H920:H921"/>
    <mergeCell ref="A908:D908"/>
    <mergeCell ref="A909:D909"/>
    <mergeCell ref="A912:H912"/>
    <mergeCell ref="A913:C914"/>
    <mergeCell ref="D913:D914"/>
    <mergeCell ref="E913:E914"/>
    <mergeCell ref="F913:F914"/>
    <mergeCell ref="G913:G914"/>
    <mergeCell ref="H913:H914"/>
    <mergeCell ref="A901:D901"/>
    <mergeCell ref="A902:D902"/>
    <mergeCell ref="A905:H905"/>
    <mergeCell ref="A906:D907"/>
    <mergeCell ref="E906:E907"/>
    <mergeCell ref="F906:F907"/>
    <mergeCell ref="G906:G907"/>
    <mergeCell ref="H906:H907"/>
    <mergeCell ref="C895:H895"/>
    <mergeCell ref="C896:H896"/>
    <mergeCell ref="A898:H898"/>
    <mergeCell ref="A899:D900"/>
    <mergeCell ref="E899:E900"/>
    <mergeCell ref="F899:F900"/>
    <mergeCell ref="G899:G900"/>
    <mergeCell ref="H899:H900"/>
    <mergeCell ref="A884:D884"/>
    <mergeCell ref="A885:D885"/>
    <mergeCell ref="E888:G888"/>
    <mergeCell ref="E889:F889"/>
    <mergeCell ref="A890:D890"/>
    <mergeCell ref="E890:G890"/>
    <mergeCell ref="A877:C877"/>
    <mergeCell ref="A878:C878"/>
    <mergeCell ref="A881:H881"/>
    <mergeCell ref="A882:D883"/>
    <mergeCell ref="E882:E883"/>
    <mergeCell ref="F882:F883"/>
    <mergeCell ref="G882:G883"/>
    <mergeCell ref="H882:H883"/>
    <mergeCell ref="A870:D870"/>
    <mergeCell ref="A871:D871"/>
    <mergeCell ref="A874:H874"/>
    <mergeCell ref="A875:C876"/>
    <mergeCell ref="D875:D876"/>
    <mergeCell ref="E875:E876"/>
    <mergeCell ref="F875:F876"/>
    <mergeCell ref="G875:G876"/>
    <mergeCell ref="H875:H876"/>
    <mergeCell ref="A863:D863"/>
    <mergeCell ref="A864:D864"/>
    <mergeCell ref="A867:H867"/>
    <mergeCell ref="A868:D869"/>
    <mergeCell ref="E868:E869"/>
    <mergeCell ref="F868:F869"/>
    <mergeCell ref="G868:G869"/>
    <mergeCell ref="H868:H869"/>
    <mergeCell ref="C857:H857"/>
    <mergeCell ref="C858:H858"/>
    <mergeCell ref="A860:H860"/>
    <mergeCell ref="A861:D862"/>
    <mergeCell ref="E861:E862"/>
    <mergeCell ref="F861:F862"/>
    <mergeCell ref="G861:G862"/>
    <mergeCell ref="H861:H862"/>
    <mergeCell ref="A846:D846"/>
    <mergeCell ref="A847:D847"/>
    <mergeCell ref="E850:G850"/>
    <mergeCell ref="E851:F851"/>
    <mergeCell ref="A852:D852"/>
    <mergeCell ref="E852:G852"/>
    <mergeCell ref="A839:C839"/>
    <mergeCell ref="A840:C840"/>
    <mergeCell ref="A843:H843"/>
    <mergeCell ref="A844:D845"/>
    <mergeCell ref="E844:E845"/>
    <mergeCell ref="F844:F845"/>
    <mergeCell ref="G844:G845"/>
    <mergeCell ref="H844:H845"/>
    <mergeCell ref="A832:D832"/>
    <mergeCell ref="A833:D833"/>
    <mergeCell ref="A836:H836"/>
    <mergeCell ref="A837:C838"/>
    <mergeCell ref="D837:D838"/>
    <mergeCell ref="E837:E838"/>
    <mergeCell ref="F837:F838"/>
    <mergeCell ref="G837:G838"/>
    <mergeCell ref="H837:H838"/>
    <mergeCell ref="A825:D825"/>
    <mergeCell ref="A826:D826"/>
    <mergeCell ref="A829:H829"/>
    <mergeCell ref="A830:D831"/>
    <mergeCell ref="E830:E831"/>
    <mergeCell ref="F830:F831"/>
    <mergeCell ref="G830:G831"/>
    <mergeCell ref="H830:H831"/>
    <mergeCell ref="C819:H819"/>
    <mergeCell ref="C820:H820"/>
    <mergeCell ref="A822:H822"/>
    <mergeCell ref="A823:D824"/>
    <mergeCell ref="E823:E824"/>
    <mergeCell ref="F823:F824"/>
    <mergeCell ref="G823:G824"/>
    <mergeCell ref="H823:H824"/>
    <mergeCell ref="A808:D808"/>
    <mergeCell ref="A809:D809"/>
    <mergeCell ref="E812:G812"/>
    <mergeCell ref="E813:F813"/>
    <mergeCell ref="E814:G814"/>
    <mergeCell ref="B815:E815"/>
    <mergeCell ref="A801:C801"/>
    <mergeCell ref="A802:C802"/>
    <mergeCell ref="A805:H805"/>
    <mergeCell ref="A806:D807"/>
    <mergeCell ref="E806:E807"/>
    <mergeCell ref="F806:F807"/>
    <mergeCell ref="G806:G807"/>
    <mergeCell ref="H806:H807"/>
    <mergeCell ref="A793:D793"/>
    <mergeCell ref="A794:D794"/>
    <mergeCell ref="A795:D795"/>
    <mergeCell ref="A798:H798"/>
    <mergeCell ref="A799:C800"/>
    <mergeCell ref="D799:D800"/>
    <mergeCell ref="E799:E800"/>
    <mergeCell ref="F799:F800"/>
    <mergeCell ref="G799:G800"/>
    <mergeCell ref="H799:H800"/>
    <mergeCell ref="A785:D785"/>
    <mergeCell ref="A786:D786"/>
    <mergeCell ref="A787:D787"/>
    <mergeCell ref="A790:H790"/>
    <mergeCell ref="A791:D792"/>
    <mergeCell ref="E791:E792"/>
    <mergeCell ref="F791:F792"/>
    <mergeCell ref="G791:G792"/>
    <mergeCell ref="H791:H792"/>
    <mergeCell ref="C779:H779"/>
    <mergeCell ref="C780:H780"/>
    <mergeCell ref="A782:H782"/>
    <mergeCell ref="A783:D784"/>
    <mergeCell ref="E783:E784"/>
    <mergeCell ref="F783:F784"/>
    <mergeCell ref="G783:G784"/>
    <mergeCell ref="H783:H784"/>
    <mergeCell ref="A768:D768"/>
    <mergeCell ref="A769:D769"/>
    <mergeCell ref="E772:G772"/>
    <mergeCell ref="E773:F773"/>
    <mergeCell ref="E774:G774"/>
    <mergeCell ref="B775:E775"/>
    <mergeCell ref="A761:C761"/>
    <mergeCell ref="A762:C762"/>
    <mergeCell ref="A765:H765"/>
    <mergeCell ref="A766:D767"/>
    <mergeCell ref="E766:E767"/>
    <mergeCell ref="F766:F767"/>
    <mergeCell ref="G766:G767"/>
    <mergeCell ref="H766:H767"/>
    <mergeCell ref="A754:D754"/>
    <mergeCell ref="A755:D755"/>
    <mergeCell ref="A758:H758"/>
    <mergeCell ref="A759:C760"/>
    <mergeCell ref="D759:D760"/>
    <mergeCell ref="E759:E760"/>
    <mergeCell ref="F759:F760"/>
    <mergeCell ref="G759:G760"/>
    <mergeCell ref="H759:H760"/>
    <mergeCell ref="A746:D746"/>
    <mergeCell ref="A747:D747"/>
    <mergeCell ref="A748:D748"/>
    <mergeCell ref="A751:H751"/>
    <mergeCell ref="A752:D753"/>
    <mergeCell ref="E752:E753"/>
    <mergeCell ref="F752:F753"/>
    <mergeCell ref="G752:G753"/>
    <mergeCell ref="H752:H753"/>
    <mergeCell ref="C740:H740"/>
    <mergeCell ref="C741:H741"/>
    <mergeCell ref="A743:H743"/>
    <mergeCell ref="A744:D745"/>
    <mergeCell ref="E744:E745"/>
    <mergeCell ref="F744:F745"/>
    <mergeCell ref="G744:G745"/>
    <mergeCell ref="H744:H745"/>
    <mergeCell ref="A729:D729"/>
    <mergeCell ref="A730:D730"/>
    <mergeCell ref="E733:G733"/>
    <mergeCell ref="E734:F734"/>
    <mergeCell ref="E735:G735"/>
    <mergeCell ref="B736:E736"/>
    <mergeCell ref="A722:C722"/>
    <mergeCell ref="A723:C723"/>
    <mergeCell ref="A726:H726"/>
    <mergeCell ref="A727:D728"/>
    <mergeCell ref="E727:E728"/>
    <mergeCell ref="F727:F728"/>
    <mergeCell ref="G727:G728"/>
    <mergeCell ref="H727:H728"/>
    <mergeCell ref="A715:D715"/>
    <mergeCell ref="A716:D716"/>
    <mergeCell ref="A719:H719"/>
    <mergeCell ref="A720:C721"/>
    <mergeCell ref="D720:D721"/>
    <mergeCell ref="E720:E721"/>
    <mergeCell ref="F720:F721"/>
    <mergeCell ref="G720:G721"/>
    <mergeCell ref="H720:H721"/>
    <mergeCell ref="A707:D707"/>
    <mergeCell ref="A708:D708"/>
    <mergeCell ref="A709:D709"/>
    <mergeCell ref="A712:H712"/>
    <mergeCell ref="A713:D714"/>
    <mergeCell ref="E713:E714"/>
    <mergeCell ref="F713:F714"/>
    <mergeCell ref="G713:G714"/>
    <mergeCell ref="H713:H714"/>
    <mergeCell ref="C702:H702"/>
    <mergeCell ref="A704:H704"/>
    <mergeCell ref="A705:D706"/>
    <mergeCell ref="E705:E706"/>
    <mergeCell ref="F705:F706"/>
    <mergeCell ref="G705:G706"/>
    <mergeCell ref="H705:H706"/>
    <mergeCell ref="A689:D689"/>
    <mergeCell ref="A690:D690"/>
    <mergeCell ref="E693:G693"/>
    <mergeCell ref="E694:F694"/>
    <mergeCell ref="E695:G695"/>
    <mergeCell ref="C701:H701"/>
    <mergeCell ref="A682:C682"/>
    <mergeCell ref="A683:C683"/>
    <mergeCell ref="A686:H686"/>
    <mergeCell ref="A687:D688"/>
    <mergeCell ref="E687:E688"/>
    <mergeCell ref="F687:F688"/>
    <mergeCell ref="G687:G688"/>
    <mergeCell ref="H687:H688"/>
    <mergeCell ref="A674:D674"/>
    <mergeCell ref="A675:D675"/>
    <mergeCell ref="A676:D676"/>
    <mergeCell ref="A679:H679"/>
    <mergeCell ref="A680:C681"/>
    <mergeCell ref="D680:D681"/>
    <mergeCell ref="E680:E681"/>
    <mergeCell ref="F680:F681"/>
    <mergeCell ref="G680:G681"/>
    <mergeCell ref="H680:H681"/>
    <mergeCell ref="A667:D667"/>
    <mergeCell ref="A668:D668"/>
    <mergeCell ref="A671:H671"/>
    <mergeCell ref="A672:D673"/>
    <mergeCell ref="E672:E673"/>
    <mergeCell ref="F672:F673"/>
    <mergeCell ref="G672:G673"/>
    <mergeCell ref="H672:H673"/>
    <mergeCell ref="A664:H664"/>
    <mergeCell ref="A665:D666"/>
    <mergeCell ref="E665:E666"/>
    <mergeCell ref="F665:F666"/>
    <mergeCell ref="G665:G666"/>
    <mergeCell ref="H665:H666"/>
    <mergeCell ref="A651:D651"/>
    <mergeCell ref="E654:G654"/>
    <mergeCell ref="E655:F655"/>
    <mergeCell ref="E656:G656"/>
    <mergeCell ref="C662:H662"/>
    <mergeCell ref="C663:H663"/>
    <mergeCell ref="A644:C644"/>
    <mergeCell ref="A645:C645"/>
    <mergeCell ref="A648:H648"/>
    <mergeCell ref="A649:D650"/>
    <mergeCell ref="E649:E650"/>
    <mergeCell ref="F649:F650"/>
    <mergeCell ref="G649:G650"/>
    <mergeCell ref="H649:H650"/>
    <mergeCell ref="A636:D636"/>
    <mergeCell ref="A637:D637"/>
    <mergeCell ref="A638:D638"/>
    <mergeCell ref="A641:H641"/>
    <mergeCell ref="A642:C643"/>
    <mergeCell ref="D642:D643"/>
    <mergeCell ref="E642:E643"/>
    <mergeCell ref="F642:F643"/>
    <mergeCell ref="G642:G643"/>
    <mergeCell ref="H642:H643"/>
    <mergeCell ref="A629:D629"/>
    <mergeCell ref="A630:D630"/>
    <mergeCell ref="A633:H633"/>
    <mergeCell ref="A634:D635"/>
    <mergeCell ref="E634:E635"/>
    <mergeCell ref="F634:F635"/>
    <mergeCell ref="G634:G635"/>
    <mergeCell ref="H634:H635"/>
    <mergeCell ref="A626:H626"/>
    <mergeCell ref="A627:D628"/>
    <mergeCell ref="E627:E628"/>
    <mergeCell ref="F627:F628"/>
    <mergeCell ref="G627:G628"/>
    <mergeCell ref="H627:H628"/>
    <mergeCell ref="A613:D613"/>
    <mergeCell ref="E616:G616"/>
    <mergeCell ref="E617:F617"/>
    <mergeCell ref="E618:G618"/>
    <mergeCell ref="C623:H623"/>
    <mergeCell ref="C624:H624"/>
    <mergeCell ref="A606:C606"/>
    <mergeCell ref="A607:C607"/>
    <mergeCell ref="A610:H610"/>
    <mergeCell ref="A611:D612"/>
    <mergeCell ref="E611:E612"/>
    <mergeCell ref="F611:F612"/>
    <mergeCell ref="G611:G612"/>
    <mergeCell ref="H611:H612"/>
    <mergeCell ref="A598:D598"/>
    <mergeCell ref="A599:D599"/>
    <mergeCell ref="A600:D600"/>
    <mergeCell ref="A603:H603"/>
    <mergeCell ref="A604:C605"/>
    <mergeCell ref="D604:D605"/>
    <mergeCell ref="E604:E605"/>
    <mergeCell ref="F604:F605"/>
    <mergeCell ref="G604:G605"/>
    <mergeCell ref="H604:H605"/>
    <mergeCell ref="A591:D591"/>
    <mergeCell ref="A592:D592"/>
    <mergeCell ref="A595:H595"/>
    <mergeCell ref="A596:D597"/>
    <mergeCell ref="E596:E597"/>
    <mergeCell ref="F596:F597"/>
    <mergeCell ref="G596:G597"/>
    <mergeCell ref="H596:H597"/>
    <mergeCell ref="A588:H588"/>
    <mergeCell ref="A589:D590"/>
    <mergeCell ref="E589:E590"/>
    <mergeCell ref="F589:F590"/>
    <mergeCell ref="G589:G590"/>
    <mergeCell ref="H589:H590"/>
    <mergeCell ref="A575:D575"/>
    <mergeCell ref="E578:G578"/>
    <mergeCell ref="E579:F579"/>
    <mergeCell ref="E580:G580"/>
    <mergeCell ref="C585:H585"/>
    <mergeCell ref="C586:H586"/>
    <mergeCell ref="A568:C568"/>
    <mergeCell ref="A569:C569"/>
    <mergeCell ref="A572:H572"/>
    <mergeCell ref="A573:D574"/>
    <mergeCell ref="E573:E574"/>
    <mergeCell ref="F573:F574"/>
    <mergeCell ref="G573:G574"/>
    <mergeCell ref="H573:H574"/>
    <mergeCell ref="A560:D560"/>
    <mergeCell ref="A561:D561"/>
    <mergeCell ref="A562:D562"/>
    <mergeCell ref="A565:H565"/>
    <mergeCell ref="A566:C567"/>
    <mergeCell ref="D566:D567"/>
    <mergeCell ref="E566:E567"/>
    <mergeCell ref="F566:F567"/>
    <mergeCell ref="G566:G567"/>
    <mergeCell ref="H566:H567"/>
    <mergeCell ref="A553:D553"/>
    <mergeCell ref="A554:D554"/>
    <mergeCell ref="A557:H557"/>
    <mergeCell ref="A558:D559"/>
    <mergeCell ref="E558:E559"/>
    <mergeCell ref="F558:F559"/>
    <mergeCell ref="G558:G559"/>
    <mergeCell ref="H558:H559"/>
    <mergeCell ref="A550:H550"/>
    <mergeCell ref="A551:D552"/>
    <mergeCell ref="E551:E552"/>
    <mergeCell ref="F551:F552"/>
    <mergeCell ref="G551:G552"/>
    <mergeCell ref="H551:H552"/>
    <mergeCell ref="A536:D536"/>
    <mergeCell ref="E539:G539"/>
    <mergeCell ref="E540:F540"/>
    <mergeCell ref="E541:G541"/>
    <mergeCell ref="C547:H547"/>
    <mergeCell ref="C548:H548"/>
    <mergeCell ref="A529:C529"/>
    <mergeCell ref="A530:C530"/>
    <mergeCell ref="A533:H533"/>
    <mergeCell ref="A534:D535"/>
    <mergeCell ref="E534:E535"/>
    <mergeCell ref="F534:F535"/>
    <mergeCell ref="G534:G535"/>
    <mergeCell ref="H534:H535"/>
    <mergeCell ref="A521:D521"/>
    <mergeCell ref="A522:D522"/>
    <mergeCell ref="A523:D523"/>
    <mergeCell ref="A526:H526"/>
    <mergeCell ref="A527:C528"/>
    <mergeCell ref="D527:D528"/>
    <mergeCell ref="E527:E528"/>
    <mergeCell ref="F527:F528"/>
    <mergeCell ref="G527:G528"/>
    <mergeCell ref="H527:H528"/>
    <mergeCell ref="A514:D514"/>
    <mergeCell ref="A515:D515"/>
    <mergeCell ref="A518:H518"/>
    <mergeCell ref="A519:D520"/>
    <mergeCell ref="E519:E520"/>
    <mergeCell ref="F519:F520"/>
    <mergeCell ref="G519:G520"/>
    <mergeCell ref="H519:H520"/>
    <mergeCell ref="A511:H511"/>
    <mergeCell ref="A512:D513"/>
    <mergeCell ref="E512:E513"/>
    <mergeCell ref="F512:F513"/>
    <mergeCell ref="G512:G513"/>
    <mergeCell ref="H512:H513"/>
    <mergeCell ref="A496:D496"/>
    <mergeCell ref="E499:G499"/>
    <mergeCell ref="E500:F500"/>
    <mergeCell ref="E501:G501"/>
    <mergeCell ref="C508:H508"/>
    <mergeCell ref="C509:H509"/>
    <mergeCell ref="A489:C489"/>
    <mergeCell ref="A490:C490"/>
    <mergeCell ref="A493:H493"/>
    <mergeCell ref="A494:D495"/>
    <mergeCell ref="E494:E495"/>
    <mergeCell ref="F494:F495"/>
    <mergeCell ref="G494:G495"/>
    <mergeCell ref="H494:H495"/>
    <mergeCell ref="A481:D481"/>
    <mergeCell ref="A482:D482"/>
    <mergeCell ref="A483:D483"/>
    <mergeCell ref="A486:H486"/>
    <mergeCell ref="A487:C488"/>
    <mergeCell ref="D487:D488"/>
    <mergeCell ref="E487:E488"/>
    <mergeCell ref="F487:F488"/>
    <mergeCell ref="G487:G488"/>
    <mergeCell ref="H487:H488"/>
    <mergeCell ref="A474:D474"/>
    <mergeCell ref="A475:D475"/>
    <mergeCell ref="A478:H478"/>
    <mergeCell ref="A479:D480"/>
    <mergeCell ref="E479:E480"/>
    <mergeCell ref="F479:F480"/>
    <mergeCell ref="G479:G480"/>
    <mergeCell ref="H479:H480"/>
    <mergeCell ref="E462:G462"/>
    <mergeCell ref="A467:H467"/>
    <mergeCell ref="C468:H468"/>
    <mergeCell ref="C469:H469"/>
    <mergeCell ref="A471:H471"/>
    <mergeCell ref="A472:D473"/>
    <mergeCell ref="E472:E473"/>
    <mergeCell ref="F472:F473"/>
    <mergeCell ref="G472:G473"/>
    <mergeCell ref="H472:H473"/>
    <mergeCell ref="A454:D454"/>
    <mergeCell ref="A455:D455"/>
    <mergeCell ref="A456:D456"/>
    <mergeCell ref="A457:D457"/>
    <mergeCell ref="E460:G460"/>
    <mergeCell ref="E461:F461"/>
    <mergeCell ref="A447:C447"/>
    <mergeCell ref="A448:C448"/>
    <mergeCell ref="A451:H451"/>
    <mergeCell ref="A452:D453"/>
    <mergeCell ref="E452:E453"/>
    <mergeCell ref="F452:F453"/>
    <mergeCell ref="G452:G453"/>
    <mergeCell ref="H452:H453"/>
    <mergeCell ref="A441:D441"/>
    <mergeCell ref="A444:H444"/>
    <mergeCell ref="A445:C446"/>
    <mergeCell ref="D445:D446"/>
    <mergeCell ref="E445:E446"/>
    <mergeCell ref="F445:F446"/>
    <mergeCell ref="G445:G446"/>
    <mergeCell ref="H445:H446"/>
    <mergeCell ref="A434:D434"/>
    <mergeCell ref="A435:D435"/>
    <mergeCell ref="A438:H438"/>
    <mergeCell ref="A439:D440"/>
    <mergeCell ref="E439:E440"/>
    <mergeCell ref="F439:F440"/>
    <mergeCell ref="G439:G440"/>
    <mergeCell ref="H439:H440"/>
    <mergeCell ref="A431:D432"/>
    <mergeCell ref="E431:E432"/>
    <mergeCell ref="F431:F432"/>
    <mergeCell ref="G431:G432"/>
    <mergeCell ref="H431:H432"/>
    <mergeCell ref="A433:D433"/>
    <mergeCell ref="E420:G420"/>
    <mergeCell ref="E421:F421"/>
    <mergeCell ref="E422:G422"/>
    <mergeCell ref="C427:H427"/>
    <mergeCell ref="C428:H428"/>
    <mergeCell ref="A430:H430"/>
    <mergeCell ref="A409:C409"/>
    <mergeCell ref="A410:C410"/>
    <mergeCell ref="A413:H413"/>
    <mergeCell ref="A414:D415"/>
    <mergeCell ref="E414:E415"/>
    <mergeCell ref="F414:F415"/>
    <mergeCell ref="G414:G415"/>
    <mergeCell ref="H414:H415"/>
    <mergeCell ref="A402:D402"/>
    <mergeCell ref="A403:D403"/>
    <mergeCell ref="A406:H406"/>
    <mergeCell ref="A407:C408"/>
    <mergeCell ref="D407:D408"/>
    <mergeCell ref="E407:E408"/>
    <mergeCell ref="F407:F408"/>
    <mergeCell ref="G407:G408"/>
    <mergeCell ref="H407:H408"/>
    <mergeCell ref="A396:D396"/>
    <mergeCell ref="A399:H399"/>
    <mergeCell ref="A400:D401"/>
    <mergeCell ref="E400:E401"/>
    <mergeCell ref="F400:F401"/>
    <mergeCell ref="G400:G401"/>
    <mergeCell ref="H400:H401"/>
    <mergeCell ref="C392:H392"/>
    <mergeCell ref="A393:H393"/>
    <mergeCell ref="A394:D395"/>
    <mergeCell ref="E394:E395"/>
    <mergeCell ref="F394:F395"/>
    <mergeCell ref="G394:G395"/>
    <mergeCell ref="H394:H395"/>
    <mergeCell ref="A380:D380"/>
    <mergeCell ref="A381:D381"/>
    <mergeCell ref="E384:G384"/>
    <mergeCell ref="E385:F385"/>
    <mergeCell ref="E386:G386"/>
    <mergeCell ref="C391:H391"/>
    <mergeCell ref="A373:C373"/>
    <mergeCell ref="A374:C374"/>
    <mergeCell ref="A377:H377"/>
    <mergeCell ref="A378:D379"/>
    <mergeCell ref="E378:E379"/>
    <mergeCell ref="F378:F379"/>
    <mergeCell ref="G378:G379"/>
    <mergeCell ref="H378:H379"/>
    <mergeCell ref="A367:D367"/>
    <mergeCell ref="A370:H370"/>
    <mergeCell ref="A371:C372"/>
    <mergeCell ref="D371:D372"/>
    <mergeCell ref="E371:E372"/>
    <mergeCell ref="F371:F372"/>
    <mergeCell ref="G371:G372"/>
    <mergeCell ref="H371:H372"/>
    <mergeCell ref="A359:D359"/>
    <mergeCell ref="A360:D360"/>
    <mergeCell ref="A361:D361"/>
    <mergeCell ref="A364:H364"/>
    <mergeCell ref="A365:D366"/>
    <mergeCell ref="E365:E366"/>
    <mergeCell ref="F365:F366"/>
    <mergeCell ref="G365:G366"/>
    <mergeCell ref="H365:H366"/>
    <mergeCell ref="E348:G348"/>
    <mergeCell ref="C353:H353"/>
    <mergeCell ref="C354:H354"/>
    <mergeCell ref="C355:H355"/>
    <mergeCell ref="A356:H356"/>
    <mergeCell ref="A357:D358"/>
    <mergeCell ref="E357:E358"/>
    <mergeCell ref="F357:F358"/>
    <mergeCell ref="G357:G358"/>
    <mergeCell ref="H357:H358"/>
    <mergeCell ref="A340:D340"/>
    <mergeCell ref="A341:D341"/>
    <mergeCell ref="A342:D342"/>
    <mergeCell ref="A343:D343"/>
    <mergeCell ref="E346:G346"/>
    <mergeCell ref="E347:F347"/>
    <mergeCell ref="A333:C333"/>
    <mergeCell ref="A334:C334"/>
    <mergeCell ref="A337:H337"/>
    <mergeCell ref="A338:D339"/>
    <mergeCell ref="E338:E339"/>
    <mergeCell ref="F338:F339"/>
    <mergeCell ref="G338:G339"/>
    <mergeCell ref="H338:H339"/>
    <mergeCell ref="A327:D327"/>
    <mergeCell ref="A330:H330"/>
    <mergeCell ref="A331:C332"/>
    <mergeCell ref="D331:D332"/>
    <mergeCell ref="E331:E332"/>
    <mergeCell ref="F331:F332"/>
    <mergeCell ref="G331:G332"/>
    <mergeCell ref="H331:H332"/>
    <mergeCell ref="A318:D318"/>
    <mergeCell ref="A319:D319"/>
    <mergeCell ref="A320:D320"/>
    <mergeCell ref="A321:D321"/>
    <mergeCell ref="A324:H324"/>
    <mergeCell ref="A325:D326"/>
    <mergeCell ref="E325:E326"/>
    <mergeCell ref="F325:F326"/>
    <mergeCell ref="G325:G326"/>
    <mergeCell ref="H325:H326"/>
    <mergeCell ref="C312:H312"/>
    <mergeCell ref="C313:H313"/>
    <mergeCell ref="A315:H315"/>
    <mergeCell ref="A316:D317"/>
    <mergeCell ref="E316:E317"/>
    <mergeCell ref="F316:F317"/>
    <mergeCell ref="G316:G317"/>
    <mergeCell ref="H316:H317"/>
    <mergeCell ref="A301:D301"/>
    <mergeCell ref="A302:D302"/>
    <mergeCell ref="E305:G305"/>
    <mergeCell ref="E306:F306"/>
    <mergeCell ref="E307:G307"/>
    <mergeCell ref="B308:E308"/>
    <mergeCell ref="H293:H294"/>
    <mergeCell ref="A295:C295"/>
    <mergeCell ref="A298:H298"/>
    <mergeCell ref="A299:D300"/>
    <mergeCell ref="E299:E300"/>
    <mergeCell ref="F299:F300"/>
    <mergeCell ref="G299:G300"/>
    <mergeCell ref="H299:H300"/>
    <mergeCell ref="A286:D286"/>
    <mergeCell ref="A287:D287"/>
    <mergeCell ref="A288:D288"/>
    <mergeCell ref="A289:D289"/>
    <mergeCell ref="A292:H292"/>
    <mergeCell ref="A293:C294"/>
    <mergeCell ref="D293:D294"/>
    <mergeCell ref="E293:E294"/>
    <mergeCell ref="F293:F294"/>
    <mergeCell ref="G293:G294"/>
    <mergeCell ref="A278:D278"/>
    <mergeCell ref="A279:D279"/>
    <mergeCell ref="A280:D280"/>
    <mergeCell ref="A283:H283"/>
    <mergeCell ref="A284:D285"/>
    <mergeCell ref="E284:E285"/>
    <mergeCell ref="F284:F285"/>
    <mergeCell ref="G284:G285"/>
    <mergeCell ref="H284:H285"/>
    <mergeCell ref="B268:H269"/>
    <mergeCell ref="C272:H272"/>
    <mergeCell ref="C273:H273"/>
    <mergeCell ref="A275:H275"/>
    <mergeCell ref="A276:D277"/>
    <mergeCell ref="E276:E277"/>
    <mergeCell ref="F276:F277"/>
    <mergeCell ref="G276:G277"/>
    <mergeCell ref="H276:H277"/>
    <mergeCell ref="A261:D261"/>
    <mergeCell ref="A262:D262"/>
    <mergeCell ref="E265:G265"/>
    <mergeCell ref="E266:F266"/>
    <mergeCell ref="A267:D267"/>
    <mergeCell ref="E267:G267"/>
    <mergeCell ref="A254:C254"/>
    <mergeCell ref="A255:C255"/>
    <mergeCell ref="A258:H258"/>
    <mergeCell ref="A259:D260"/>
    <mergeCell ref="E259:E260"/>
    <mergeCell ref="F259:F260"/>
    <mergeCell ref="G259:G260"/>
    <mergeCell ref="H259:H260"/>
    <mergeCell ref="A248:D248"/>
    <mergeCell ref="A251:H251"/>
    <mergeCell ref="A252:C253"/>
    <mergeCell ref="D252:D253"/>
    <mergeCell ref="E252:E253"/>
    <mergeCell ref="F252:F253"/>
    <mergeCell ref="G252:G253"/>
    <mergeCell ref="H252:H253"/>
    <mergeCell ref="A245:D246"/>
    <mergeCell ref="E245:E246"/>
    <mergeCell ref="F245:F246"/>
    <mergeCell ref="G245:G246"/>
    <mergeCell ref="H245:H246"/>
    <mergeCell ref="A247:D247"/>
    <mergeCell ref="A237:D237"/>
    <mergeCell ref="A238:D238"/>
    <mergeCell ref="A239:D239"/>
    <mergeCell ref="A240:D240"/>
    <mergeCell ref="A241:D241"/>
    <mergeCell ref="A244:H244"/>
    <mergeCell ref="E226:G226"/>
    <mergeCell ref="C231:H231"/>
    <mergeCell ref="C232:H232"/>
    <mergeCell ref="A234:H234"/>
    <mergeCell ref="A235:D236"/>
    <mergeCell ref="E235:E236"/>
    <mergeCell ref="F235:F236"/>
    <mergeCell ref="G235:G236"/>
    <mergeCell ref="H235:H236"/>
    <mergeCell ref="A218:D218"/>
    <mergeCell ref="A219:D219"/>
    <mergeCell ref="A220:D220"/>
    <mergeCell ref="A221:D221"/>
    <mergeCell ref="E224:G224"/>
    <mergeCell ref="E225:F225"/>
    <mergeCell ref="A211:C211"/>
    <mergeCell ref="A212:C212"/>
    <mergeCell ref="A215:H215"/>
    <mergeCell ref="A216:D217"/>
    <mergeCell ref="E216:E217"/>
    <mergeCell ref="F216:F217"/>
    <mergeCell ref="G216:G217"/>
    <mergeCell ref="H216:H217"/>
    <mergeCell ref="A205:D205"/>
    <mergeCell ref="A208:H208"/>
    <mergeCell ref="A209:C210"/>
    <mergeCell ref="D209:D210"/>
    <mergeCell ref="E209:E210"/>
    <mergeCell ref="F209:F210"/>
    <mergeCell ref="G209:G210"/>
    <mergeCell ref="H209:H210"/>
    <mergeCell ref="A197:D197"/>
    <mergeCell ref="A198:D198"/>
    <mergeCell ref="A199:D199"/>
    <mergeCell ref="A202:H202"/>
    <mergeCell ref="A203:D204"/>
    <mergeCell ref="E203:E204"/>
    <mergeCell ref="F203:F204"/>
    <mergeCell ref="G203:G204"/>
    <mergeCell ref="H203:H204"/>
    <mergeCell ref="A194:H194"/>
    <mergeCell ref="A195:D196"/>
    <mergeCell ref="E195:E196"/>
    <mergeCell ref="F195:F196"/>
    <mergeCell ref="G195:G196"/>
    <mergeCell ref="H195:H196"/>
    <mergeCell ref="A181:D181"/>
    <mergeCell ref="E184:G184"/>
    <mergeCell ref="E185:F185"/>
    <mergeCell ref="E186:G186"/>
    <mergeCell ref="C191:H191"/>
    <mergeCell ref="C192:H192"/>
    <mergeCell ref="A175:C175"/>
    <mergeCell ref="A178:H178"/>
    <mergeCell ref="A179:D180"/>
    <mergeCell ref="E179:E180"/>
    <mergeCell ref="F179:F180"/>
    <mergeCell ref="G179:G180"/>
    <mergeCell ref="H179:H180"/>
    <mergeCell ref="A167:D167"/>
    <mergeCell ref="A168:D168"/>
    <mergeCell ref="A169:D169"/>
    <mergeCell ref="A172:H172"/>
    <mergeCell ref="A173:C174"/>
    <mergeCell ref="D173:D174"/>
    <mergeCell ref="E173:E174"/>
    <mergeCell ref="F173:F174"/>
    <mergeCell ref="G173:G174"/>
    <mergeCell ref="H173:H174"/>
    <mergeCell ref="A160:D160"/>
    <mergeCell ref="A161:D161"/>
    <mergeCell ref="A164:H164"/>
    <mergeCell ref="A165:D166"/>
    <mergeCell ref="E165:E166"/>
    <mergeCell ref="F165:F166"/>
    <mergeCell ref="G165:G166"/>
    <mergeCell ref="H165:H166"/>
    <mergeCell ref="C156:H156"/>
    <mergeCell ref="A157:H157"/>
    <mergeCell ref="A158:D159"/>
    <mergeCell ref="E158:E159"/>
    <mergeCell ref="F158:F159"/>
    <mergeCell ref="G158:G159"/>
    <mergeCell ref="H158:H159"/>
    <mergeCell ref="A144:D144"/>
    <mergeCell ref="A145:D145"/>
    <mergeCell ref="E148:G148"/>
    <mergeCell ref="E149:F149"/>
    <mergeCell ref="E150:G150"/>
    <mergeCell ref="C155:H155"/>
    <mergeCell ref="A138:C138"/>
    <mergeCell ref="A141:H141"/>
    <mergeCell ref="A142:D143"/>
    <mergeCell ref="E142:E143"/>
    <mergeCell ref="F142:F143"/>
    <mergeCell ref="G142:G143"/>
    <mergeCell ref="H142:H143"/>
    <mergeCell ref="A131:D131"/>
    <mergeCell ref="A132:D132"/>
    <mergeCell ref="A135:H135"/>
    <mergeCell ref="A136:C137"/>
    <mergeCell ref="D136:D137"/>
    <mergeCell ref="E136:E137"/>
    <mergeCell ref="F136:F137"/>
    <mergeCell ref="G136:G137"/>
    <mergeCell ref="H136:H137"/>
    <mergeCell ref="A123:D123"/>
    <mergeCell ref="A124:D124"/>
    <mergeCell ref="A125:D125"/>
    <mergeCell ref="A128:H128"/>
    <mergeCell ref="A129:D130"/>
    <mergeCell ref="E129:E130"/>
    <mergeCell ref="F129:F130"/>
    <mergeCell ref="G129:G130"/>
    <mergeCell ref="H129:H130"/>
    <mergeCell ref="A120:H120"/>
    <mergeCell ref="A121:D122"/>
    <mergeCell ref="E121:E122"/>
    <mergeCell ref="F121:F122"/>
    <mergeCell ref="G121:G122"/>
    <mergeCell ref="H121:H122"/>
    <mergeCell ref="A107:D107"/>
    <mergeCell ref="E110:G110"/>
    <mergeCell ref="E111:F111"/>
    <mergeCell ref="E112:G112"/>
    <mergeCell ref="C117:H117"/>
    <mergeCell ref="C118:H118"/>
    <mergeCell ref="A101:C101"/>
    <mergeCell ref="A104:H104"/>
    <mergeCell ref="A105:D106"/>
    <mergeCell ref="E105:E106"/>
    <mergeCell ref="F105:F106"/>
    <mergeCell ref="G105:G106"/>
    <mergeCell ref="H105:H106"/>
    <mergeCell ref="A94:D94"/>
    <mergeCell ref="A95:D95"/>
    <mergeCell ref="A98:H98"/>
    <mergeCell ref="A99:C100"/>
    <mergeCell ref="D99:D100"/>
    <mergeCell ref="E99:E100"/>
    <mergeCell ref="F99:F100"/>
    <mergeCell ref="G99:G100"/>
    <mergeCell ref="H99:H100"/>
    <mergeCell ref="A87:D87"/>
    <mergeCell ref="A88:D88"/>
    <mergeCell ref="A91:H91"/>
    <mergeCell ref="A92:D93"/>
    <mergeCell ref="E92:E93"/>
    <mergeCell ref="F92:F93"/>
    <mergeCell ref="G92:G93"/>
    <mergeCell ref="H92:H93"/>
    <mergeCell ref="A84:H84"/>
    <mergeCell ref="A85:D86"/>
    <mergeCell ref="E85:E86"/>
    <mergeCell ref="F85:F86"/>
    <mergeCell ref="G85:G86"/>
    <mergeCell ref="H85:H86"/>
    <mergeCell ref="A72:D72"/>
    <mergeCell ref="E75:G75"/>
    <mergeCell ref="E76:F76"/>
    <mergeCell ref="E77:G77"/>
    <mergeCell ref="C82:H82"/>
    <mergeCell ref="C83:H83"/>
    <mergeCell ref="H63:H64"/>
    <mergeCell ref="A65:C65"/>
    <mergeCell ref="A66:C66"/>
    <mergeCell ref="A69:H69"/>
    <mergeCell ref="A70:D71"/>
    <mergeCell ref="E70:E71"/>
    <mergeCell ref="F70:F71"/>
    <mergeCell ref="G70:G71"/>
    <mergeCell ref="H70:H71"/>
    <mergeCell ref="A56:D56"/>
    <mergeCell ref="A57:D57"/>
    <mergeCell ref="A58:D58"/>
    <mergeCell ref="A59:D59"/>
    <mergeCell ref="A62:H62"/>
    <mergeCell ref="A63:C64"/>
    <mergeCell ref="D63:D64"/>
    <mergeCell ref="E63:E64"/>
    <mergeCell ref="F63:F64"/>
    <mergeCell ref="G63:G64"/>
    <mergeCell ref="A49:D49"/>
    <mergeCell ref="A50:D50"/>
    <mergeCell ref="A53:H53"/>
    <mergeCell ref="A54:D55"/>
    <mergeCell ref="E54:E55"/>
    <mergeCell ref="F54:F55"/>
    <mergeCell ref="G54:G55"/>
    <mergeCell ref="H54:H55"/>
    <mergeCell ref="A46:H46"/>
    <mergeCell ref="A47:D48"/>
    <mergeCell ref="E47:E48"/>
    <mergeCell ref="F47:F48"/>
    <mergeCell ref="G47:G48"/>
    <mergeCell ref="H47:H48"/>
    <mergeCell ref="A31:D31"/>
    <mergeCell ref="E34:G34"/>
    <mergeCell ref="E35:F35"/>
    <mergeCell ref="E36:G36"/>
    <mergeCell ref="C43:H43"/>
    <mergeCell ref="C44:H44"/>
    <mergeCell ref="A24:C24"/>
    <mergeCell ref="A25:C25"/>
    <mergeCell ref="A28:H28"/>
    <mergeCell ref="A29:D30"/>
    <mergeCell ref="E29:E30"/>
    <mergeCell ref="F29:F30"/>
    <mergeCell ref="G29:G30"/>
    <mergeCell ref="H29:H30"/>
    <mergeCell ref="C6:H6"/>
    <mergeCell ref="A7:H7"/>
    <mergeCell ref="A8:D9"/>
    <mergeCell ref="E8:E9"/>
    <mergeCell ref="F8:F9"/>
    <mergeCell ref="G8:G9"/>
    <mergeCell ref="H8:H9"/>
    <mergeCell ref="A17:D17"/>
    <mergeCell ref="A18:D18"/>
    <mergeCell ref="A21:H21"/>
    <mergeCell ref="A22:C23"/>
    <mergeCell ref="D22:D23"/>
    <mergeCell ref="E22:E23"/>
    <mergeCell ref="F22:F23"/>
    <mergeCell ref="G22:G23"/>
    <mergeCell ref="H22:H23"/>
    <mergeCell ref="A10:D10"/>
    <mergeCell ref="A11:D11"/>
    <mergeCell ref="A14:H14"/>
    <mergeCell ref="A15:D16"/>
    <mergeCell ref="E15:E16"/>
    <mergeCell ref="F15:F16"/>
    <mergeCell ref="G15:G16"/>
    <mergeCell ref="H15:H16"/>
  </mergeCells>
  <printOptions horizontalCentered="1"/>
  <pageMargins left="0.70866141732283472" right="0.70866141732283472" top="1.1417322834645669" bottom="0.74803149606299213" header="0.31496062992125984" footer="0.31496062992125984"/>
  <pageSetup scale="10" orientation="portrait" r:id="rId1"/>
  <rowBreaks count="16" manualBreakCount="16">
    <brk id="4" max="7" man="1"/>
    <brk id="154" max="7" man="1"/>
    <brk id="190" max="7" man="1"/>
    <brk id="311" max="7" man="1"/>
    <brk id="352" max="7" man="1"/>
    <brk id="467" max="7" man="1"/>
    <brk id="818" max="7" man="1"/>
    <brk id="390" max="7" man="1"/>
    <brk id="81" max="7" man="1"/>
    <brk id="116" max="7" man="1"/>
    <brk id="1264" max="7" man="1"/>
    <brk id="42" max="7" man="1"/>
    <brk id="970" max="7" man="1"/>
    <brk id="230" max="7" man="1"/>
    <brk id="1011" max="7" man="1"/>
    <brk id="1049" max="7"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4"/>
  <sheetViews>
    <sheetView showGridLines="0" view="pageBreakPreview" zoomScale="70" zoomScaleNormal="80" zoomScaleSheetLayoutView="70" workbookViewId="0">
      <selection activeCell="G15" sqref="G15"/>
    </sheetView>
  </sheetViews>
  <sheetFormatPr baseColWidth="10" defaultColWidth="11.42578125" defaultRowHeight="12.75"/>
  <cols>
    <col min="1" max="2" width="3.42578125" style="16" customWidth="1"/>
    <col min="3" max="3" width="12.5703125" style="16" customWidth="1"/>
    <col min="4" max="4" width="18" style="16" customWidth="1"/>
    <col min="5" max="11" width="11.42578125" style="16"/>
    <col min="12" max="12" width="17.5703125" style="16" customWidth="1"/>
    <col min="13" max="14" width="11.42578125" style="16"/>
    <col min="15" max="15" width="20" style="16" customWidth="1"/>
    <col min="16" max="16" width="3.42578125" style="22" customWidth="1"/>
    <col min="17" max="17" width="3.42578125" style="16" customWidth="1"/>
    <col min="18" max="16384" width="11.42578125" style="16"/>
  </cols>
  <sheetData>
    <row r="1" spans="2:16" ht="13.5" thickBot="1"/>
    <row r="2" spans="2:16" ht="13.5" thickTop="1">
      <c r="B2" s="23"/>
      <c r="C2" s="24"/>
      <c r="D2" s="24"/>
      <c r="E2" s="24"/>
      <c r="F2" s="24"/>
      <c r="G2" s="24"/>
      <c r="H2" s="24"/>
      <c r="I2" s="24"/>
      <c r="J2" s="24"/>
      <c r="K2" s="24"/>
      <c r="L2" s="24"/>
      <c r="M2" s="24"/>
      <c r="N2" s="24"/>
      <c r="O2" s="24"/>
      <c r="P2" s="182"/>
    </row>
    <row r="3" spans="2:16" ht="23.25" customHeight="1">
      <c r="B3" s="25"/>
      <c r="C3" s="608" t="s">
        <v>0</v>
      </c>
      <c r="D3" s="608"/>
      <c r="E3" s="608"/>
      <c r="F3" s="608"/>
      <c r="G3" s="21"/>
      <c r="H3" s="21"/>
      <c r="I3" s="21"/>
      <c r="J3" s="21"/>
      <c r="K3" s="21"/>
      <c r="L3" s="21"/>
      <c r="M3" s="21"/>
      <c r="N3" s="21"/>
      <c r="O3" s="21"/>
      <c r="P3" s="26"/>
    </row>
    <row r="4" spans="2:16">
      <c r="B4" s="25"/>
      <c r="C4" s="168" t="s">
        <v>1</v>
      </c>
      <c r="D4" s="167" t="s">
        <v>2</v>
      </c>
      <c r="E4" s="168" t="s">
        <v>3</v>
      </c>
      <c r="F4" s="167">
        <v>1</v>
      </c>
      <c r="G4" s="21"/>
      <c r="H4" s="21"/>
      <c r="I4" s="21"/>
      <c r="J4" s="21"/>
      <c r="K4" s="21"/>
      <c r="L4" s="21"/>
      <c r="M4" s="21"/>
      <c r="N4" s="21"/>
      <c r="O4" s="21"/>
      <c r="P4" s="26"/>
    </row>
    <row r="5" spans="2:16">
      <c r="B5" s="25"/>
      <c r="C5" s="127"/>
      <c r="D5" s="128"/>
      <c r="E5" s="127"/>
      <c r="F5" s="128"/>
      <c r="G5" s="21"/>
      <c r="H5" s="21"/>
      <c r="I5" s="21"/>
      <c r="J5" s="21"/>
      <c r="K5" s="21"/>
      <c r="L5" s="21"/>
      <c r="M5" s="21"/>
      <c r="N5" s="21"/>
      <c r="O5" s="21"/>
      <c r="P5" s="26"/>
    </row>
    <row r="6" spans="2:16" ht="48" customHeight="1">
      <c r="B6" s="25"/>
      <c r="C6" s="523" t="s">
        <v>32</v>
      </c>
      <c r="D6" s="523"/>
      <c r="E6" s="523"/>
      <c r="F6" s="523"/>
      <c r="G6" s="523"/>
      <c r="H6" s="523"/>
      <c r="I6" s="523"/>
      <c r="J6" s="523"/>
      <c r="K6" s="523"/>
      <c r="L6" s="523"/>
      <c r="M6" s="523"/>
      <c r="N6" s="523"/>
      <c r="O6" s="523"/>
      <c r="P6" s="27"/>
    </row>
    <row r="7" spans="2:16" ht="15" thickBot="1">
      <c r="B7" s="25"/>
      <c r="C7" s="52"/>
      <c r="D7" s="52"/>
      <c r="E7" s="52"/>
      <c r="F7" s="52"/>
      <c r="G7" s="52"/>
      <c r="H7" s="52"/>
      <c r="I7" s="52"/>
      <c r="J7" s="52"/>
      <c r="K7" s="52"/>
      <c r="L7" s="52"/>
      <c r="M7" s="52"/>
      <c r="N7" s="52"/>
      <c r="O7" s="52"/>
      <c r="P7" s="26"/>
    </row>
    <row r="8" spans="2:16" ht="15">
      <c r="B8" s="25"/>
      <c r="C8" s="558"/>
      <c r="D8" s="560"/>
      <c r="E8" s="561"/>
      <c r="F8" s="561"/>
      <c r="G8" s="561"/>
      <c r="H8" s="561"/>
      <c r="I8" s="561"/>
      <c r="J8" s="561"/>
      <c r="K8" s="562"/>
      <c r="L8" s="569"/>
      <c r="M8" s="570"/>
      <c r="N8" s="570"/>
      <c r="O8" s="571"/>
      <c r="P8" s="28"/>
    </row>
    <row r="9" spans="2:16" ht="15">
      <c r="B9" s="25"/>
      <c r="C9" s="559"/>
      <c r="D9" s="526" t="s">
        <v>33</v>
      </c>
      <c r="E9" s="527"/>
      <c r="F9" s="527"/>
      <c r="G9" s="527"/>
      <c r="H9" s="527"/>
      <c r="I9" s="527"/>
      <c r="J9" s="527"/>
      <c r="K9" s="528"/>
      <c r="L9" s="572"/>
      <c r="M9" s="573"/>
      <c r="N9" s="573"/>
      <c r="O9" s="574"/>
      <c r="P9" s="28"/>
    </row>
    <row r="10" spans="2:16" ht="15">
      <c r="B10" s="25"/>
      <c r="C10" s="559"/>
      <c r="D10" s="526"/>
      <c r="E10" s="527"/>
      <c r="F10" s="527"/>
      <c r="G10" s="527"/>
      <c r="H10" s="527"/>
      <c r="I10" s="527"/>
      <c r="J10" s="527"/>
      <c r="K10" s="528"/>
      <c r="L10" s="524" t="s">
        <v>34</v>
      </c>
      <c r="M10" s="575"/>
      <c r="N10" s="576"/>
      <c r="O10" s="577"/>
      <c r="P10" s="28"/>
    </row>
    <row r="11" spans="2:16" ht="15">
      <c r="B11" s="25"/>
      <c r="C11" s="559"/>
      <c r="D11" s="526" t="s">
        <v>35</v>
      </c>
      <c r="E11" s="527"/>
      <c r="F11" s="527"/>
      <c r="G11" s="527"/>
      <c r="H11" s="527"/>
      <c r="I11" s="527"/>
      <c r="J11" s="527"/>
      <c r="K11" s="528"/>
      <c r="L11" s="563"/>
      <c r="M11" s="578"/>
      <c r="N11" s="579"/>
      <c r="O11" s="580"/>
      <c r="P11" s="29"/>
    </row>
    <row r="12" spans="2:16" ht="12.75" customHeight="1">
      <c r="B12" s="25"/>
      <c r="C12" s="559"/>
      <c r="D12" s="529"/>
      <c r="E12" s="530"/>
      <c r="F12" s="530"/>
      <c r="G12" s="530"/>
      <c r="H12" s="530"/>
      <c r="I12" s="530"/>
      <c r="J12" s="530"/>
      <c r="K12" s="531"/>
      <c r="L12" s="524" t="s">
        <v>36</v>
      </c>
      <c r="M12" s="524">
        <v>1</v>
      </c>
      <c r="N12" s="524" t="s">
        <v>37</v>
      </c>
      <c r="O12" s="567">
        <v>1</v>
      </c>
      <c r="P12" s="28"/>
    </row>
    <row r="13" spans="2:16" ht="13.5">
      <c r="B13" s="25"/>
      <c r="C13" s="559"/>
      <c r="D13" s="529"/>
      <c r="E13" s="530"/>
      <c r="F13" s="530"/>
      <c r="G13" s="530"/>
      <c r="H13" s="530"/>
      <c r="I13" s="530"/>
      <c r="J13" s="530"/>
      <c r="K13" s="531"/>
      <c r="L13" s="525"/>
      <c r="M13" s="525"/>
      <c r="N13" s="525"/>
      <c r="O13" s="568"/>
      <c r="P13" s="28"/>
    </row>
    <row r="14" spans="2:16" ht="15">
      <c r="B14" s="25"/>
      <c r="C14" s="559"/>
      <c r="D14" s="526" t="s">
        <v>38</v>
      </c>
      <c r="E14" s="527"/>
      <c r="F14" s="527"/>
      <c r="G14" s="527"/>
      <c r="H14" s="527"/>
      <c r="I14" s="527"/>
      <c r="J14" s="527"/>
      <c r="K14" s="528"/>
      <c r="L14" s="525"/>
      <c r="M14" s="525"/>
      <c r="N14" s="525"/>
      <c r="O14" s="568"/>
      <c r="P14" s="28"/>
    </row>
    <row r="15" spans="2:16" ht="15.75" thickBot="1">
      <c r="B15" s="25"/>
      <c r="C15" s="53"/>
      <c r="D15" s="54"/>
      <c r="E15" s="54"/>
      <c r="F15" s="54"/>
      <c r="G15" s="54"/>
      <c r="H15" s="54"/>
      <c r="I15" s="54"/>
      <c r="J15" s="54"/>
      <c r="K15" s="54"/>
      <c r="L15" s="54"/>
      <c r="M15" s="55"/>
      <c r="N15" s="55"/>
      <c r="O15" s="56"/>
      <c r="P15" s="30"/>
    </row>
    <row r="16" spans="2:16" ht="15">
      <c r="B16" s="25"/>
      <c r="C16" s="57"/>
      <c r="D16" s="173"/>
      <c r="E16" s="173"/>
      <c r="F16" s="173"/>
      <c r="G16" s="173"/>
      <c r="H16" s="173"/>
      <c r="I16" s="173"/>
      <c r="J16" s="173"/>
      <c r="K16" s="173"/>
      <c r="L16" s="58" t="s">
        <v>39</v>
      </c>
      <c r="M16" s="59" t="s">
        <v>40</v>
      </c>
      <c r="N16" s="59" t="s">
        <v>41</v>
      </c>
      <c r="O16" s="60" t="s">
        <v>42</v>
      </c>
      <c r="P16" s="29"/>
    </row>
    <row r="17" spans="2:16" ht="15">
      <c r="B17" s="25"/>
      <c r="C17" s="61"/>
      <c r="D17" s="174"/>
      <c r="E17" s="174"/>
      <c r="F17" s="174"/>
      <c r="G17" s="174"/>
      <c r="H17" s="174"/>
      <c r="I17" s="174"/>
      <c r="J17" s="174"/>
      <c r="K17" s="174"/>
      <c r="L17" s="62"/>
      <c r="M17" s="63"/>
      <c r="N17" s="63"/>
      <c r="O17" s="64"/>
      <c r="P17" s="31"/>
    </row>
    <row r="18" spans="2:16" ht="18" customHeight="1">
      <c r="B18" s="25"/>
      <c r="C18" s="615" t="s">
        <v>43</v>
      </c>
      <c r="D18" s="616"/>
      <c r="E18" s="616"/>
      <c r="F18" s="616"/>
      <c r="G18" s="174"/>
      <c r="H18" s="174"/>
      <c r="I18" s="174" t="s">
        <v>44</v>
      </c>
      <c r="J18" s="52"/>
      <c r="K18" s="174"/>
      <c r="L18" s="62"/>
      <c r="M18" s="52"/>
      <c r="N18" s="52"/>
      <c r="O18" s="65"/>
      <c r="P18" s="31"/>
    </row>
    <row r="19" spans="2:16" ht="15">
      <c r="B19" s="25"/>
      <c r="C19" s="66"/>
      <c r="D19" s="67"/>
      <c r="E19" s="67"/>
      <c r="F19" s="67"/>
      <c r="G19" s="67"/>
      <c r="H19" s="67"/>
      <c r="I19" s="67"/>
      <c r="J19" s="67"/>
      <c r="K19" s="67"/>
      <c r="L19" s="67"/>
      <c r="M19" s="67"/>
      <c r="N19" s="67"/>
      <c r="O19" s="68"/>
      <c r="P19" s="32"/>
    </row>
    <row r="20" spans="2:16" ht="15" thickBot="1">
      <c r="B20" s="25"/>
      <c r="C20" s="69"/>
      <c r="D20" s="70"/>
      <c r="E20" s="70"/>
      <c r="F20" s="70"/>
      <c r="G20" s="70"/>
      <c r="H20" s="70"/>
      <c r="I20" s="70"/>
      <c r="J20" s="70"/>
      <c r="K20" s="70"/>
      <c r="L20" s="70"/>
      <c r="M20" s="70"/>
      <c r="N20" s="70"/>
      <c r="O20" s="71"/>
      <c r="P20" s="26"/>
    </row>
    <row r="21" spans="2:16" ht="15" thickBot="1">
      <c r="B21" s="25"/>
      <c r="C21" s="72"/>
      <c r="D21" s="73"/>
      <c r="E21" s="73"/>
      <c r="F21" s="73"/>
      <c r="G21" s="73"/>
      <c r="H21" s="73"/>
      <c r="I21" s="52"/>
      <c r="J21" s="52"/>
      <c r="K21" s="73"/>
      <c r="L21" s="73"/>
      <c r="M21" s="73"/>
      <c r="N21" s="73"/>
      <c r="O21" s="74"/>
      <c r="P21" s="26"/>
    </row>
    <row r="22" spans="2:16" ht="15">
      <c r="B22" s="25"/>
      <c r="C22" s="534" t="s">
        <v>45</v>
      </c>
      <c r="D22" s="535"/>
      <c r="E22" s="535"/>
      <c r="F22" s="535"/>
      <c r="G22" s="535"/>
      <c r="H22" s="535"/>
      <c r="I22" s="535"/>
      <c r="J22" s="535"/>
      <c r="K22" s="535"/>
      <c r="L22" s="535"/>
      <c r="M22" s="535"/>
      <c r="N22" s="535"/>
      <c r="O22" s="536"/>
      <c r="P22" s="33"/>
    </row>
    <row r="23" spans="2:16" ht="15" thickBot="1">
      <c r="B23" s="25"/>
      <c r="C23" s="75"/>
      <c r="D23" s="52"/>
      <c r="E23" s="52"/>
      <c r="F23" s="52"/>
      <c r="G23" s="52"/>
      <c r="H23" s="52"/>
      <c r="I23" s="52"/>
      <c r="J23" s="52"/>
      <c r="K23" s="52"/>
      <c r="L23" s="52"/>
      <c r="M23" s="52"/>
      <c r="N23" s="52"/>
      <c r="O23" s="76"/>
      <c r="P23" s="26"/>
    </row>
    <row r="24" spans="2:16" ht="15">
      <c r="B24" s="25"/>
      <c r="C24" s="77" t="s">
        <v>46</v>
      </c>
      <c r="D24" s="564" t="s">
        <v>11</v>
      </c>
      <c r="E24" s="565"/>
      <c r="F24" s="565"/>
      <c r="G24" s="565"/>
      <c r="H24" s="565"/>
      <c r="I24" s="565"/>
      <c r="J24" s="565"/>
      <c r="K24" s="565"/>
      <c r="L24" s="566"/>
      <c r="M24" s="532" t="s">
        <v>47</v>
      </c>
      <c r="N24" s="533"/>
      <c r="O24" s="77" t="s">
        <v>13</v>
      </c>
      <c r="P24" s="34"/>
    </row>
    <row r="25" spans="2:16" ht="15" thickBot="1">
      <c r="B25" s="25"/>
      <c r="C25" s="78"/>
      <c r="D25" s="543"/>
      <c r="E25" s="590"/>
      <c r="F25" s="590"/>
      <c r="G25" s="590"/>
      <c r="H25" s="590"/>
      <c r="I25" s="590"/>
      <c r="J25" s="590"/>
      <c r="K25" s="590"/>
      <c r="L25" s="544"/>
      <c r="M25" s="543"/>
      <c r="N25" s="544"/>
      <c r="O25" s="79"/>
      <c r="P25" s="35"/>
    </row>
    <row r="26" spans="2:16">
      <c r="B26" s="25"/>
      <c r="C26" s="549" t="s">
        <v>48</v>
      </c>
      <c r="D26" s="550"/>
      <c r="E26" s="550"/>
      <c r="F26" s="550"/>
      <c r="G26" s="550"/>
      <c r="H26" s="550"/>
      <c r="I26" s="550"/>
      <c r="J26" s="550"/>
      <c r="K26" s="550"/>
      <c r="L26" s="550"/>
      <c r="M26" s="550"/>
      <c r="N26" s="550"/>
      <c r="O26" s="551"/>
      <c r="P26" s="36"/>
    </row>
    <row r="27" spans="2:16">
      <c r="B27" s="25"/>
      <c r="C27" s="552"/>
      <c r="D27" s="553"/>
      <c r="E27" s="553"/>
      <c r="F27" s="553"/>
      <c r="G27" s="553"/>
      <c r="H27" s="553"/>
      <c r="I27" s="553"/>
      <c r="J27" s="553"/>
      <c r="K27" s="553"/>
      <c r="L27" s="553"/>
      <c r="M27" s="553"/>
      <c r="N27" s="553"/>
      <c r="O27" s="554"/>
      <c r="P27" s="36"/>
    </row>
    <row r="28" spans="2:16" ht="13.5" thickBot="1">
      <c r="B28" s="25"/>
      <c r="C28" s="555"/>
      <c r="D28" s="556"/>
      <c r="E28" s="556"/>
      <c r="F28" s="556"/>
      <c r="G28" s="556"/>
      <c r="H28" s="556"/>
      <c r="I28" s="556"/>
      <c r="J28" s="556"/>
      <c r="K28" s="556"/>
      <c r="L28" s="556"/>
      <c r="M28" s="556"/>
      <c r="N28" s="556"/>
      <c r="O28" s="557"/>
      <c r="P28" s="36"/>
    </row>
    <row r="29" spans="2:16" ht="15">
      <c r="B29" s="25"/>
      <c r="C29" s="545" t="s">
        <v>11</v>
      </c>
      <c r="D29" s="546"/>
      <c r="E29" s="546"/>
      <c r="F29" s="546"/>
      <c r="G29" s="547"/>
      <c r="H29" s="548" t="s">
        <v>49</v>
      </c>
      <c r="I29" s="546"/>
      <c r="J29" s="588" t="s">
        <v>50</v>
      </c>
      <c r="K29" s="589"/>
      <c r="L29" s="80" t="s">
        <v>51</v>
      </c>
      <c r="M29" s="548" t="s">
        <v>52</v>
      </c>
      <c r="N29" s="582"/>
      <c r="O29" s="81" t="s">
        <v>53</v>
      </c>
      <c r="P29" s="37"/>
    </row>
    <row r="30" spans="2:16" ht="14.25">
      <c r="B30" s="25"/>
      <c r="C30" s="537"/>
      <c r="D30" s="538"/>
      <c r="E30" s="538"/>
      <c r="F30" s="538"/>
      <c r="G30" s="539"/>
      <c r="H30" s="540"/>
      <c r="I30" s="539"/>
      <c r="J30" s="540"/>
      <c r="K30" s="539"/>
      <c r="L30" s="82"/>
      <c r="M30" s="541"/>
      <c r="N30" s="542"/>
      <c r="O30" s="83"/>
      <c r="P30" s="38"/>
    </row>
    <row r="31" spans="2:16" ht="14.25">
      <c r="B31" s="25"/>
      <c r="C31" s="84"/>
      <c r="D31" s="85"/>
      <c r="E31" s="85"/>
      <c r="F31" s="85"/>
      <c r="G31" s="86"/>
      <c r="H31" s="87"/>
      <c r="I31" s="86"/>
      <c r="J31" s="87"/>
      <c r="K31" s="86"/>
      <c r="L31" s="82"/>
      <c r="M31" s="541"/>
      <c r="N31" s="542"/>
      <c r="O31" s="83"/>
      <c r="P31" s="38"/>
    </row>
    <row r="32" spans="2:16" ht="15" thickBot="1">
      <c r="B32" s="25"/>
      <c r="C32" s="591"/>
      <c r="D32" s="592"/>
      <c r="E32" s="592"/>
      <c r="F32" s="592"/>
      <c r="G32" s="593"/>
      <c r="H32" s="594"/>
      <c r="I32" s="593"/>
      <c r="J32" s="594"/>
      <c r="K32" s="593"/>
      <c r="L32" s="88"/>
      <c r="M32" s="595"/>
      <c r="N32" s="596"/>
      <c r="O32" s="83"/>
      <c r="P32" s="38"/>
    </row>
    <row r="33" spans="2:16" ht="15.75" thickBot="1">
      <c r="B33" s="25"/>
      <c r="C33" s="583" t="s">
        <v>54</v>
      </c>
      <c r="D33" s="584"/>
      <c r="E33" s="584"/>
      <c r="F33" s="584"/>
      <c r="G33" s="584"/>
      <c r="H33" s="584"/>
      <c r="I33" s="584"/>
      <c r="J33" s="584"/>
      <c r="K33" s="584"/>
      <c r="L33" s="584"/>
      <c r="M33" s="584"/>
      <c r="N33" s="585"/>
      <c r="O33" s="89"/>
      <c r="P33" s="39"/>
    </row>
    <row r="34" spans="2:16" ht="13.5" customHeight="1">
      <c r="B34" s="25"/>
      <c r="C34" s="549" t="s">
        <v>55</v>
      </c>
      <c r="D34" s="550"/>
      <c r="E34" s="550"/>
      <c r="F34" s="550"/>
      <c r="G34" s="550"/>
      <c r="H34" s="550"/>
      <c r="I34" s="550"/>
      <c r="J34" s="550"/>
      <c r="K34" s="550"/>
      <c r="L34" s="550"/>
      <c r="M34" s="550"/>
      <c r="N34" s="550"/>
      <c r="O34" s="551"/>
      <c r="P34" s="36"/>
    </row>
    <row r="35" spans="2:16">
      <c r="B35" s="25"/>
      <c r="C35" s="552"/>
      <c r="D35" s="553"/>
      <c r="E35" s="553"/>
      <c r="F35" s="553"/>
      <c r="G35" s="553"/>
      <c r="H35" s="553"/>
      <c r="I35" s="553"/>
      <c r="J35" s="553"/>
      <c r="K35" s="553"/>
      <c r="L35" s="553"/>
      <c r="M35" s="553"/>
      <c r="N35" s="553"/>
      <c r="O35" s="554"/>
      <c r="P35" s="36"/>
    </row>
    <row r="36" spans="2:16" ht="13.5" thickBot="1">
      <c r="B36" s="25"/>
      <c r="C36" s="555"/>
      <c r="D36" s="556"/>
      <c r="E36" s="556"/>
      <c r="F36" s="556"/>
      <c r="G36" s="556"/>
      <c r="H36" s="556"/>
      <c r="I36" s="556"/>
      <c r="J36" s="556"/>
      <c r="K36" s="556"/>
      <c r="L36" s="556"/>
      <c r="M36" s="556"/>
      <c r="N36" s="556"/>
      <c r="O36" s="557"/>
      <c r="P36" s="36"/>
    </row>
    <row r="37" spans="2:16" ht="15">
      <c r="B37" s="25"/>
      <c r="C37" s="545" t="s">
        <v>11</v>
      </c>
      <c r="D37" s="581"/>
      <c r="E37" s="581"/>
      <c r="F37" s="581"/>
      <c r="G37" s="581"/>
      <c r="H37" s="581"/>
      <c r="I37" s="581"/>
      <c r="J37" s="582"/>
      <c r="K37" s="172" t="s">
        <v>47</v>
      </c>
      <c r="L37" s="80" t="s">
        <v>13</v>
      </c>
      <c r="M37" s="548" t="s">
        <v>56</v>
      </c>
      <c r="N37" s="582"/>
      <c r="O37" s="81" t="s">
        <v>53</v>
      </c>
      <c r="P37" s="37"/>
    </row>
    <row r="38" spans="2:16" ht="14.25">
      <c r="B38" s="25"/>
      <c r="C38" s="537"/>
      <c r="D38" s="538"/>
      <c r="E38" s="538"/>
      <c r="F38" s="538"/>
      <c r="G38" s="538"/>
      <c r="H38" s="538"/>
      <c r="I38" s="538"/>
      <c r="J38" s="539"/>
      <c r="K38" s="169"/>
      <c r="L38" s="90"/>
      <c r="M38" s="599"/>
      <c r="N38" s="600"/>
      <c r="O38" s="83"/>
      <c r="P38" s="38"/>
    </row>
    <row r="39" spans="2:16" ht="15" thickBot="1">
      <c r="B39" s="25"/>
      <c r="C39" s="591"/>
      <c r="D39" s="592"/>
      <c r="E39" s="592"/>
      <c r="F39" s="592"/>
      <c r="G39" s="592"/>
      <c r="H39" s="592"/>
      <c r="I39" s="592"/>
      <c r="J39" s="593"/>
      <c r="K39" s="85"/>
      <c r="L39" s="91"/>
      <c r="M39" s="597"/>
      <c r="N39" s="598"/>
      <c r="O39" s="92"/>
      <c r="P39" s="38"/>
    </row>
    <row r="40" spans="2:16" ht="15.75" thickBot="1">
      <c r="B40" s="25"/>
      <c r="C40" s="583" t="s">
        <v>54</v>
      </c>
      <c r="D40" s="584"/>
      <c r="E40" s="584"/>
      <c r="F40" s="584"/>
      <c r="G40" s="584"/>
      <c r="H40" s="584"/>
      <c r="I40" s="584"/>
      <c r="J40" s="584"/>
      <c r="K40" s="584"/>
      <c r="L40" s="584"/>
      <c r="M40" s="584"/>
      <c r="N40" s="585"/>
      <c r="O40" s="93">
        <v>0</v>
      </c>
      <c r="P40" s="38"/>
    </row>
    <row r="41" spans="2:16">
      <c r="B41" s="25"/>
      <c r="C41" s="549" t="s">
        <v>57</v>
      </c>
      <c r="D41" s="550"/>
      <c r="E41" s="550"/>
      <c r="F41" s="550"/>
      <c r="G41" s="550"/>
      <c r="H41" s="550"/>
      <c r="I41" s="550"/>
      <c r="J41" s="550"/>
      <c r="K41" s="550"/>
      <c r="L41" s="550"/>
      <c r="M41" s="550"/>
      <c r="N41" s="550"/>
      <c r="O41" s="551"/>
      <c r="P41" s="36"/>
    </row>
    <row r="42" spans="2:16">
      <c r="B42" s="25"/>
      <c r="C42" s="552"/>
      <c r="D42" s="553"/>
      <c r="E42" s="553"/>
      <c r="F42" s="553"/>
      <c r="G42" s="553"/>
      <c r="H42" s="553"/>
      <c r="I42" s="553"/>
      <c r="J42" s="553"/>
      <c r="K42" s="553"/>
      <c r="L42" s="553"/>
      <c r="M42" s="553"/>
      <c r="N42" s="553"/>
      <c r="O42" s="554"/>
      <c r="P42" s="36"/>
    </row>
    <row r="43" spans="2:16" ht="13.5" thickBot="1">
      <c r="B43" s="25"/>
      <c r="C43" s="555"/>
      <c r="D43" s="556"/>
      <c r="E43" s="556"/>
      <c r="F43" s="556"/>
      <c r="G43" s="556"/>
      <c r="H43" s="556"/>
      <c r="I43" s="556"/>
      <c r="J43" s="556"/>
      <c r="K43" s="556"/>
      <c r="L43" s="556"/>
      <c r="M43" s="556"/>
      <c r="N43" s="556"/>
      <c r="O43" s="557"/>
      <c r="P43" s="36"/>
    </row>
    <row r="44" spans="2:16" ht="17.25">
      <c r="B44" s="25"/>
      <c r="C44" s="545" t="s">
        <v>58</v>
      </c>
      <c r="D44" s="581"/>
      <c r="E44" s="581"/>
      <c r="F44" s="581"/>
      <c r="G44" s="581"/>
      <c r="H44" s="581"/>
      <c r="I44" s="581"/>
      <c r="J44" s="80" t="s">
        <v>59</v>
      </c>
      <c r="K44" s="170" t="s">
        <v>60</v>
      </c>
      <c r="L44" s="94" t="s">
        <v>61</v>
      </c>
      <c r="M44" s="548" t="s">
        <v>62</v>
      </c>
      <c r="N44" s="582"/>
      <c r="O44" s="81" t="s">
        <v>53</v>
      </c>
      <c r="P44" s="37"/>
    </row>
    <row r="45" spans="2:16" ht="14.25">
      <c r="B45" s="25"/>
      <c r="C45" s="537"/>
      <c r="D45" s="538"/>
      <c r="E45" s="538"/>
      <c r="F45" s="538"/>
      <c r="G45" s="538"/>
      <c r="H45" s="538"/>
      <c r="I45" s="538"/>
      <c r="J45" s="95"/>
      <c r="K45" s="96"/>
      <c r="L45" s="95"/>
      <c r="M45" s="606"/>
      <c r="N45" s="607"/>
      <c r="O45" s="83"/>
      <c r="P45" s="38"/>
    </row>
    <row r="46" spans="2:16" ht="15" thickBot="1">
      <c r="B46" s="25"/>
      <c r="C46" s="591"/>
      <c r="D46" s="592"/>
      <c r="E46" s="592"/>
      <c r="F46" s="592"/>
      <c r="G46" s="592"/>
      <c r="H46" s="592"/>
      <c r="I46" s="592"/>
      <c r="J46" s="97"/>
      <c r="K46" s="98"/>
      <c r="L46" s="97"/>
      <c r="M46" s="597"/>
      <c r="N46" s="598"/>
      <c r="O46" s="99"/>
      <c r="P46" s="38"/>
    </row>
    <row r="47" spans="2:16" ht="15.75" thickBot="1">
      <c r="B47" s="25"/>
      <c r="C47" s="583" t="s">
        <v>54</v>
      </c>
      <c r="D47" s="584"/>
      <c r="E47" s="584"/>
      <c r="F47" s="584"/>
      <c r="G47" s="584"/>
      <c r="H47" s="584"/>
      <c r="I47" s="584"/>
      <c r="J47" s="584"/>
      <c r="K47" s="584"/>
      <c r="L47" s="584"/>
      <c r="M47" s="584"/>
      <c r="N47" s="585"/>
      <c r="O47" s="89"/>
      <c r="P47" s="39"/>
    </row>
    <row r="48" spans="2:16">
      <c r="B48" s="25"/>
      <c r="C48" s="549" t="s">
        <v>63</v>
      </c>
      <c r="D48" s="550"/>
      <c r="E48" s="550"/>
      <c r="F48" s="550"/>
      <c r="G48" s="550"/>
      <c r="H48" s="550"/>
      <c r="I48" s="550"/>
      <c r="J48" s="550"/>
      <c r="K48" s="550"/>
      <c r="L48" s="550"/>
      <c r="M48" s="550"/>
      <c r="N48" s="550"/>
      <c r="O48" s="551"/>
      <c r="P48" s="36"/>
    </row>
    <row r="49" spans="2:16">
      <c r="B49" s="25"/>
      <c r="C49" s="552"/>
      <c r="D49" s="553"/>
      <c r="E49" s="553"/>
      <c r="F49" s="553"/>
      <c r="G49" s="553"/>
      <c r="H49" s="553"/>
      <c r="I49" s="553"/>
      <c r="J49" s="553"/>
      <c r="K49" s="553"/>
      <c r="L49" s="553"/>
      <c r="M49" s="553"/>
      <c r="N49" s="553"/>
      <c r="O49" s="554"/>
      <c r="P49" s="36"/>
    </row>
    <row r="50" spans="2:16" ht="13.5" thickBot="1">
      <c r="B50" s="25"/>
      <c r="C50" s="555"/>
      <c r="D50" s="556"/>
      <c r="E50" s="556"/>
      <c r="F50" s="556"/>
      <c r="G50" s="556"/>
      <c r="H50" s="556"/>
      <c r="I50" s="556"/>
      <c r="J50" s="556"/>
      <c r="K50" s="556"/>
      <c r="L50" s="556"/>
      <c r="M50" s="556"/>
      <c r="N50" s="556"/>
      <c r="O50" s="557"/>
      <c r="P50" s="36"/>
    </row>
    <row r="51" spans="2:16" ht="30">
      <c r="B51" s="25"/>
      <c r="C51" s="545" t="s">
        <v>64</v>
      </c>
      <c r="D51" s="581"/>
      <c r="E51" s="581"/>
      <c r="F51" s="581"/>
      <c r="G51" s="581"/>
      <c r="H51" s="581"/>
      <c r="I51" s="581"/>
      <c r="J51" s="80" t="s">
        <v>65</v>
      </c>
      <c r="K51" s="100" t="s">
        <v>66</v>
      </c>
      <c r="L51" s="101" t="s">
        <v>67</v>
      </c>
      <c r="M51" s="604" t="s">
        <v>52</v>
      </c>
      <c r="N51" s="605"/>
      <c r="O51" s="102" t="s">
        <v>53</v>
      </c>
      <c r="P51" s="40"/>
    </row>
    <row r="52" spans="2:16" ht="14.25">
      <c r="B52" s="25"/>
      <c r="C52" s="103"/>
      <c r="D52" s="104"/>
      <c r="E52" s="104"/>
      <c r="F52" s="104"/>
      <c r="G52" s="104"/>
      <c r="H52" s="104"/>
      <c r="I52" s="104"/>
      <c r="J52" s="105"/>
      <c r="K52" s="106"/>
      <c r="L52" s="107"/>
      <c r="M52" s="586"/>
      <c r="N52" s="587"/>
      <c r="O52" s="108"/>
      <c r="P52" s="41"/>
    </row>
    <row r="53" spans="2:16" ht="14.25">
      <c r="B53" s="25"/>
      <c r="C53" s="103"/>
      <c r="D53" s="104"/>
      <c r="E53" s="104"/>
      <c r="F53" s="104"/>
      <c r="G53" s="104"/>
      <c r="H53" s="104"/>
      <c r="I53" s="104"/>
      <c r="J53" s="105"/>
      <c r="K53" s="106"/>
      <c r="L53" s="107"/>
      <c r="M53" s="586"/>
      <c r="N53" s="587"/>
      <c r="O53" s="108"/>
      <c r="P53" s="41"/>
    </row>
    <row r="54" spans="2:16" ht="14.25">
      <c r="B54" s="25"/>
      <c r="C54" s="103"/>
      <c r="D54" s="104"/>
      <c r="E54" s="104"/>
      <c r="F54" s="104"/>
      <c r="G54" s="104"/>
      <c r="H54" s="104"/>
      <c r="I54" s="104"/>
      <c r="J54" s="105"/>
      <c r="K54" s="106"/>
      <c r="L54" s="107"/>
      <c r="M54" s="606"/>
      <c r="N54" s="607"/>
      <c r="O54" s="108"/>
      <c r="P54" s="41"/>
    </row>
    <row r="55" spans="2:16" ht="15" thickBot="1">
      <c r="B55" s="25"/>
      <c r="C55" s="591"/>
      <c r="D55" s="592"/>
      <c r="E55" s="592"/>
      <c r="F55" s="592"/>
      <c r="G55" s="592"/>
      <c r="H55" s="592"/>
      <c r="I55" s="592"/>
      <c r="J55" s="97"/>
      <c r="K55" s="98"/>
      <c r="L55" s="97"/>
      <c r="M55" s="597"/>
      <c r="N55" s="598"/>
      <c r="O55" s="99"/>
      <c r="P55" s="38"/>
    </row>
    <row r="56" spans="2:16" ht="15.75" thickBot="1">
      <c r="B56" s="25"/>
      <c r="C56" s="583" t="s">
        <v>54</v>
      </c>
      <c r="D56" s="584"/>
      <c r="E56" s="584"/>
      <c r="F56" s="584"/>
      <c r="G56" s="584"/>
      <c r="H56" s="584"/>
      <c r="I56" s="584"/>
      <c r="J56" s="584"/>
      <c r="K56" s="584"/>
      <c r="L56" s="584"/>
      <c r="M56" s="584"/>
      <c r="N56" s="585"/>
      <c r="O56" s="93"/>
      <c r="P56" s="38"/>
    </row>
    <row r="57" spans="2:16" ht="15" thickBot="1">
      <c r="B57" s="25"/>
      <c r="C57" s="75"/>
      <c r="D57" s="52"/>
      <c r="E57" s="52"/>
      <c r="F57" s="52"/>
      <c r="G57" s="52"/>
      <c r="H57" s="52"/>
      <c r="I57" s="52"/>
      <c r="J57" s="52"/>
      <c r="K57" s="52"/>
      <c r="L57" s="52"/>
      <c r="M57" s="52"/>
      <c r="N57" s="52"/>
      <c r="O57" s="76"/>
      <c r="P57" s="26"/>
    </row>
    <row r="58" spans="2:16" ht="15.75" thickBot="1">
      <c r="B58" s="25"/>
      <c r="C58" s="601" t="s">
        <v>68</v>
      </c>
      <c r="D58" s="602"/>
      <c r="E58" s="602"/>
      <c r="F58" s="602"/>
      <c r="G58" s="602"/>
      <c r="H58" s="602"/>
      <c r="I58" s="602"/>
      <c r="J58" s="602"/>
      <c r="K58" s="602"/>
      <c r="L58" s="602"/>
      <c r="M58" s="602"/>
      <c r="N58" s="603"/>
      <c r="O58" s="109"/>
      <c r="P58" s="42"/>
    </row>
    <row r="59" spans="2:16">
      <c r="B59" s="25"/>
      <c r="C59" s="549" t="s">
        <v>69</v>
      </c>
      <c r="D59" s="550"/>
      <c r="E59" s="550"/>
      <c r="F59" s="550"/>
      <c r="G59" s="550"/>
      <c r="H59" s="550"/>
      <c r="I59" s="550"/>
      <c r="J59" s="550"/>
      <c r="K59" s="550"/>
      <c r="L59" s="550"/>
      <c r="M59" s="550"/>
      <c r="N59" s="550"/>
      <c r="O59" s="551"/>
      <c r="P59" s="36"/>
    </row>
    <row r="60" spans="2:16">
      <c r="B60" s="25"/>
      <c r="C60" s="552"/>
      <c r="D60" s="553"/>
      <c r="E60" s="553"/>
      <c r="F60" s="553"/>
      <c r="G60" s="553"/>
      <c r="H60" s="553"/>
      <c r="I60" s="553"/>
      <c r="J60" s="553"/>
      <c r="K60" s="553"/>
      <c r="L60" s="553"/>
      <c r="M60" s="553"/>
      <c r="N60" s="553"/>
      <c r="O60" s="554"/>
      <c r="P60" s="36"/>
    </row>
    <row r="61" spans="2:16" ht="13.5" thickBot="1">
      <c r="B61" s="25"/>
      <c r="C61" s="555"/>
      <c r="D61" s="556"/>
      <c r="E61" s="556"/>
      <c r="F61" s="556"/>
      <c r="G61" s="556"/>
      <c r="H61" s="556"/>
      <c r="I61" s="556"/>
      <c r="J61" s="556"/>
      <c r="K61" s="556"/>
      <c r="L61" s="556"/>
      <c r="M61" s="556"/>
      <c r="N61" s="556"/>
      <c r="O61" s="557"/>
      <c r="P61" s="36"/>
    </row>
    <row r="62" spans="2:16" ht="15">
      <c r="B62" s="25"/>
      <c r="C62" s="545" t="s">
        <v>70</v>
      </c>
      <c r="D62" s="581"/>
      <c r="E62" s="581"/>
      <c r="F62" s="581"/>
      <c r="G62" s="581"/>
      <c r="H62" s="581"/>
      <c r="I62" s="581"/>
      <c r="J62" s="170"/>
      <c r="K62" s="171"/>
      <c r="L62" s="101" t="s">
        <v>71</v>
      </c>
      <c r="M62" s="604" t="s">
        <v>72</v>
      </c>
      <c r="N62" s="605"/>
      <c r="O62" s="102"/>
      <c r="P62" s="40"/>
    </row>
    <row r="63" spans="2:16" ht="14.25">
      <c r="B63" s="25"/>
      <c r="C63" s="537" t="s">
        <v>73</v>
      </c>
      <c r="D63" s="538"/>
      <c r="E63" s="538"/>
      <c r="F63" s="538"/>
      <c r="G63" s="538"/>
      <c r="H63" s="538"/>
      <c r="I63" s="538"/>
      <c r="J63" s="110"/>
      <c r="K63" s="111"/>
      <c r="L63" s="112"/>
      <c r="M63" s="623"/>
      <c r="N63" s="624"/>
      <c r="O63" s="113"/>
      <c r="P63" s="43"/>
    </row>
    <row r="64" spans="2:16" ht="14.25">
      <c r="B64" s="25"/>
      <c r="C64" s="84" t="s">
        <v>74</v>
      </c>
      <c r="D64" s="85"/>
      <c r="E64" s="85"/>
      <c r="F64" s="85"/>
      <c r="G64" s="85"/>
      <c r="H64" s="85"/>
      <c r="I64" s="85"/>
      <c r="J64" s="110"/>
      <c r="K64" s="111"/>
      <c r="L64" s="112"/>
      <c r="M64" s="623"/>
      <c r="N64" s="624"/>
      <c r="O64" s="113"/>
      <c r="P64" s="43"/>
    </row>
    <row r="65" spans="2:16" ht="15" thickBot="1">
      <c r="B65" s="25"/>
      <c r="C65" s="69" t="s">
        <v>75</v>
      </c>
      <c r="D65" s="70"/>
      <c r="E65" s="70"/>
      <c r="F65" s="70"/>
      <c r="G65" s="70"/>
      <c r="H65" s="70"/>
      <c r="I65" s="70"/>
      <c r="J65" s="114"/>
      <c r="K65" s="115"/>
      <c r="L65" s="112"/>
      <c r="M65" s="625"/>
      <c r="N65" s="626"/>
      <c r="O65" s="113"/>
      <c r="P65" s="43"/>
    </row>
    <row r="66" spans="2:16" ht="15.75" thickBot="1">
      <c r="B66" s="25"/>
      <c r="C66" s="583" t="s">
        <v>54</v>
      </c>
      <c r="D66" s="584"/>
      <c r="E66" s="584"/>
      <c r="F66" s="584"/>
      <c r="G66" s="584"/>
      <c r="H66" s="584"/>
      <c r="I66" s="584"/>
      <c r="J66" s="584"/>
      <c r="K66" s="584"/>
      <c r="L66" s="584"/>
      <c r="M66" s="584"/>
      <c r="N66" s="585"/>
      <c r="O66" s="116"/>
      <c r="P66" s="44"/>
    </row>
    <row r="67" spans="2:16" ht="15" thickBot="1">
      <c r="B67" s="25"/>
      <c r="C67" s="75"/>
      <c r="D67" s="52"/>
      <c r="E67" s="52"/>
      <c r="F67" s="52"/>
      <c r="G67" s="52"/>
      <c r="H67" s="52"/>
      <c r="I67" s="52"/>
      <c r="J67" s="52"/>
      <c r="K67" s="52"/>
      <c r="L67" s="52"/>
      <c r="M67" s="52"/>
      <c r="N67" s="52"/>
      <c r="O67" s="76"/>
      <c r="P67" s="26"/>
    </row>
    <row r="68" spans="2:16" ht="15.75" thickBot="1">
      <c r="B68" s="25"/>
      <c r="C68" s="601" t="s">
        <v>76</v>
      </c>
      <c r="D68" s="602"/>
      <c r="E68" s="602"/>
      <c r="F68" s="602"/>
      <c r="G68" s="602"/>
      <c r="H68" s="602"/>
      <c r="I68" s="602"/>
      <c r="J68" s="602"/>
      <c r="K68" s="602"/>
      <c r="L68" s="602"/>
      <c r="M68" s="602"/>
      <c r="N68" s="603"/>
      <c r="O68" s="117"/>
      <c r="P68" s="44"/>
    </row>
    <row r="69" spans="2:16" ht="14.25">
      <c r="B69" s="25"/>
      <c r="C69" s="72"/>
      <c r="D69" s="73"/>
      <c r="E69" s="73"/>
      <c r="F69" s="73"/>
      <c r="G69" s="73"/>
      <c r="H69" s="73"/>
      <c r="I69" s="73"/>
      <c r="J69" s="73"/>
      <c r="K69" s="73"/>
      <c r="L69" s="73"/>
      <c r="M69" s="73"/>
      <c r="N69" s="73"/>
      <c r="O69" s="74"/>
      <c r="P69" s="26"/>
    </row>
    <row r="70" spans="2:16" ht="14.25">
      <c r="B70" s="25"/>
      <c r="C70" s="75"/>
      <c r="D70" s="52"/>
      <c r="E70" s="52"/>
      <c r="F70" s="52"/>
      <c r="G70" s="52"/>
      <c r="H70" s="52"/>
      <c r="I70" s="52"/>
      <c r="J70" s="52"/>
      <c r="K70" s="52"/>
      <c r="L70" s="52"/>
      <c r="M70" s="52"/>
      <c r="N70" s="52"/>
      <c r="O70" s="76"/>
      <c r="P70" s="26"/>
    </row>
    <row r="71" spans="2:16" ht="14.25">
      <c r="B71" s="25"/>
      <c r="C71" s="75"/>
      <c r="D71" s="52"/>
      <c r="E71" s="52"/>
      <c r="F71" s="52"/>
      <c r="G71" s="52"/>
      <c r="H71" s="52"/>
      <c r="I71" s="52"/>
      <c r="J71" s="52"/>
      <c r="K71" s="52"/>
      <c r="L71" s="52"/>
      <c r="M71" s="52"/>
      <c r="N71" s="52"/>
      <c r="O71" s="76"/>
      <c r="P71" s="26"/>
    </row>
    <row r="72" spans="2:16" ht="14.25">
      <c r="B72" s="25"/>
      <c r="C72" s="75"/>
      <c r="D72" s="52"/>
      <c r="E72" s="52"/>
      <c r="F72" s="52"/>
      <c r="G72" s="52"/>
      <c r="H72" s="118" t="s">
        <v>77</v>
      </c>
      <c r="I72" s="118"/>
      <c r="J72" s="118"/>
      <c r="K72" s="118"/>
      <c r="L72" s="52"/>
      <c r="M72" s="52"/>
      <c r="N72" s="52"/>
      <c r="O72" s="76"/>
      <c r="P72" s="26"/>
    </row>
    <row r="73" spans="2:16" ht="15">
      <c r="B73" s="25"/>
      <c r="C73" s="75"/>
      <c r="D73" s="52"/>
      <c r="E73" s="52"/>
      <c r="F73" s="52"/>
      <c r="G73" s="52"/>
      <c r="H73" s="118" t="s">
        <v>78</v>
      </c>
      <c r="I73" s="52"/>
      <c r="J73" s="52"/>
      <c r="K73" s="52"/>
      <c r="L73" s="52"/>
      <c r="M73" s="52"/>
      <c r="N73" s="52"/>
      <c r="O73" s="76"/>
      <c r="P73" s="45"/>
    </row>
    <row r="74" spans="2:16" ht="15">
      <c r="B74" s="25"/>
      <c r="C74" s="75"/>
      <c r="D74" s="52"/>
      <c r="E74" s="52"/>
      <c r="F74" s="52"/>
      <c r="G74" s="52"/>
      <c r="H74" s="118" t="s">
        <v>79</v>
      </c>
      <c r="I74" s="52"/>
      <c r="J74" s="52"/>
      <c r="K74" s="52"/>
      <c r="L74" s="52"/>
      <c r="M74" s="52"/>
      <c r="N74" s="52"/>
      <c r="O74" s="76"/>
      <c r="P74" s="45"/>
    </row>
    <row r="75" spans="2:16" ht="14.25">
      <c r="B75" s="25"/>
      <c r="C75" s="61"/>
      <c r="D75" s="119"/>
      <c r="E75" s="119"/>
      <c r="F75" s="119"/>
      <c r="G75" s="119"/>
      <c r="H75" s="118" t="s">
        <v>80</v>
      </c>
      <c r="I75" s="119"/>
      <c r="J75" s="119"/>
      <c r="K75" s="119"/>
      <c r="L75" s="119"/>
      <c r="M75" s="119"/>
      <c r="N75" s="119"/>
      <c r="O75" s="120"/>
      <c r="P75" s="46"/>
    </row>
    <row r="76" spans="2:16" ht="14.25">
      <c r="B76" s="25"/>
      <c r="C76" s="75"/>
      <c r="D76" s="52"/>
      <c r="E76" s="52"/>
      <c r="F76" s="52"/>
      <c r="G76" s="52"/>
      <c r="H76" s="52" t="s">
        <v>81</v>
      </c>
      <c r="I76" s="52"/>
      <c r="J76" s="52"/>
      <c r="K76" s="52"/>
      <c r="L76" s="52"/>
      <c r="M76" s="52"/>
      <c r="N76" s="52"/>
      <c r="O76" s="76"/>
      <c r="P76" s="26"/>
    </row>
    <row r="77" spans="2:16" ht="15">
      <c r="B77" s="25"/>
      <c r="C77" s="121" t="s">
        <v>82</v>
      </c>
      <c r="D77" s="122"/>
      <c r="E77" s="122"/>
      <c r="F77" s="122"/>
      <c r="G77" s="122"/>
      <c r="H77" s="122"/>
      <c r="I77" s="122"/>
      <c r="J77" s="122"/>
      <c r="K77" s="122"/>
      <c r="L77" s="122"/>
      <c r="M77" s="122"/>
      <c r="N77" s="122"/>
      <c r="O77" s="123"/>
      <c r="P77" s="26"/>
    </row>
    <row r="78" spans="2:16" ht="14.25">
      <c r="B78" s="25"/>
      <c r="C78" s="620"/>
      <c r="D78" s="621"/>
      <c r="E78" s="621"/>
      <c r="F78" s="621"/>
      <c r="G78" s="621"/>
      <c r="H78" s="621"/>
      <c r="I78" s="621"/>
      <c r="J78" s="621"/>
      <c r="K78" s="621"/>
      <c r="L78" s="621"/>
      <c r="M78" s="621"/>
      <c r="N78" s="621"/>
      <c r="O78" s="622"/>
      <c r="P78" s="46"/>
    </row>
    <row r="79" spans="2:16" ht="14.25">
      <c r="B79" s="25"/>
      <c r="C79" s="620"/>
      <c r="D79" s="621"/>
      <c r="E79" s="621"/>
      <c r="F79" s="621"/>
      <c r="G79" s="621"/>
      <c r="H79" s="621"/>
      <c r="I79" s="621"/>
      <c r="J79" s="621"/>
      <c r="K79" s="621"/>
      <c r="L79" s="621"/>
      <c r="M79" s="621"/>
      <c r="N79" s="621"/>
      <c r="O79" s="622"/>
      <c r="P79" s="46"/>
    </row>
    <row r="80" spans="2:16" ht="14.25">
      <c r="B80" s="25"/>
      <c r="C80" s="61"/>
      <c r="D80" s="119"/>
      <c r="E80" s="119"/>
      <c r="F80" s="119"/>
      <c r="G80" s="119"/>
      <c r="H80" s="119"/>
      <c r="I80" s="119"/>
      <c r="J80" s="119"/>
      <c r="K80" s="119"/>
      <c r="L80" s="119"/>
      <c r="M80" s="119"/>
      <c r="N80" s="119"/>
      <c r="O80" s="120"/>
      <c r="P80" s="46"/>
    </row>
    <row r="81" spans="2:16" ht="15">
      <c r="B81" s="25"/>
      <c r="C81" s="124" t="s">
        <v>83</v>
      </c>
      <c r="D81" s="119"/>
      <c r="E81" s="119"/>
      <c r="F81" s="119"/>
      <c r="G81" s="119"/>
      <c r="H81" s="119"/>
      <c r="I81" s="119"/>
      <c r="J81" s="119"/>
      <c r="K81" s="119"/>
      <c r="L81" s="119"/>
      <c r="M81" s="119"/>
      <c r="N81" s="119"/>
      <c r="O81" s="120"/>
      <c r="P81" s="46"/>
    </row>
    <row r="82" spans="2:16" ht="21.75" customHeight="1">
      <c r="B82" s="25"/>
      <c r="C82" s="617" t="s">
        <v>84</v>
      </c>
      <c r="D82" s="618"/>
      <c r="E82" s="618"/>
      <c r="F82" s="618"/>
      <c r="G82" s="618"/>
      <c r="H82" s="618"/>
      <c r="I82" s="618"/>
      <c r="J82" s="618"/>
      <c r="K82" s="618"/>
      <c r="L82" s="618"/>
      <c r="M82" s="618"/>
      <c r="N82" s="618"/>
      <c r="O82" s="619"/>
      <c r="P82" s="47"/>
    </row>
    <row r="83" spans="2:16" ht="24" customHeight="1">
      <c r="B83" s="25"/>
      <c r="C83" s="617"/>
      <c r="D83" s="618"/>
      <c r="E83" s="618"/>
      <c r="F83" s="618"/>
      <c r="G83" s="618"/>
      <c r="H83" s="618"/>
      <c r="I83" s="618"/>
      <c r="J83" s="618"/>
      <c r="K83" s="618"/>
      <c r="L83" s="618"/>
      <c r="M83" s="618"/>
      <c r="N83" s="618"/>
      <c r="O83" s="619"/>
      <c r="P83" s="47"/>
    </row>
    <row r="84" spans="2:16" ht="12.95" customHeight="1">
      <c r="B84" s="25"/>
      <c r="C84" s="617" t="s">
        <v>85</v>
      </c>
      <c r="D84" s="618"/>
      <c r="E84" s="618"/>
      <c r="F84" s="618"/>
      <c r="G84" s="618"/>
      <c r="H84" s="618"/>
      <c r="I84" s="618"/>
      <c r="J84" s="618"/>
      <c r="K84" s="618"/>
      <c r="L84" s="618"/>
      <c r="M84" s="618"/>
      <c r="N84" s="618"/>
      <c r="O84" s="619"/>
      <c r="P84" s="47"/>
    </row>
    <row r="85" spans="2:16" ht="32.25" customHeight="1">
      <c r="B85" s="25"/>
      <c r="C85" s="617"/>
      <c r="D85" s="618"/>
      <c r="E85" s="618"/>
      <c r="F85" s="618"/>
      <c r="G85" s="618"/>
      <c r="H85" s="618"/>
      <c r="I85" s="618"/>
      <c r="J85" s="618"/>
      <c r="K85" s="618"/>
      <c r="L85" s="618"/>
      <c r="M85" s="618"/>
      <c r="N85" s="618"/>
      <c r="O85" s="619"/>
      <c r="P85" s="47"/>
    </row>
    <row r="86" spans="2:16" ht="14.25">
      <c r="B86" s="25"/>
      <c r="C86" s="61"/>
      <c r="D86" s="119"/>
      <c r="E86" s="119"/>
      <c r="F86" s="119"/>
      <c r="G86" s="119"/>
      <c r="H86" s="119"/>
      <c r="I86" s="119"/>
      <c r="J86" s="119"/>
      <c r="K86" s="119"/>
      <c r="L86" s="119"/>
      <c r="M86" s="119"/>
      <c r="N86" s="119"/>
      <c r="O86" s="120"/>
      <c r="P86" s="46"/>
    </row>
    <row r="87" spans="2:16" ht="14.25">
      <c r="B87" s="25"/>
      <c r="C87" s="75"/>
      <c r="D87" s="52"/>
      <c r="E87" s="52"/>
      <c r="F87" s="52"/>
      <c r="G87" s="52"/>
      <c r="H87" s="118" t="s">
        <v>77</v>
      </c>
      <c r="I87" s="52"/>
      <c r="J87" s="52"/>
      <c r="K87" s="52"/>
      <c r="L87" s="52"/>
      <c r="M87" s="52"/>
      <c r="N87" s="52"/>
      <c r="O87" s="76"/>
      <c r="P87" s="26"/>
    </row>
    <row r="88" spans="2:16" ht="14.25">
      <c r="B88" s="25"/>
      <c r="C88" s="75"/>
      <c r="D88" s="52"/>
      <c r="E88" s="52"/>
      <c r="F88" s="52"/>
      <c r="G88" s="52"/>
      <c r="H88" s="52" t="s">
        <v>78</v>
      </c>
      <c r="I88" s="85"/>
      <c r="J88" s="85"/>
      <c r="K88" s="85"/>
      <c r="L88" s="52"/>
      <c r="M88" s="52"/>
      <c r="N88" s="52"/>
      <c r="O88" s="76"/>
      <c r="P88" s="26"/>
    </row>
    <row r="89" spans="2:16" ht="14.25">
      <c r="B89" s="25"/>
      <c r="C89" s="75"/>
      <c r="D89" s="52"/>
      <c r="E89" s="52"/>
      <c r="F89" s="52"/>
      <c r="G89" s="52"/>
      <c r="H89" s="52" t="s">
        <v>86</v>
      </c>
      <c r="I89" s="125"/>
      <c r="J89" s="125"/>
      <c r="K89" s="125"/>
      <c r="L89" s="52"/>
      <c r="M89" s="52"/>
      <c r="N89" s="52"/>
      <c r="O89" s="76"/>
      <c r="P89" s="26"/>
    </row>
    <row r="90" spans="2:16" ht="14.25">
      <c r="B90" s="25"/>
      <c r="C90" s="126"/>
      <c r="D90" s="119"/>
      <c r="E90" s="119"/>
      <c r="F90" s="119"/>
      <c r="G90" s="119"/>
      <c r="H90" s="52" t="s">
        <v>80</v>
      </c>
      <c r="I90" s="52"/>
      <c r="J90" s="52"/>
      <c r="K90" s="52"/>
      <c r="L90" s="119"/>
      <c r="M90" s="119"/>
      <c r="N90" s="119"/>
      <c r="O90" s="120"/>
      <c r="P90" s="46"/>
    </row>
    <row r="91" spans="2:16" ht="17.25" customHeight="1">
      <c r="B91" s="25"/>
      <c r="C91" s="126"/>
      <c r="D91" s="125"/>
      <c r="E91" s="125"/>
      <c r="F91" s="52"/>
      <c r="G91" s="52"/>
      <c r="H91" s="52"/>
      <c r="I91" s="52"/>
      <c r="J91" s="52"/>
      <c r="K91" s="609"/>
      <c r="L91" s="609"/>
      <c r="M91" s="609"/>
      <c r="N91" s="609"/>
      <c r="O91" s="610"/>
      <c r="P91" s="48"/>
    </row>
    <row r="92" spans="2:16" ht="18.75" customHeight="1" thickBot="1">
      <c r="B92" s="25"/>
      <c r="C92" s="613"/>
      <c r="D92" s="614"/>
      <c r="E92" s="614"/>
      <c r="F92" s="98"/>
      <c r="G92" s="98"/>
      <c r="H92" s="98"/>
      <c r="I92" s="98"/>
      <c r="J92" s="98"/>
      <c r="K92" s="611"/>
      <c r="L92" s="611"/>
      <c r="M92" s="611"/>
      <c r="N92" s="611"/>
      <c r="O92" s="612"/>
      <c r="P92" s="48"/>
    </row>
    <row r="93" spans="2:16" ht="13.5" thickBot="1">
      <c r="B93" s="49"/>
      <c r="C93" s="50"/>
      <c r="D93" s="50"/>
      <c r="E93" s="50"/>
      <c r="F93" s="50"/>
      <c r="G93" s="50"/>
      <c r="H93" s="50"/>
      <c r="I93" s="50"/>
      <c r="J93" s="50"/>
      <c r="K93" s="50"/>
      <c r="L93" s="50"/>
      <c r="M93" s="50"/>
      <c r="N93" s="50"/>
      <c r="O93" s="50"/>
      <c r="P93" s="51"/>
    </row>
    <row r="94" spans="2:16" ht="13.5" thickTop="1"/>
  </sheetData>
  <mergeCells count="78">
    <mergeCell ref="C3:F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38:N38"/>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25:N25"/>
    <mergeCell ref="C29:G29"/>
    <mergeCell ref="H29:I29"/>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Props1.xml><?xml version="1.0" encoding="utf-8"?>
<ds:datastoreItem xmlns:ds="http://schemas.openxmlformats.org/officeDocument/2006/customXml" ds:itemID="{CC201DDD-042F-4995-8B74-FAA253F59DE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9d85dbaf-23eb-4e57-a637-93dcacc8b1a1"/>
    <ds:schemaRef ds:uri="http://purl.org/dc/terms/"/>
    <ds:schemaRef ds:uri="a6cb9e4b-f1d1-4245-83ec-6cad768d538a"/>
    <ds:schemaRef ds:uri="http://purl.org/dc/dcmitype/"/>
    <ds:schemaRef ds:uri="http://schemas.microsoft.com/office/2006/documentManagement/types"/>
    <ds:schemaRef ds:uri="http://schemas.microsoft.com/office/2006/metadata/properties"/>
    <ds:schemaRef ds:uri="http://schemas.microsoft.com/office/infopath/2007/PartnerControls"/>
    <ds:schemaRef ds:uri="http://schemas.openxmlformats.org/package/2006/metadata/core-properties"/>
    <ds:schemaRef ds:uri="http://www.w3.org/XML/1998/namespac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5</vt:i4>
      </vt:variant>
    </vt:vector>
  </HeadingPairs>
  <TitlesOfParts>
    <vt:vector size="9" baseType="lpstr">
      <vt:lpstr>PRESUPUESTO OFICIAL (Entidad)</vt:lpstr>
      <vt:lpstr>PROPUESTA ECONÓMICA</vt:lpstr>
      <vt:lpstr> APU´S CIMITARRA</vt:lpstr>
      <vt:lpstr>INDICAR CÓDIGO DEL ITEM DE PAGO</vt:lpstr>
      <vt:lpstr>_GoBack</vt:lpstr>
      <vt:lpstr>' APU´S CIMITARRA'!Área_de_impresión</vt:lpstr>
      <vt:lpstr>'INDICAR CÓDIGO DEL ITEM DE PAGO'!Área_de_impresión</vt:lpstr>
      <vt:lpstr>'PRESUPUESTO OFICIAL (Entidad)'!Área_de_impresión</vt:lpstr>
      <vt:lpstr>'PROPUESTA ECONÓMICA'!Área_de_impresión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Windows 10</cp:lastModifiedBy>
  <cp:revision/>
  <cp:lastPrinted>2021-01-19T20:42:13Z</cp:lastPrinted>
  <dcterms:created xsi:type="dcterms:W3CDTF">2006-06-27T16:47:25Z</dcterms:created>
  <dcterms:modified xsi:type="dcterms:W3CDTF">2021-01-25T14:29:04Z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