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enactolctt03\compartida contratos\3. BACKAP CONTRATOS 2021\2. CONTRATOS\2. PARTIDAS FIJAS\7. COMPUTO\7. ESTUDIO PREVIO\"/>
    </mc:Choice>
  </mc:AlternateContent>
  <bookViews>
    <workbookView xWindow="0" yWindow="0" windowWidth="28800" windowHeight="8835"/>
  </bookViews>
  <sheets>
    <sheet name="Hoja1" sheetId="1" r:id="rId1"/>
    <sheet name="Hoja4" sheetId="4" r:id="rId2"/>
    <sheet name="Hoja2" sheetId="2" r:id="rId3"/>
    <sheet name="Hoja3" sheetId="3" r:id="rId4"/>
    <sheet name="Hoja5" sheetId="5" r:id="rId5"/>
  </sheets>
  <definedNames>
    <definedName name="_xlnm._FilterDatabase" localSheetId="0" hidden="1">Hoja1!$A$1:$AA$153</definedName>
    <definedName name="_xlnm._FilterDatabase" localSheetId="3" hidden="1">Hoja3!$B$5:$D$5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22" i="1" l="1"/>
  <c r="M122" i="1" s="1"/>
  <c r="O122" i="1"/>
  <c r="P122" i="1" s="1"/>
  <c r="R122" i="1"/>
  <c r="S122" i="1" s="1"/>
  <c r="W122" i="1" l="1"/>
  <c r="U122" i="1"/>
  <c r="V122" i="1"/>
  <c r="W4" i="1"/>
  <c r="W5" i="1"/>
  <c r="W6" i="1"/>
  <c r="W7" i="1"/>
  <c r="W8" i="1"/>
  <c r="W9" i="1"/>
  <c r="W10" i="1"/>
  <c r="W11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V4" i="1"/>
  <c r="V5" i="1"/>
  <c r="V6" i="1"/>
  <c r="V7" i="1"/>
  <c r="V8" i="1"/>
  <c r="V9" i="1"/>
  <c r="V10" i="1"/>
  <c r="V11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Z101" i="1" s="1"/>
  <c r="V102" i="1"/>
  <c r="V103" i="1"/>
  <c r="V104" i="1"/>
  <c r="V105" i="1"/>
  <c r="V3" i="1"/>
  <c r="W3" i="1"/>
  <c r="U4" i="1"/>
  <c r="U5" i="1"/>
  <c r="U6" i="1"/>
  <c r="Z6" i="1" s="1"/>
  <c r="U7" i="1"/>
  <c r="Z7" i="1" s="1"/>
  <c r="U8" i="1"/>
  <c r="Z8" i="1" s="1"/>
  <c r="U9" i="1"/>
  <c r="Z9" i="1" s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X25" i="1" s="1"/>
  <c r="Y25" i="1" s="1"/>
  <c r="U26" i="1"/>
  <c r="U27" i="1"/>
  <c r="U28" i="1"/>
  <c r="U29" i="1"/>
  <c r="Z29" i="1" s="1"/>
  <c r="U30" i="1"/>
  <c r="Z30" i="1" s="1"/>
  <c r="U31" i="1"/>
  <c r="Z31" i="1" s="1"/>
  <c r="U32" i="1"/>
  <c r="Z32" i="1" s="1"/>
  <c r="U33" i="1"/>
  <c r="U34" i="1"/>
  <c r="X34" i="1" s="1"/>
  <c r="Y34" i="1" s="1"/>
  <c r="U35" i="1"/>
  <c r="U36" i="1"/>
  <c r="U37" i="1"/>
  <c r="U38" i="1"/>
  <c r="U39" i="1"/>
  <c r="Z39" i="1" s="1"/>
  <c r="U40" i="1"/>
  <c r="Z40" i="1" s="1"/>
  <c r="U41" i="1"/>
  <c r="Z41" i="1" s="1"/>
  <c r="U42" i="1"/>
  <c r="Z42" i="1" s="1"/>
  <c r="U43" i="1"/>
  <c r="U44" i="1"/>
  <c r="X44" i="1" s="1"/>
  <c r="Y44" i="1" s="1"/>
  <c r="U45" i="1"/>
  <c r="U46" i="1"/>
  <c r="Z46" i="1" s="1"/>
  <c r="U47" i="1"/>
  <c r="Z47" i="1" s="1"/>
  <c r="U48" i="1"/>
  <c r="Z48" i="1" s="1"/>
  <c r="U49" i="1"/>
  <c r="Z49" i="1" s="1"/>
  <c r="U50" i="1"/>
  <c r="X50" i="1" s="1"/>
  <c r="Y50" i="1" s="1"/>
  <c r="U51" i="1"/>
  <c r="U52" i="1"/>
  <c r="Z52" i="1" s="1"/>
  <c r="U53" i="1"/>
  <c r="Z53" i="1" s="1"/>
  <c r="U54" i="1"/>
  <c r="X54" i="1" s="1"/>
  <c r="Y54" i="1" s="1"/>
  <c r="U55" i="1"/>
  <c r="U56" i="1"/>
  <c r="U57" i="1"/>
  <c r="U58" i="1"/>
  <c r="Z58" i="1" s="1"/>
  <c r="U59" i="1"/>
  <c r="Z59" i="1" s="1"/>
  <c r="U60" i="1"/>
  <c r="Z60" i="1" s="1"/>
  <c r="U61" i="1"/>
  <c r="Z61" i="1" s="1"/>
  <c r="U62" i="1"/>
  <c r="X62" i="1" s="1"/>
  <c r="Y62" i="1" s="1"/>
  <c r="U63" i="1"/>
  <c r="U64" i="1"/>
  <c r="U65" i="1"/>
  <c r="U66" i="1"/>
  <c r="Z66" i="1" s="1"/>
  <c r="U67" i="1"/>
  <c r="Z67" i="1" s="1"/>
  <c r="U68" i="1"/>
  <c r="Z68" i="1" s="1"/>
  <c r="U69" i="1"/>
  <c r="Z69" i="1" s="1"/>
  <c r="U70" i="1"/>
  <c r="X70" i="1" s="1"/>
  <c r="Y70" i="1" s="1"/>
  <c r="U71" i="1"/>
  <c r="U72" i="1"/>
  <c r="U73" i="1"/>
  <c r="Z73" i="1" s="1"/>
  <c r="U74" i="1"/>
  <c r="Z74" i="1" s="1"/>
  <c r="U75" i="1"/>
  <c r="U76" i="1"/>
  <c r="U77" i="1"/>
  <c r="Z77" i="1" s="1"/>
  <c r="U78" i="1"/>
  <c r="Z78" i="1" s="1"/>
  <c r="U79" i="1"/>
  <c r="Z79" i="1" s="1"/>
  <c r="U80" i="1"/>
  <c r="Z80" i="1" s="1"/>
  <c r="U81" i="1"/>
  <c r="Z81" i="1" s="1"/>
  <c r="U82" i="1"/>
  <c r="U83" i="1"/>
  <c r="U84" i="1"/>
  <c r="U85" i="1"/>
  <c r="Z85" i="1" s="1"/>
  <c r="U86" i="1"/>
  <c r="Z86" i="1" s="1"/>
  <c r="U87" i="1"/>
  <c r="Z87" i="1" s="1"/>
  <c r="U88" i="1"/>
  <c r="Z88" i="1" s="1"/>
  <c r="U89" i="1"/>
  <c r="Z89" i="1" s="1"/>
  <c r="U90" i="1"/>
  <c r="U91" i="1"/>
  <c r="U92" i="1"/>
  <c r="U93" i="1"/>
  <c r="Z93" i="1" s="1"/>
  <c r="U94" i="1"/>
  <c r="Z94" i="1" s="1"/>
  <c r="U95" i="1"/>
  <c r="Z95" i="1" s="1"/>
  <c r="U96" i="1"/>
  <c r="Z96" i="1" s="1"/>
  <c r="U97" i="1"/>
  <c r="U98" i="1"/>
  <c r="U99" i="1"/>
  <c r="U100" i="1"/>
  <c r="Z100" i="1" s="1"/>
  <c r="U101" i="1"/>
  <c r="U102" i="1"/>
  <c r="Z102" i="1" s="1"/>
  <c r="U103" i="1"/>
  <c r="Z103" i="1" s="1"/>
  <c r="U104" i="1"/>
  <c r="Z104" i="1" s="1"/>
  <c r="U105" i="1"/>
  <c r="U3" i="1"/>
  <c r="Z3" i="1" s="1"/>
  <c r="X122" i="1" l="1"/>
  <c r="Y122" i="1" s="1"/>
  <c r="Z122" i="1"/>
  <c r="X103" i="1"/>
  <c r="Y103" i="1" s="1"/>
  <c r="X80" i="1"/>
  <c r="Y80" i="1" s="1"/>
  <c r="X95" i="1"/>
  <c r="Y95" i="1" s="1"/>
  <c r="X81" i="1"/>
  <c r="Y81" i="1" s="1"/>
  <c r="X104" i="1"/>
  <c r="Y104" i="1" s="1"/>
  <c r="X79" i="1"/>
  <c r="Y79" i="1" s="1"/>
  <c r="X73" i="1"/>
  <c r="Y73" i="1" s="1"/>
  <c r="X89" i="1"/>
  <c r="Y89" i="1" s="1"/>
  <c r="X102" i="1"/>
  <c r="Y102" i="1" s="1"/>
  <c r="X88" i="1"/>
  <c r="Y88" i="1" s="1"/>
  <c r="Z25" i="1"/>
  <c r="X85" i="1"/>
  <c r="Y85" i="1" s="1"/>
  <c r="X67" i="1"/>
  <c r="Y67" i="1" s="1"/>
  <c r="X40" i="1"/>
  <c r="Y40" i="1" s="1"/>
  <c r="X94" i="1"/>
  <c r="Y94" i="1" s="1"/>
  <c r="X66" i="1"/>
  <c r="Y66" i="1" s="1"/>
  <c r="X39" i="1"/>
  <c r="Y39" i="1" s="1"/>
  <c r="X59" i="1"/>
  <c r="Y59" i="1" s="1"/>
  <c r="X30" i="1"/>
  <c r="Y30" i="1" s="1"/>
  <c r="X78" i="1"/>
  <c r="Y78" i="1" s="1"/>
  <c r="Z70" i="1"/>
  <c r="X101" i="1"/>
  <c r="Y101" i="1" s="1"/>
  <c r="X7" i="1"/>
  <c r="Y7" i="1" s="1"/>
  <c r="Z62" i="1"/>
  <c r="X100" i="1"/>
  <c r="Y100" i="1" s="1"/>
  <c r="X87" i="1"/>
  <c r="Y87" i="1" s="1"/>
  <c r="X74" i="1"/>
  <c r="Y74" i="1" s="1"/>
  <c r="X47" i="1"/>
  <c r="Y47" i="1" s="1"/>
  <c r="X6" i="1"/>
  <c r="Y6" i="1" s="1"/>
  <c r="X93" i="1"/>
  <c r="Y93" i="1" s="1"/>
  <c r="X58" i="1"/>
  <c r="Y58" i="1" s="1"/>
  <c r="X29" i="1"/>
  <c r="Y29" i="1" s="1"/>
  <c r="X52" i="1"/>
  <c r="Y52" i="1" s="1"/>
  <c r="Z34" i="1"/>
  <c r="X96" i="1"/>
  <c r="Y96" i="1" s="1"/>
  <c r="X86" i="1"/>
  <c r="Y86" i="1" s="1"/>
  <c r="X46" i="1"/>
  <c r="Y46" i="1" s="1"/>
  <c r="Z99" i="1"/>
  <c r="X99" i="1"/>
  <c r="Y99" i="1" s="1"/>
  <c r="Z76" i="1"/>
  <c r="X76" i="1"/>
  <c r="Y76" i="1" s="1"/>
  <c r="Z38" i="1"/>
  <c r="X38" i="1"/>
  <c r="Y38" i="1" s="1"/>
  <c r="Z28" i="1"/>
  <c r="X28" i="1"/>
  <c r="Y28" i="1" s="1"/>
  <c r="Z98" i="1"/>
  <c r="X98" i="1"/>
  <c r="Y98" i="1" s="1"/>
  <c r="Z75" i="1"/>
  <c r="X75" i="1"/>
  <c r="Y75" i="1" s="1"/>
  <c r="Z64" i="1"/>
  <c r="X64" i="1"/>
  <c r="Y64" i="1" s="1"/>
  <c r="Z44" i="1"/>
  <c r="Z37" i="1"/>
  <c r="X37" i="1"/>
  <c r="Y37" i="1" s="1"/>
  <c r="Z36" i="1"/>
  <c r="X36" i="1"/>
  <c r="Y36" i="1" s="1"/>
  <c r="Z27" i="1"/>
  <c r="X27" i="1"/>
  <c r="Y27" i="1" s="1"/>
  <c r="Z11" i="1"/>
  <c r="X11" i="1"/>
  <c r="Y11" i="1" s="1"/>
  <c r="Z4" i="1"/>
  <c r="X4" i="1"/>
  <c r="Y4" i="1" s="1"/>
  <c r="Z84" i="1"/>
  <c r="X84" i="1"/>
  <c r="Y84" i="1" s="1"/>
  <c r="Z72" i="1"/>
  <c r="X72" i="1"/>
  <c r="Y72" i="1" s="1"/>
  <c r="Z57" i="1"/>
  <c r="X57" i="1"/>
  <c r="Y57" i="1" s="1"/>
  <c r="Z5" i="1"/>
  <c r="X5" i="1"/>
  <c r="Y5" i="1" s="1"/>
  <c r="Z83" i="1"/>
  <c r="X83" i="1"/>
  <c r="Y83" i="1" s="1"/>
  <c r="Z56" i="1"/>
  <c r="X56" i="1"/>
  <c r="Y56" i="1" s="1"/>
  <c r="Z97" i="1"/>
  <c r="X97" i="1"/>
  <c r="Y97" i="1" s="1"/>
  <c r="Z82" i="1"/>
  <c r="X82" i="1"/>
  <c r="Y82" i="1" s="1"/>
  <c r="Z71" i="1"/>
  <c r="X71" i="1"/>
  <c r="Y71" i="1" s="1"/>
  <c r="Z55" i="1"/>
  <c r="X55" i="1"/>
  <c r="Y55" i="1" s="1"/>
  <c r="Z51" i="1"/>
  <c r="X51" i="1"/>
  <c r="Y51" i="1" s="1"/>
  <c r="Z33" i="1"/>
  <c r="X33" i="1"/>
  <c r="Y33" i="1" s="1"/>
  <c r="Z26" i="1"/>
  <c r="X26" i="1"/>
  <c r="Y26" i="1" s="1"/>
  <c r="Z10" i="1"/>
  <c r="X10" i="1"/>
  <c r="Y10" i="1" s="1"/>
  <c r="Z92" i="1"/>
  <c r="X92" i="1"/>
  <c r="Y92" i="1" s="1"/>
  <c r="Z65" i="1"/>
  <c r="X65" i="1"/>
  <c r="Y65" i="1" s="1"/>
  <c r="Z45" i="1"/>
  <c r="X45" i="1"/>
  <c r="Y45" i="1" s="1"/>
  <c r="Z91" i="1"/>
  <c r="X91" i="1"/>
  <c r="Y91" i="1" s="1"/>
  <c r="Z105" i="1"/>
  <c r="X105" i="1"/>
  <c r="Y105" i="1" s="1"/>
  <c r="Z90" i="1"/>
  <c r="X90" i="1"/>
  <c r="Y90" i="1" s="1"/>
  <c r="Z63" i="1"/>
  <c r="X63" i="1"/>
  <c r="Y63" i="1" s="1"/>
  <c r="Z43" i="1"/>
  <c r="X43" i="1"/>
  <c r="Y43" i="1" s="1"/>
  <c r="Z35" i="1"/>
  <c r="X35" i="1"/>
  <c r="Y35" i="1" s="1"/>
  <c r="Z54" i="1"/>
  <c r="Z50" i="1"/>
  <c r="X42" i="1"/>
  <c r="Y42" i="1" s="1"/>
  <c r="X69" i="1"/>
  <c r="Y69" i="1" s="1"/>
  <c r="X61" i="1"/>
  <c r="Y61" i="1" s="1"/>
  <c r="X53" i="1"/>
  <c r="Y53" i="1" s="1"/>
  <c r="X49" i="1"/>
  <c r="Y49" i="1" s="1"/>
  <c r="X41" i="1"/>
  <c r="Y41" i="1" s="1"/>
  <c r="X32" i="1"/>
  <c r="Y32" i="1" s="1"/>
  <c r="X9" i="1"/>
  <c r="Y9" i="1" s="1"/>
  <c r="X3" i="1"/>
  <c r="Y3" i="1" s="1"/>
  <c r="X68" i="1"/>
  <c r="Y68" i="1" s="1"/>
  <c r="X60" i="1"/>
  <c r="Y60" i="1" s="1"/>
  <c r="X48" i="1"/>
  <c r="Y48" i="1" s="1"/>
  <c r="X31" i="1"/>
  <c r="Y31" i="1" s="1"/>
  <c r="X8" i="1"/>
  <c r="Y8" i="1" s="1"/>
  <c r="X77" i="1"/>
  <c r="Y77" i="1" s="1"/>
  <c r="T24" i="1"/>
  <c r="X24" i="1" s="1"/>
  <c r="Y24" i="1" s="1"/>
  <c r="T23" i="1"/>
  <c r="X23" i="1" s="1"/>
  <c r="Y23" i="1" s="1"/>
  <c r="T22" i="1"/>
  <c r="X22" i="1" s="1"/>
  <c r="Y22" i="1" s="1"/>
  <c r="T21" i="1"/>
  <c r="X21" i="1" s="1"/>
  <c r="Y21" i="1" s="1"/>
  <c r="T20" i="1"/>
  <c r="X20" i="1" s="1"/>
  <c r="Y20" i="1" s="1"/>
  <c r="T19" i="1"/>
  <c r="X19" i="1" s="1"/>
  <c r="Y19" i="1" s="1"/>
  <c r="T18" i="1"/>
  <c r="X18" i="1" s="1"/>
  <c r="Y18" i="1" s="1"/>
  <c r="T17" i="1"/>
  <c r="X17" i="1" s="1"/>
  <c r="Y17" i="1" s="1"/>
  <c r="T16" i="1"/>
  <c r="X16" i="1" s="1"/>
  <c r="Y16" i="1" s="1"/>
  <c r="T15" i="1"/>
  <c r="X15" i="1" s="1"/>
  <c r="Y15" i="1" s="1"/>
  <c r="T14" i="1"/>
  <c r="X14" i="1" s="1"/>
  <c r="Y14" i="1" s="1"/>
  <c r="T13" i="1"/>
  <c r="X13" i="1" s="1"/>
  <c r="Y13" i="1" s="1"/>
  <c r="T12" i="1"/>
  <c r="X12" i="1" s="1"/>
  <c r="Y12" i="1" s="1"/>
  <c r="R119" i="1"/>
  <c r="S119" i="1" s="1"/>
  <c r="R120" i="1"/>
  <c r="S120" i="1" s="1"/>
  <c r="R121" i="1"/>
  <c r="S121" i="1" s="1"/>
  <c r="R123" i="1"/>
  <c r="S123" i="1" s="1"/>
  <c r="R124" i="1"/>
  <c r="S124" i="1" s="1"/>
  <c r="R125" i="1"/>
  <c r="S125" i="1" s="1"/>
  <c r="R126" i="1"/>
  <c r="S126" i="1" s="1"/>
  <c r="R130" i="1"/>
  <c r="S130" i="1" s="1"/>
  <c r="R131" i="1"/>
  <c r="S131" i="1" s="1"/>
  <c r="R132" i="1"/>
  <c r="S132" i="1" s="1"/>
  <c r="R133" i="1"/>
  <c r="S133" i="1" s="1"/>
  <c r="R134" i="1"/>
  <c r="S134" i="1" s="1"/>
  <c r="R135" i="1"/>
  <c r="S135" i="1" s="1"/>
  <c r="R136" i="1"/>
  <c r="S136" i="1" s="1"/>
  <c r="R137" i="1"/>
  <c r="S137" i="1" s="1"/>
  <c r="R138" i="1"/>
  <c r="S138" i="1" s="1"/>
  <c r="R139" i="1"/>
  <c r="S139" i="1" s="1"/>
  <c r="R140" i="1"/>
  <c r="S140" i="1" s="1"/>
  <c r="R141" i="1"/>
  <c r="S141" i="1" s="1"/>
  <c r="R142" i="1"/>
  <c r="S142" i="1" s="1"/>
  <c r="R146" i="1"/>
  <c r="S146" i="1" s="1"/>
  <c r="R147" i="1"/>
  <c r="S147" i="1" s="1"/>
  <c r="R148" i="1"/>
  <c r="S148" i="1" s="1"/>
  <c r="R149" i="1"/>
  <c r="S149" i="1" s="1"/>
  <c r="R150" i="1"/>
  <c r="S150" i="1" s="1"/>
  <c r="R151" i="1"/>
  <c r="S151" i="1" s="1"/>
  <c r="R152" i="1"/>
  <c r="S152" i="1" s="1"/>
  <c r="R153" i="1"/>
  <c r="S153" i="1" s="1"/>
  <c r="R118" i="1"/>
  <c r="S118" i="1" s="1"/>
  <c r="O119" i="1"/>
  <c r="P119" i="1" s="1"/>
  <c r="O120" i="1"/>
  <c r="P120" i="1" s="1"/>
  <c r="O121" i="1"/>
  <c r="P121" i="1" s="1"/>
  <c r="O123" i="1"/>
  <c r="P123" i="1" s="1"/>
  <c r="O124" i="1"/>
  <c r="P124" i="1" s="1"/>
  <c r="O125" i="1"/>
  <c r="P125" i="1" s="1"/>
  <c r="O126" i="1"/>
  <c r="P126" i="1" s="1"/>
  <c r="O130" i="1"/>
  <c r="P130" i="1" s="1"/>
  <c r="O131" i="1"/>
  <c r="P131" i="1" s="1"/>
  <c r="O132" i="1"/>
  <c r="P132" i="1" s="1"/>
  <c r="O133" i="1"/>
  <c r="P133" i="1" s="1"/>
  <c r="O134" i="1"/>
  <c r="P134" i="1" s="1"/>
  <c r="O135" i="1"/>
  <c r="P135" i="1" s="1"/>
  <c r="O136" i="1"/>
  <c r="P136" i="1" s="1"/>
  <c r="O137" i="1"/>
  <c r="P137" i="1" s="1"/>
  <c r="O138" i="1"/>
  <c r="P138" i="1" s="1"/>
  <c r="O139" i="1"/>
  <c r="P139" i="1" s="1"/>
  <c r="O140" i="1"/>
  <c r="P140" i="1" s="1"/>
  <c r="O141" i="1"/>
  <c r="P141" i="1" s="1"/>
  <c r="O142" i="1"/>
  <c r="P142" i="1" s="1"/>
  <c r="O146" i="1"/>
  <c r="P146" i="1" s="1"/>
  <c r="O147" i="1"/>
  <c r="P147" i="1" s="1"/>
  <c r="O148" i="1"/>
  <c r="P148" i="1" s="1"/>
  <c r="O149" i="1"/>
  <c r="P149" i="1" s="1"/>
  <c r="O150" i="1"/>
  <c r="P150" i="1" s="1"/>
  <c r="O151" i="1"/>
  <c r="P151" i="1" s="1"/>
  <c r="O152" i="1"/>
  <c r="P152" i="1" s="1"/>
  <c r="O153" i="1"/>
  <c r="P153" i="1" s="1"/>
  <c r="O118" i="1"/>
  <c r="P118" i="1" s="1"/>
  <c r="L119" i="1"/>
  <c r="M119" i="1" s="1"/>
  <c r="L120" i="1"/>
  <c r="M120" i="1" s="1"/>
  <c r="L121" i="1"/>
  <c r="M121" i="1" s="1"/>
  <c r="L123" i="1"/>
  <c r="M123" i="1" s="1"/>
  <c r="L124" i="1"/>
  <c r="M124" i="1" s="1"/>
  <c r="L125" i="1"/>
  <c r="M125" i="1" s="1"/>
  <c r="L126" i="1"/>
  <c r="M126" i="1" s="1"/>
  <c r="L130" i="1"/>
  <c r="M130" i="1" s="1"/>
  <c r="L131" i="1"/>
  <c r="M131" i="1" s="1"/>
  <c r="L132" i="1"/>
  <c r="M132" i="1" s="1"/>
  <c r="L133" i="1"/>
  <c r="M133" i="1" s="1"/>
  <c r="L134" i="1"/>
  <c r="M134" i="1" s="1"/>
  <c r="L135" i="1"/>
  <c r="M135" i="1" s="1"/>
  <c r="L136" i="1"/>
  <c r="M136" i="1" s="1"/>
  <c r="L137" i="1"/>
  <c r="M137" i="1" s="1"/>
  <c r="L138" i="1"/>
  <c r="M138" i="1" s="1"/>
  <c r="L139" i="1"/>
  <c r="M139" i="1" s="1"/>
  <c r="L140" i="1"/>
  <c r="M140" i="1" s="1"/>
  <c r="L141" i="1"/>
  <c r="M141" i="1" s="1"/>
  <c r="L142" i="1"/>
  <c r="M142" i="1" s="1"/>
  <c r="L146" i="1"/>
  <c r="M146" i="1" s="1"/>
  <c r="L147" i="1"/>
  <c r="M147" i="1" s="1"/>
  <c r="L148" i="1"/>
  <c r="M148" i="1" s="1"/>
  <c r="L149" i="1"/>
  <c r="M149" i="1" s="1"/>
  <c r="L150" i="1"/>
  <c r="M150" i="1" s="1"/>
  <c r="L151" i="1"/>
  <c r="M151" i="1" s="1"/>
  <c r="L152" i="1"/>
  <c r="M152" i="1" s="1"/>
  <c r="L153" i="1"/>
  <c r="M153" i="1" s="1"/>
  <c r="L118" i="1"/>
  <c r="M118" i="1" s="1"/>
  <c r="M107" i="1"/>
  <c r="M112" i="1"/>
  <c r="M114" i="1"/>
  <c r="L108" i="1"/>
  <c r="M108" i="1" s="1"/>
  <c r="L109" i="1"/>
  <c r="M109" i="1" s="1"/>
  <c r="L110" i="1"/>
  <c r="M110" i="1" s="1"/>
  <c r="L111" i="1"/>
  <c r="M111" i="1" s="1"/>
  <c r="L113" i="1"/>
  <c r="M113" i="1" s="1"/>
  <c r="L106" i="1"/>
  <c r="M106" i="1" s="1"/>
  <c r="P109" i="1"/>
  <c r="P112" i="1"/>
  <c r="P114" i="1"/>
  <c r="O107" i="1"/>
  <c r="P107" i="1" s="1"/>
  <c r="O108" i="1"/>
  <c r="P108" i="1" s="1"/>
  <c r="O110" i="1"/>
  <c r="P110" i="1" s="1"/>
  <c r="O111" i="1"/>
  <c r="P111" i="1" s="1"/>
  <c r="O113" i="1"/>
  <c r="P113" i="1" s="1"/>
  <c r="O106" i="1"/>
  <c r="P106" i="1" s="1"/>
  <c r="W118" i="1" l="1"/>
  <c r="U118" i="1"/>
  <c r="V118" i="1"/>
  <c r="V153" i="1"/>
  <c r="W153" i="1"/>
  <c r="U153" i="1"/>
  <c r="V141" i="1"/>
  <c r="U141" i="1"/>
  <c r="W141" i="1"/>
  <c r="V109" i="1"/>
  <c r="U109" i="1"/>
  <c r="W109" i="1"/>
  <c r="W130" i="1"/>
  <c r="U130" i="1"/>
  <c r="V130" i="1"/>
  <c r="V132" i="1"/>
  <c r="W132" i="1"/>
  <c r="U132" i="1"/>
  <c r="W137" i="1"/>
  <c r="U137" i="1"/>
  <c r="V137" i="1"/>
  <c r="V121" i="1"/>
  <c r="W121" i="1"/>
  <c r="U121" i="1"/>
  <c r="Z19" i="1"/>
  <c r="W19" i="1"/>
  <c r="V19" i="1"/>
  <c r="U112" i="1"/>
  <c r="W112" i="1"/>
  <c r="V112" i="1"/>
  <c r="W149" i="1"/>
  <c r="U149" i="1"/>
  <c r="V149" i="1"/>
  <c r="U136" i="1"/>
  <c r="W136" i="1"/>
  <c r="V136" i="1"/>
  <c r="U124" i="1"/>
  <c r="W124" i="1"/>
  <c r="V124" i="1"/>
  <c r="V12" i="1"/>
  <c r="Z12" i="1"/>
  <c r="W12" i="1"/>
  <c r="V20" i="1"/>
  <c r="Z20" i="1"/>
  <c r="W20" i="1"/>
  <c r="V131" i="1"/>
  <c r="W131" i="1"/>
  <c r="U131" i="1"/>
  <c r="V140" i="1"/>
  <c r="W140" i="1"/>
  <c r="U140" i="1"/>
  <c r="W17" i="1"/>
  <c r="V17" i="1"/>
  <c r="Z17" i="1"/>
  <c r="U120" i="1"/>
  <c r="W120" i="1"/>
  <c r="V120" i="1"/>
  <c r="W119" i="1"/>
  <c r="V119" i="1"/>
  <c r="U119" i="1"/>
  <c r="V106" i="1"/>
  <c r="W106" i="1"/>
  <c r="U106" i="1"/>
  <c r="W148" i="1"/>
  <c r="U148" i="1"/>
  <c r="V148" i="1"/>
  <c r="W135" i="1"/>
  <c r="U135" i="1"/>
  <c r="V135" i="1"/>
  <c r="Z135" i="1" s="1"/>
  <c r="W113" i="1"/>
  <c r="U113" i="1"/>
  <c r="V113" i="1"/>
  <c r="V107" i="1"/>
  <c r="W107" i="1"/>
  <c r="U107" i="1"/>
  <c r="W147" i="1"/>
  <c r="U147" i="1"/>
  <c r="V147" i="1"/>
  <c r="W142" i="1"/>
  <c r="U142" i="1"/>
  <c r="V142" i="1"/>
  <c r="W134" i="1"/>
  <c r="U134" i="1"/>
  <c r="V134" i="1"/>
  <c r="V14" i="1"/>
  <c r="Z14" i="1"/>
  <c r="W14" i="1"/>
  <c r="V22" i="1"/>
  <c r="Z22" i="1"/>
  <c r="W22" i="1"/>
  <c r="V152" i="1"/>
  <c r="W152" i="1"/>
  <c r="U152" i="1"/>
  <c r="V108" i="1"/>
  <c r="W108" i="1"/>
  <c r="U108" i="1"/>
  <c r="V138" i="1"/>
  <c r="W138" i="1"/>
  <c r="U138" i="1"/>
  <c r="U114" i="1"/>
  <c r="V114" i="1"/>
  <c r="W114" i="1"/>
  <c r="W123" i="1"/>
  <c r="U123" i="1"/>
  <c r="V123" i="1"/>
  <c r="V13" i="1"/>
  <c r="Z13" i="1"/>
  <c r="W13" i="1"/>
  <c r="W111" i="1"/>
  <c r="U111" i="1"/>
  <c r="V111" i="1"/>
  <c r="V146" i="1"/>
  <c r="U146" i="1"/>
  <c r="W146" i="1"/>
  <c r="V133" i="1"/>
  <c r="W133" i="1"/>
  <c r="U133" i="1"/>
  <c r="W15" i="1"/>
  <c r="V15" i="1"/>
  <c r="Z15" i="1"/>
  <c r="W23" i="1"/>
  <c r="V23" i="1"/>
  <c r="Z23" i="1"/>
  <c r="V139" i="1"/>
  <c r="W139" i="1"/>
  <c r="U139" i="1"/>
  <c r="V151" i="1"/>
  <c r="U151" i="1"/>
  <c r="W151" i="1"/>
  <c r="V126" i="1"/>
  <c r="W126" i="1"/>
  <c r="U126" i="1"/>
  <c r="W18" i="1"/>
  <c r="Z18" i="1"/>
  <c r="V18" i="1"/>
  <c r="W150" i="1"/>
  <c r="U150" i="1"/>
  <c r="V150" i="1"/>
  <c r="W125" i="1"/>
  <c r="U125" i="1"/>
  <c r="V125" i="1"/>
  <c r="V21" i="1"/>
  <c r="Z21" i="1"/>
  <c r="W21" i="1"/>
  <c r="W110" i="1"/>
  <c r="U110" i="1"/>
  <c r="V110" i="1"/>
  <c r="W16" i="1"/>
  <c r="Z16" i="1"/>
  <c r="V16" i="1"/>
  <c r="W24" i="1"/>
  <c r="Z24" i="1"/>
  <c r="V24" i="1"/>
  <c r="N6" i="4"/>
  <c r="O6" i="4"/>
  <c r="N7" i="4"/>
  <c r="O7" i="4" s="1"/>
  <c r="N8" i="4"/>
  <c r="O8" i="4"/>
  <c r="N9" i="4"/>
  <c r="O9" i="4"/>
  <c r="N10" i="4"/>
  <c r="O10" i="4"/>
  <c r="N11" i="4"/>
  <c r="O11" i="4" s="1"/>
  <c r="N12" i="4"/>
  <c r="O12" i="4"/>
  <c r="N13" i="4"/>
  <c r="O13" i="4"/>
  <c r="N14" i="4"/>
  <c r="O14" i="4"/>
  <c r="N15" i="4"/>
  <c r="O15" i="4" s="1"/>
  <c r="N16" i="4"/>
  <c r="O16" i="4"/>
  <c r="N17" i="4"/>
  <c r="O17" i="4"/>
  <c r="N18" i="4"/>
  <c r="O18" i="4"/>
  <c r="N19" i="4"/>
  <c r="O19" i="4" s="1"/>
  <c r="N20" i="4"/>
  <c r="O20" i="4"/>
  <c r="N21" i="4"/>
  <c r="O21" i="4"/>
  <c r="N22" i="4"/>
  <c r="O22" i="4"/>
  <c r="N23" i="4"/>
  <c r="O23" i="4" s="1"/>
  <c r="N24" i="4"/>
  <c r="O24" i="4"/>
  <c r="N25" i="4"/>
  <c r="O25" i="4"/>
  <c r="N26" i="4"/>
  <c r="O26" i="4"/>
  <c r="N27" i="4"/>
  <c r="O27" i="4" s="1"/>
  <c r="N28" i="4"/>
  <c r="O28" i="4"/>
  <c r="N29" i="4"/>
  <c r="O29" i="4"/>
  <c r="N30" i="4"/>
  <c r="O30" i="4"/>
  <c r="N31" i="4"/>
  <c r="O31" i="4" s="1"/>
  <c r="N32" i="4"/>
  <c r="O32" i="4"/>
  <c r="N33" i="4"/>
  <c r="O33" i="4"/>
  <c r="N34" i="4"/>
  <c r="O34" i="4"/>
  <c r="N35" i="4"/>
  <c r="O35" i="4" s="1"/>
  <c r="N36" i="4"/>
  <c r="O36" i="4"/>
  <c r="N37" i="4"/>
  <c r="O37" i="4"/>
  <c r="N38" i="4"/>
  <c r="O38" i="4"/>
  <c r="N39" i="4"/>
  <c r="O39" i="4" s="1"/>
  <c r="N40" i="4"/>
  <c r="O40" i="4"/>
  <c r="N41" i="4"/>
  <c r="O41" i="4"/>
  <c r="N42" i="4"/>
  <c r="O42" i="4"/>
  <c r="N43" i="4"/>
  <c r="O43" i="4" s="1"/>
  <c r="N44" i="4"/>
  <c r="O44" i="4"/>
  <c r="N45" i="4"/>
  <c r="O45" i="4"/>
  <c r="N46" i="4"/>
  <c r="O46" i="4"/>
  <c r="N47" i="4"/>
  <c r="O47" i="4" s="1"/>
  <c r="N48" i="4"/>
  <c r="O48" i="4"/>
  <c r="N49" i="4"/>
  <c r="O49" i="4"/>
  <c r="N50" i="4"/>
  <c r="O50" i="4"/>
  <c r="N51" i="4"/>
  <c r="O51" i="4" s="1"/>
  <c r="N52" i="4"/>
  <c r="O52" i="4"/>
  <c r="N53" i="4"/>
  <c r="O53" i="4"/>
  <c r="N54" i="4"/>
  <c r="O54" i="4"/>
  <c r="N55" i="4"/>
  <c r="O55" i="4" s="1"/>
  <c r="N56" i="4"/>
  <c r="O56" i="4"/>
  <c r="N57" i="4"/>
  <c r="O57" i="4"/>
  <c r="N58" i="4"/>
  <c r="O58" i="4"/>
  <c r="N59" i="4"/>
  <c r="O59" i="4" s="1"/>
  <c r="N60" i="4"/>
  <c r="O60" i="4"/>
  <c r="N61" i="4"/>
  <c r="O61" i="4"/>
  <c r="N62" i="4"/>
  <c r="O62" i="4"/>
  <c r="N63" i="4"/>
  <c r="O63" i="4" s="1"/>
  <c r="N64" i="4"/>
  <c r="O64" i="4"/>
  <c r="N65" i="4"/>
  <c r="O65" i="4"/>
  <c r="N66" i="4"/>
  <c r="O66" i="4"/>
  <c r="N67" i="4"/>
  <c r="O67" i="4" s="1"/>
  <c r="N68" i="4"/>
  <c r="O68" i="4"/>
  <c r="N69" i="4"/>
  <c r="O69" i="4"/>
  <c r="N70" i="4"/>
  <c r="O70" i="4"/>
  <c r="N71" i="4"/>
  <c r="O71" i="4" s="1"/>
  <c r="N72" i="4"/>
  <c r="O72" i="4"/>
  <c r="N73" i="4"/>
  <c r="O73" i="4"/>
  <c r="N74" i="4"/>
  <c r="O74" i="4"/>
  <c r="N75" i="4"/>
  <c r="O75" i="4" s="1"/>
  <c r="N76" i="4"/>
  <c r="O76" i="4"/>
  <c r="N77" i="4"/>
  <c r="O77" i="4"/>
  <c r="N78" i="4"/>
  <c r="O78" i="4"/>
  <c r="N79" i="4"/>
  <c r="O79" i="4" s="1"/>
  <c r="N80" i="4"/>
  <c r="O80" i="4"/>
  <c r="N81" i="4"/>
  <c r="O81" i="4"/>
  <c r="N82" i="4"/>
  <c r="O82" i="4"/>
  <c r="N83" i="4"/>
  <c r="O83" i="4" s="1"/>
  <c r="N84" i="4"/>
  <c r="O84" i="4"/>
  <c r="N85" i="4"/>
  <c r="O85" i="4"/>
  <c r="N86" i="4"/>
  <c r="O86" i="4"/>
  <c r="N87" i="4"/>
  <c r="O87" i="4" s="1"/>
  <c r="N88" i="4"/>
  <c r="O88" i="4"/>
  <c r="N89" i="4"/>
  <c r="O89" i="4"/>
  <c r="N90" i="4"/>
  <c r="O90" i="4"/>
  <c r="N91" i="4"/>
  <c r="O91" i="4" s="1"/>
  <c r="N92" i="4"/>
  <c r="O92" i="4"/>
  <c r="N93" i="4"/>
  <c r="O93" i="4"/>
  <c r="N94" i="4"/>
  <c r="O94" i="4"/>
  <c r="N95" i="4"/>
  <c r="O95" i="4" s="1"/>
  <c r="N96" i="4"/>
  <c r="O96" i="4"/>
  <c r="N97" i="4"/>
  <c r="O97" i="4"/>
  <c r="N98" i="4"/>
  <c r="O98" i="4"/>
  <c r="N99" i="4"/>
  <c r="O99" i="4" s="1"/>
  <c r="N100" i="4"/>
  <c r="O100" i="4"/>
  <c r="N101" i="4"/>
  <c r="O101" i="4"/>
  <c r="N102" i="4"/>
  <c r="O102" i="4"/>
  <c r="N103" i="4"/>
  <c r="O103" i="4" s="1"/>
  <c r="N104" i="4"/>
  <c r="O104" i="4"/>
  <c r="N105" i="4"/>
  <c r="O105" i="4"/>
  <c r="N106" i="4"/>
  <c r="O106" i="4"/>
  <c r="N107" i="4"/>
  <c r="O107" i="4" s="1"/>
  <c r="N108" i="4"/>
  <c r="O108" i="4"/>
  <c r="N109" i="4"/>
  <c r="O109" i="4"/>
  <c r="N110" i="4"/>
  <c r="O110" i="4"/>
  <c r="N111" i="4"/>
  <c r="O111" i="4"/>
  <c r="N112" i="4"/>
  <c r="O112" i="4"/>
  <c r="N113" i="4"/>
  <c r="O113" i="4"/>
  <c r="N114" i="4"/>
  <c r="O114" i="4"/>
  <c r="N115" i="4"/>
  <c r="O115" i="4"/>
  <c r="N116" i="4"/>
  <c r="O116" i="4"/>
  <c r="N117" i="4"/>
  <c r="O117" i="4"/>
  <c r="N118" i="4"/>
  <c r="O118" i="4"/>
  <c r="N119" i="4"/>
  <c r="O119" i="4"/>
  <c r="N120" i="4"/>
  <c r="O120" i="4"/>
  <c r="N121" i="4"/>
  <c r="O121" i="4"/>
  <c r="N122" i="4"/>
  <c r="O122" i="4"/>
  <c r="N123" i="4"/>
  <c r="O123" i="4"/>
  <c r="N124" i="4"/>
  <c r="O124" i="4"/>
  <c r="N125" i="4"/>
  <c r="O125" i="4"/>
  <c r="N126" i="4"/>
  <c r="O126" i="4"/>
  <c r="N127" i="4"/>
  <c r="O127" i="4"/>
  <c r="N128" i="4"/>
  <c r="O128" i="4"/>
  <c r="N129" i="4"/>
  <c r="O129" i="4"/>
  <c r="N130" i="4"/>
  <c r="O130" i="4"/>
  <c r="N131" i="4"/>
  <c r="O131" i="4"/>
  <c r="N132" i="4"/>
  <c r="O132" i="4"/>
  <c r="N133" i="4"/>
  <c r="O133" i="4"/>
  <c r="N134" i="4"/>
  <c r="O134" i="4"/>
  <c r="N135" i="4"/>
  <c r="O135" i="4"/>
  <c r="N136" i="4"/>
  <c r="O136" i="4"/>
  <c r="N137" i="4"/>
  <c r="O137" i="4"/>
  <c r="N138" i="4"/>
  <c r="O138" i="4"/>
  <c r="N139" i="4"/>
  <c r="O139" i="4"/>
  <c r="N140" i="4"/>
  <c r="O140" i="4"/>
  <c r="N141" i="4"/>
  <c r="O141" i="4"/>
  <c r="N142" i="4"/>
  <c r="O142" i="4"/>
  <c r="N143" i="4"/>
  <c r="O143" i="4"/>
  <c r="N144" i="4"/>
  <c r="O144" i="4"/>
  <c r="N145" i="4"/>
  <c r="O145" i="4"/>
  <c r="N146" i="4"/>
  <c r="O146" i="4"/>
  <c r="N147" i="4"/>
  <c r="O147" i="4"/>
  <c r="N148" i="4"/>
  <c r="O148" i="4"/>
  <c r="N149" i="4"/>
  <c r="O149" i="4"/>
  <c r="N150" i="4"/>
  <c r="O150" i="4"/>
  <c r="N151" i="4"/>
  <c r="O151" i="4"/>
  <c r="N152" i="4"/>
  <c r="O152" i="4"/>
  <c r="N153" i="4"/>
  <c r="O153" i="4"/>
  <c r="N154" i="4"/>
  <c r="O154" i="4"/>
  <c r="N155" i="4"/>
  <c r="O155" i="4"/>
  <c r="N156" i="4"/>
  <c r="O156" i="4"/>
  <c r="N157" i="4"/>
  <c r="O157" i="4"/>
  <c r="N158" i="4"/>
  <c r="O158" i="4"/>
  <c r="N159" i="4"/>
  <c r="O159" i="4"/>
  <c r="N160" i="4"/>
  <c r="O160" i="4"/>
  <c r="N161" i="4"/>
  <c r="O161" i="4"/>
  <c r="O5" i="4"/>
  <c r="N5" i="4"/>
  <c r="Z125" i="1" l="1"/>
  <c r="X125" i="1"/>
  <c r="Y125" i="1" s="1"/>
  <c r="Z146" i="1"/>
  <c r="X146" i="1"/>
  <c r="Y146" i="1" s="1"/>
  <c r="Z142" i="1"/>
  <c r="X142" i="1"/>
  <c r="Y142" i="1" s="1"/>
  <c r="Z121" i="1"/>
  <c r="X121" i="1"/>
  <c r="Y121" i="1" s="1"/>
  <c r="Z132" i="1"/>
  <c r="X132" i="1"/>
  <c r="Y132" i="1" s="1"/>
  <c r="Z150" i="1"/>
  <c r="X150" i="1"/>
  <c r="Y150" i="1" s="1"/>
  <c r="Z110" i="1"/>
  <c r="X110" i="1"/>
  <c r="Y110" i="1" s="1"/>
  <c r="Z151" i="1"/>
  <c r="X151" i="1"/>
  <c r="Y151" i="1" s="1"/>
  <c r="Z111" i="1"/>
  <c r="X111" i="1"/>
  <c r="Y111" i="1" s="1"/>
  <c r="Z133" i="1"/>
  <c r="X133" i="1"/>
  <c r="Y133" i="1" s="1"/>
  <c r="Z138" i="1"/>
  <c r="X138" i="1"/>
  <c r="Y138" i="1" s="1"/>
  <c r="Z113" i="1"/>
  <c r="X113" i="1"/>
  <c r="Y113" i="1" s="1"/>
  <c r="Z131" i="1"/>
  <c r="X131" i="1"/>
  <c r="Y131" i="1" s="1"/>
  <c r="Z112" i="1"/>
  <c r="X112" i="1"/>
  <c r="Y112" i="1" s="1"/>
  <c r="Z137" i="1"/>
  <c r="X137" i="1"/>
  <c r="Y137" i="1" s="1"/>
  <c r="Z141" i="1"/>
  <c r="X141" i="1"/>
  <c r="Y141" i="1" s="1"/>
  <c r="Z126" i="1"/>
  <c r="X126" i="1"/>
  <c r="Y126" i="1" s="1"/>
  <c r="Z107" i="1"/>
  <c r="X107" i="1"/>
  <c r="Y107" i="1" s="1"/>
  <c r="Z123" i="1"/>
  <c r="X123" i="1"/>
  <c r="Y123" i="1" s="1"/>
  <c r="X135" i="1"/>
  <c r="Y135" i="1" s="1"/>
  <c r="Z118" i="1"/>
  <c r="X118" i="1"/>
  <c r="Y118" i="1" s="1"/>
  <c r="Z114" i="1"/>
  <c r="X114" i="1"/>
  <c r="Y114" i="1" s="1"/>
  <c r="Z139" i="1"/>
  <c r="X139" i="1"/>
  <c r="Y139" i="1" s="1"/>
  <c r="Z152" i="1"/>
  <c r="X152" i="1"/>
  <c r="Y152" i="1" s="1"/>
  <c r="Z134" i="1"/>
  <c r="X134" i="1"/>
  <c r="Y134" i="1" s="1"/>
  <c r="Z148" i="1"/>
  <c r="X148" i="1"/>
  <c r="Y148" i="1" s="1"/>
  <c r="Z149" i="1"/>
  <c r="X149" i="1"/>
  <c r="Y149" i="1" s="1"/>
  <c r="Z130" i="1"/>
  <c r="X130" i="1"/>
  <c r="Y130" i="1" s="1"/>
  <c r="Z108" i="1"/>
  <c r="X108" i="1"/>
  <c r="Y108" i="1" s="1"/>
  <c r="Z106" i="1"/>
  <c r="X106" i="1"/>
  <c r="Y106" i="1" s="1"/>
  <c r="Z136" i="1"/>
  <c r="X136" i="1"/>
  <c r="Y136" i="1" s="1"/>
  <c r="Z140" i="1"/>
  <c r="X140" i="1"/>
  <c r="Y140" i="1" s="1"/>
  <c r="Z109" i="1"/>
  <c r="X109" i="1"/>
  <c r="Y109" i="1" s="1"/>
  <c r="Z119" i="1"/>
  <c r="X119" i="1"/>
  <c r="Y119" i="1" s="1"/>
  <c r="Z120" i="1"/>
  <c r="X120" i="1"/>
  <c r="Y120" i="1" s="1"/>
  <c r="Z124" i="1"/>
  <c r="X124" i="1"/>
  <c r="Y124" i="1" s="1"/>
  <c r="Z147" i="1"/>
  <c r="X147" i="1"/>
  <c r="Y147" i="1" s="1"/>
  <c r="Z153" i="1"/>
  <c r="X153" i="1"/>
  <c r="Y153" i="1" s="1"/>
</calcChain>
</file>

<file path=xl/sharedStrings.xml><?xml version="1.0" encoding="utf-8"?>
<sst xmlns="http://schemas.openxmlformats.org/spreadsheetml/2006/main" count="1531" uniqueCount="292">
  <si>
    <t>ITEM</t>
  </si>
  <si>
    <t>CÓDIGO DANE</t>
  </si>
  <si>
    <t xml:space="preserve">DESCRIPCIÓN DEL BIEN Y/O SERVICIO </t>
  </si>
  <si>
    <t>UNIDAD MEDIDA</t>
  </si>
  <si>
    <t>EXISTENCIAS (STOCK - INVENTARIOS)</t>
  </si>
  <si>
    <t>NECESIDAD</t>
  </si>
  <si>
    <t>NECESIDAD TOTAL</t>
  </si>
  <si>
    <t>UNSPSC (CCE)</t>
  </si>
  <si>
    <t>CÓDIGO MATERIAL SAP (OPCIONAL)</t>
  </si>
  <si>
    <t>CÓDIGO OTAN - NOC (OPCIONAL)</t>
  </si>
  <si>
    <t>MOUSE INALAMBRICO:Compatible con Windows  xp  – vista, 7, 8, 10.</t>
  </si>
  <si>
    <t>UNIDAD</t>
  </si>
  <si>
    <t>7025-01-251-8496</t>
  </si>
  <si>
    <t>MOUSE OPTICO USB: COMPATIBLE PARA LOS SISTEMAS WINDOWS 7,8,8.1,10- MAC OS 10.7.4 O SUPERIOR, PUERTO USB, UNIDAD DE SENSOR OPTICO, LONGITUD DE CABLE 1.5 M</t>
  </si>
  <si>
    <t>7025-01-330-7018</t>
  </si>
  <si>
    <t>TECLADO USB: DEBE CONTENER LA LETRA Ñ, CONEXIÓN USB COMPATIBLE CON WINDOWS Y MAC, TECLADO COMPLETO INCLUYENDO TECLAS NÚMERICAS, ILUMINACIÓN BLANCA LED CON ENCENDIDO/APAGADO, TECLAS TIPO MEMBRANA CON ESCELENTE TACTO Y RECORRIDO, DIMENSIONES APROXIMADAS 44X13X2.5 CM</t>
  </si>
  <si>
    <t>5815-00-110-3390</t>
  </si>
  <si>
    <t>DISCO DURO INTERNO PC 1TB</t>
  </si>
  <si>
    <t>7045-15-196-8266</t>
  </si>
  <si>
    <t>DISCO DURO INTERNO PC 2TB</t>
  </si>
  <si>
    <t>DISCO DURO PARA PORTATIL  2TB</t>
  </si>
  <si>
    <t>DISCO DURO PARA PORTATIL 1TB</t>
  </si>
  <si>
    <t>UNIDAD DVD EXTERNA</t>
  </si>
  <si>
    <t xml:space="preserve">UNIDAD DVD SATA </t>
  </si>
  <si>
    <t>7025-01-620-0035</t>
  </si>
  <si>
    <t>TARJETA DE RED PCI   10/100</t>
  </si>
  <si>
    <t>OMITIDO</t>
  </si>
  <si>
    <t>TARJETA DE RED PCI EXPRESS GIGABIT</t>
  </si>
  <si>
    <t>TARJETA DE SONIDO PCI</t>
  </si>
  <si>
    <t>TARJETA DE VIDEO PCI EXPRES DE 1 GB</t>
  </si>
  <si>
    <t>KIT RODILLO ARRASTRE PAPEL EPSON L210 L220 L300 L310 L350 L355 L365 L375 L380 L395 L455 L465 L475 L495 L555 L565 L575</t>
  </si>
  <si>
    <t>ACETATO FUSOR  PARA IMPRESORA HP LJ P3005</t>
  </si>
  <si>
    <t>ACETATO FUSOR HP LASER  JET LJ M4345X</t>
  </si>
  <si>
    <t>ACETATO FUSOR HP LASER  JET LJ M4555</t>
  </si>
  <si>
    <t>ACETATO FUSOR HP LASER  JET LJ M630H</t>
  </si>
  <si>
    <t>ADAPTER POWER EPSON UNIT L110 L120 L210 L220 L300 L310 L350 L355 L365 L375 L380 L395 L455 L465 L475 L495 L555 L565 L575</t>
  </si>
  <si>
    <t>ALMOHADILLA IMPRESORA EPSON L220/L222/L350/L355/L362/L365/366</t>
  </si>
  <si>
    <t>ALMOHADILLA IMPRESORA EPSON L55/L575</t>
  </si>
  <si>
    <t>BANDEJA ARRASTRE PAPEL IMPRESORA HP LJ M4555</t>
  </si>
  <si>
    <t xml:space="preserve">BATERIA CR  2032 </t>
  </si>
  <si>
    <t>BOARD INTEL 4TA. Y 5TA. GENERACION SOCKET 1151</t>
  </si>
  <si>
    <t>BOARD INTEL 6TA.  Y 7TA  GENERACION SOCKET 1151</t>
  </si>
  <si>
    <t>BOARD INTEL 8TA. GENERACION SOCKET 1151</t>
  </si>
  <si>
    <t>BUJE RODILLO DE PRESIONHP LASER  JET LJ M4345X</t>
  </si>
  <si>
    <t>BUJE RODILLO DE PRESIONHP LASER  JET LJ M630H</t>
  </si>
  <si>
    <t>CABEZAL DE IMPRESIÓN PARA ZEBRA GT800 GT810 GT820 GT830 IMPRESORA 305DPI GENUINO</t>
  </si>
  <si>
    <t>CABEZAL PARA IMPRESORA EPSON SERIES L110 L120 L210 L220 L300 L310 L350 L355 L365 L375 L380 L395 L455 L465 L475 L495 L555 L565 L575</t>
  </si>
  <si>
    <t>CABLE CONVERTIDOR SATA A USB 2.0 PARA DISCOS DUROS 2.5</t>
  </si>
  <si>
    <t>CABLE DE DATOS SATA SERIAL ATA ESTANDAR</t>
  </si>
  <si>
    <t>CABLE DE PODER MONITORES IMPRESORAS COMPUTADORES 10 A 250 V 1,8MTS</t>
  </si>
  <si>
    <t>CABLE DE PODER MONITORES IMPRESORAS COMPUTADORES 10 A 250 V 5 MTS</t>
  </si>
  <si>
    <t>CABLE HDMI 10 METROS DOBLE FILTRO MALLADO PUNTA DORADA</t>
  </si>
  <si>
    <t>CABLE HDMI 5 METROS DOBLE FILTRO MALLADO PUNTA DORADA</t>
  </si>
  <si>
    <t>CABLE IMPRESORA USB A/B  1,8 METROS</t>
  </si>
  <si>
    <t>CABLE IMPRESORA USB A/B  3 METROS BLINDADO CON FILTRO</t>
  </si>
  <si>
    <t xml:space="preserve">CABLE IMPRESORA USB A/B  5 METROS BLINDADO CON FILTRO </t>
  </si>
  <si>
    <t>CABLE UTP CAT 5E MTS</t>
  </si>
  <si>
    <t>CABLE VGA 1.5 MTS PARA MONITOR VIDEO BEAM PC CON FILTRO</t>
  </si>
  <si>
    <t>CABLE VGA 15 MTS PARA MONITOR VIDEO BEAM PC CON FILTRO</t>
  </si>
  <si>
    <t>CABLE VGA 3 MTS PARA MONITOR VIDEO BEAM PC CON FILTRO</t>
  </si>
  <si>
    <t>CABLE VGA 5 MTS PARA MONITOR VIDEO BEAM PC CON FILTRO</t>
  </si>
  <si>
    <t>CAJA EXTERNA 2.5 USB 2.0</t>
  </si>
  <si>
    <t>CAJA EXTERNA 3.5 CORRIENTE USB 2.0</t>
  </si>
  <si>
    <t>CAJA EXTERNA PARA DISCO DURO 2,5</t>
  </si>
  <si>
    <t>CONJUNTO DE UNIDAD DE LÁSER/ESCÁNER HP LASERJET M426FDW</t>
  </si>
  <si>
    <t>CONJUNTO DE UNIDAD DE LÁSER/ESCÁNER HP M452NW M452DN M452DW M477FNW M477FDN M477FDW</t>
  </si>
  <si>
    <t>CONVERTIDOR DE VIDEO COMPONENTE A HDMI</t>
  </si>
  <si>
    <t>CONVERTIDOR DISPLAY PORT A VGA</t>
  </si>
  <si>
    <t>FACE PLATE SENCILLO PARA JACK DATOS</t>
  </si>
  <si>
    <t>FUENTE DE ALIMENTACIÓN BAJA TENSIÓN 110V HP LJ M4555 </t>
  </si>
  <si>
    <t xml:space="preserve">FUENTE DE PODER  IMPRESORA HP COLOR LASERJET PRO M452DW </t>
  </si>
  <si>
    <t>FUENTE DE PODER  IMPRESORA HP LASERJET M426FDW</t>
  </si>
  <si>
    <t>FUENTE DE PODER 750 W</t>
  </si>
  <si>
    <t>FUENTE DE PODER HP LASER  JET LJ M630H</t>
  </si>
  <si>
    <t>FUENTE DE PODER L110 L120 L210 L220 L300 L310 L350 L355 L365 L375 L380 L395 L455 L465 L475 L495 L555 L565 L575</t>
  </si>
  <si>
    <t>FUENTE DE PODER PARA IMPRESORA HP LJ P-3005</t>
  </si>
  <si>
    <t>FUSOR IMPRESORA HP LASER JET LJ M630H</t>
  </si>
  <si>
    <t>GENUINE HP RODILLO DE RECOLECCIÓN KIT PARA LASERJET M426FDW</t>
  </si>
  <si>
    <t>GENUINE HP RODILLO DE RECOLECCIÓN KIT PARA M452NW M452DN M452DW M477FNW M477FDN M477FDW</t>
  </si>
  <si>
    <t>ADAPTADOR FUENTE DE ALIMENTACIÓN IMPRESORA TÉRMICA ZEBRA GT800</t>
  </si>
  <si>
    <t>JACK CATEGORIA 5</t>
  </si>
  <si>
    <t>JACK CATEGORIA 6</t>
  </si>
  <si>
    <t>KIT BUJE RODILLO DE PRESION FUSOR HP LJ M4555 </t>
  </si>
  <si>
    <t>KIT DE MANTENIMIENTO  IMPRESORA LEXMARK  T654</t>
  </si>
  <si>
    <t>KIT DE MANTENIMIENTO IMPRESORA (INCLUYE FUSOR,PICK ROLLERS,) HP LASER JET  LJ M4345X</t>
  </si>
  <si>
    <t>KIT DE MANTENIMIENTO IMPRESORA (INCLUYE FUSOR,PICK ROLLERS,) HP LASER JET  LJ M4555</t>
  </si>
  <si>
    <t>KIT DE MANTENIMIENTO IMPRESORA (INCLUYE FUSOR,PICK ROLLERS,) HP LASER JET  LJ M630H</t>
  </si>
  <si>
    <t>KIT DE PIÑONES ENGRANAJE IMPRESORA HP LJ P3005</t>
  </si>
  <si>
    <t>KIT MANTENIMIENTO IMPRESORA HP LJ P3005 </t>
  </si>
  <si>
    <t>KIT RODILLOS ARRASTRE DE PAPEL BANDEJA 1 HP LASER  JET LJ M630H</t>
  </si>
  <si>
    <t>KIT RODILLOS ARRASTRE DE PAPEL BANDEJAS  HP LASER  JET LJ M4345X</t>
  </si>
  <si>
    <t>MECANISMO ARRASTRE DE PAPEL BANDEJA 1 HP LASER  JET LJ M4345X</t>
  </si>
  <si>
    <t>MECANISMO ARRASTRE DE PAPEL BANDEJA 1 HP LASER  JET LJ M630H</t>
  </si>
  <si>
    <t>MEMORIA PARA PC DDR III  8GB 1600 MHZ</t>
  </si>
  <si>
    <t>MEMORIA PARA PC DDR III 4GB 1600 MHZ</t>
  </si>
  <si>
    <t>MEMORIA PARA PC DDR IV 4GB 2400 MHZ</t>
  </si>
  <si>
    <t>MEMORIA PARA PC DDR IV 8GB 2400 MHZ</t>
  </si>
  <si>
    <t xml:space="preserve">MEMORIA PARA PORTATIL DDR III 4GB 1600 MHZ </t>
  </si>
  <si>
    <t xml:space="preserve">MEMORIA PARA PORTATIL DDR IV 4GB 2666 Y 2400 MHZ </t>
  </si>
  <si>
    <t>MOTOR DC 24V DRUM DRIVE HP LJ M4555</t>
  </si>
  <si>
    <t>MOTOR DE IMPRESORA DE ETIQUETAS PARA ZEBRA GT800 GT810 GT820</t>
  </si>
  <si>
    <t>MULTIPUERTO  USB Características: Compatibilidad del sistema: windows 2000/ME/NT/XP/Vista/Windos 7/ Windows 8/ Windows 10/ Linux /Mac OS</t>
  </si>
  <si>
    <t>NEW-HP-INTERMEDIATE-TRANSFER-BELT-ITB-FOR-M452DN-M452DW-M477FNW</t>
  </si>
  <si>
    <t>PALANCA SENSOR IMPRESORA EPSON L355L110 L120 L210 L220 L300 L310 L350 L355 L365 L375 L380 L395 L455 L465 L475 L495 L555 L565 L575</t>
  </si>
  <si>
    <t>PATCH CORD DE FIBRA OPTICA SC-LC OM3 MULTIM 2M 50/125 DUPLEX</t>
  </si>
  <si>
    <t>PATCHCORD FIBRA OPTICA MULTIMODO O SM LC-SC-ST, 1 METRO</t>
  </si>
  <si>
    <t>PATCHCORD FIBRA OPTICA SC-SC MONOMODO</t>
  </si>
  <si>
    <t>PICKUP ROLLER IMPRESORA HP LJ P3005 </t>
  </si>
  <si>
    <t xml:space="preserve">PLATINA RODILLO PARA ZEBRA GT800 GT810 GT820 GT830 IMPRESORA TÉRMICA </t>
  </si>
  <si>
    <t>PROCESADOR DE 4 NUCLEOS DE ALTO RENDIMIENTO INTEL 4T GENERACIÒN</t>
  </si>
  <si>
    <t>RODILLO ARRASTRE PAPEL IMPRESORA LEXMARK T654</t>
  </si>
  <si>
    <t xml:space="preserve">RODILLO ARRASTRE PAPEL KIT ADF HP LASER JET LJ M4345X </t>
  </si>
  <si>
    <t>RODILLO DE PRESION HP LASER  JET LJ M4345X</t>
  </si>
  <si>
    <t>RODILLO DE PRESION HP LASER  JET LJ M4555</t>
  </si>
  <si>
    <t>RODILLO DE PRESION HP LASER  JET LJ M630H</t>
  </si>
  <si>
    <t xml:space="preserve">RODILLO DE TRANSFERENCIA IMPRESORA LEXMARK T654 </t>
  </si>
  <si>
    <t>RODILLO FUSOR IMPRESORA LEXMARK T654</t>
  </si>
  <si>
    <t>RODILLO FUSOR IMPRESORA LEXMARK T654</t>
  </si>
  <si>
    <t>RODILLO PRESION IMPRESORA HP LJ P3005</t>
  </si>
  <si>
    <t>SENSOR DE ENTREGA DE FUSOR HP LJ P3005</t>
  </si>
  <si>
    <t>SOLENIODE HP LJ P3015 PARA BANDEJA 1</t>
  </si>
  <si>
    <t>TARJETA PRINCIPAL  FORMATEADOR IMPRESORA HP LJ ENT M4555MFP </t>
  </si>
  <si>
    <t>TARJETA PRINCIPAL EPSON L120</t>
  </si>
  <si>
    <t>TARJETA PRINCIPAL FORMATEADOR HP LJ M4345</t>
  </si>
  <si>
    <t>TARJETA PRINCIPAL IMPRESORA EPSON L210</t>
  </si>
  <si>
    <t>TARJETA PRINCIPAL IMPRESORA EPSON L220</t>
  </si>
  <si>
    <t>TARJETA PRINCIPAL IMPRESORA EPSON L355</t>
  </si>
  <si>
    <t>TARJETA PRINCIPAL IMPRESORA EPSON L355 </t>
  </si>
  <si>
    <t>TARJETA PRINCIPAL IMPRESORA EPSON L380</t>
  </si>
  <si>
    <t>TARJETA PRINCIPAL IMPRESORA EPSON L555</t>
  </si>
  <si>
    <t>TARJETA PRINCIPAL IMPRESORA EPSON L575</t>
  </si>
  <si>
    <t>TARJETA PRINCIPAL IMPRESORA EPSON L575 </t>
  </si>
  <si>
    <t>TARJETA PRINCIPAL IMPRESORA HP COLOR LASERJET PRO M452DW</t>
  </si>
  <si>
    <t>TARJETA PRINCIPAL IMPRESORA HP LASERJET M426FDW</t>
  </si>
  <si>
    <t>UNIDAD FUSORA HP LJ M4555</t>
  </si>
  <si>
    <t xml:space="preserve">UNIDAD FUSORA IMPRESORA HP COLOR LASERJET PRO M452DW </t>
  </si>
  <si>
    <t>UNIDAD FUSORA IMPRESORA HP LASERJET M426FDW</t>
  </si>
  <si>
    <t>UNIDAD FUSORA IMPRESORA HP LJ P3005</t>
  </si>
  <si>
    <t>VENTILADOR  12 V  PARA PC</t>
  </si>
  <si>
    <t>ACETATO FUSOR  IMPRESORA XEROX LASER B605 P/NB605S</t>
  </si>
  <si>
    <t>BUJE RODILLO DE   IMPRESORA XEROX LASER B605 P/NB605S</t>
  </si>
  <si>
    <t>CONJUNTO DE UNIDAD DE LÁSER/ESCÁNER   IMPRESORA XEROX LASER B605 P/NB605S</t>
  </si>
  <si>
    <t>FUENTE DE PODER  IMPRESORA XEROX LASER B605 P/NB605S</t>
  </si>
  <si>
    <t>FUSOR IMPRESORA IMPRESORA XEROX LASER B605 P/NB605S</t>
  </si>
  <si>
    <t>KIT DE MANTENIMIENTO IMPRESORA (INCLUYE FUSOR,PICK ROLLERS,)  IMPRESORA XEROX LASER B605 P/NB605S</t>
  </si>
  <si>
    <t>KIT RODILLOS ARRASTRE DE PAPEL BANDEJAS  IMPRESORA XEROX LASER B605 P/NB605S</t>
  </si>
  <si>
    <t>RODILLO ARRASTRE PAPEL   IMPRESORA XEROX LASER B605 P/NB605S</t>
  </si>
  <si>
    <t>RODILLO PRESION  IMPRESORA XEROX LASER B605 P/NB605S</t>
  </si>
  <si>
    <t>MANTENIMIENTO EQUIPO DE COMPUTO</t>
  </si>
  <si>
    <t>MANTENIMIENTO CORRECTIVO  DE TARJETAS PCI Y PCI EXPRESS (VIDEO,RED,SONIDO) CONSISTENTE EN CAMBIO E INSTALACIÓN DE TARJETAS PCI Y PCI EXPRESS (VIDEO,RED,SONIDO)</t>
  </si>
  <si>
    <t>SERVICIO</t>
  </si>
  <si>
    <t>MANTENIMIENTO CORRECTIVO DE BOARD, CONSISTENTE EN DESARME, INSPECCIÓN, REVISION, LIMPIEZA DE TERMINALES Y PLACA CIRCUITAL DE LA BOARD, DE PRESENTARSE FALLES POR CORTOS CIRCUITOS Y/O FALLAS INTERNAS PROPORCIONANDO UN MAL FUNCIONAMIENTO, SE DEBE REALIZAR CAMBIO E  INSTALACIÓN DE LA  BOARD, DEJANDO PROGRAMACIÓN NUEVA DE REVISION</t>
  </si>
  <si>
    <t>MANTENIMIENTO CORRECTIVO DE DISCOS DURO, CONSISTENTE EN  CAMBIOS E INSTALACIÓN  DE DISCOS DUROS.</t>
  </si>
  <si>
    <t>MANTENIMIENTO CORRECTIVO DE UNIDADES DE CD/DVD, CONSISTENTE EN LA REPARACION DE LAS UNIDADES DE CD/DVD DE COMPUTADORES</t>
  </si>
  <si>
    <t>MANTENIMIENTO CORRECTIVO DE MONITORES, CONSISTENTE EN LA REPARACION ELECTRONICA Y CAMBIO DE TARJETAS DE VIDEO DE LOS MONITORES DE COMPUTADORES</t>
  </si>
  <si>
    <t>MANTENIMIENTO CORRECTIVO DE DISCOS DURO, CONSISTENTE EN LA RECUPERACION DE INFORMACION EN DISCOS DURO</t>
  </si>
  <si>
    <t>MANTENIMIENTO CORRECTIVO DE MEMORIA RAM; CONSISTENTE EN EL CAMBIO E INSTALACIÓN DE MEMORIA RAM</t>
  </si>
  <si>
    <t>MANTENIMIENTO CORRECTIVO DE FUENTES DE PODER, CONSISTENTE EN CAMBIOS E INSTALACIÓN DE FUENTES DE PODER</t>
  </si>
  <si>
    <t xml:space="preserve">MANTENIMIENTO PREVENTIVO   COMPUTADOR, TORRE - AIO - LAPTOP, INCLUYE LIMPIEZA GENERAL DE POLVO Y AGENTES EXTERNOS A LA MAQUINA, DESMANCHADO, DESFRAGMENTACIÓN DEL DISCO DURO PARA EL ÓPTIMO FUNCIONAMIENTO DE LOS ARCHIVOS, DESINTALACION DE SOFTWARE, BORRADO DE TEMPORALES, MEMORIA CACHE E HISTORIAL DE NAVEGADORES, CORRER ANTIVIRUS (APOYO A JORNADAS PROGRAMADAS) </t>
  </si>
  <si>
    <t>MANTENIMIENTO CORRECTIVO DE COMPUTADOR POR DAÑO EN LOS PUERTOS USB E INSTALACION DE TARJETA PCI/PUERTO USB</t>
  </si>
  <si>
    <t>MANTENIMIENTO PREVENTIVO DE CPU, LIMPIEZA DE PUERTOS Y LIMPIEZA DE BOARD</t>
  </si>
  <si>
    <t>MANTENIMIENTO PREVENTIVO  ACTUALIZACIÓN DE SISTEMA DE OPERATIVO, ANTIVIRUS, REALIZACIÓN DE BACKUPS, RECUPERACIÓN DE ARCHIVOS,  INSTALACIÓN DE PROGRAMAS OFIMÁTICOS</t>
  </si>
  <si>
    <t xml:space="preserve">MANTENIMIENTO DE IMPRESORAS  LASER JET </t>
  </si>
  <si>
    <t>MANTENIMIENTO PREVENTIVO  DE IMPRESORA LÁSER CONSITENTE  LIMPIEZA DE  RUTA DE PAPEL, LIMPIEZA DE SCANER , LIMPIEZA DE PICK ROLLER, LUBRICACIÓN DE COMPONENTES, ACTUALIZACIÓN DE FIRMWARE</t>
  </si>
  <si>
    <t xml:space="preserve">MANTENIMIENTO CORRECTIVO  CAMBIO DE KIT RODILLOS ARRASTRE DE PAPEL ADF </t>
  </si>
  <si>
    <t xml:space="preserve">MANTENIMIENTO CORRECTIVO CAMBIO DE  UNIDAD DE ADF </t>
  </si>
  <si>
    <t>MANTENIMIENTO CORRECTIVO CAMBIO TARJETA PRINCIPAL</t>
  </si>
  <si>
    <t xml:space="preserve">MANTENIMIENTO CORRECTIVO CAMBIO UNIDAD FUSORA </t>
  </si>
  <si>
    <t xml:space="preserve">MANTENIMIENTO CORRECTIVO CAMBIO MOTOR DEL FUSOR </t>
  </si>
  <si>
    <t xml:space="preserve">MANTENIMIENTO CORRECTIVO CAMBIO MOTOR PLATINA DE PIÑONES </t>
  </si>
  <si>
    <t xml:space="preserve">MANTENIMIENTO CORRECTIVO CAMBIO MECANISMO ARRASTRE DE PAPEL BANDEJA </t>
  </si>
  <si>
    <t xml:space="preserve">MANTENIMIENTO CORRECTIVO CAMBIO KIT RODILLOS ARRASTRE DE PAPEL BANDEJA </t>
  </si>
  <si>
    <t xml:space="preserve">MANTENIMIENTO CORRECTIVO CAMBIO FUENTE DE PODER </t>
  </si>
  <si>
    <t xml:space="preserve">MANTENIMIENTO CORRECTIVO CAMBIO RODILLO DE PRESION </t>
  </si>
  <si>
    <t xml:space="preserve">MANTENIMIENTO CORRECTIVO CAMBIO RODILLO DE TRANSFERENCIA </t>
  </si>
  <si>
    <t xml:space="preserve">MANTENIMIENTO CORRECTIVO CAMBIO ACETATO FUSOR </t>
  </si>
  <si>
    <t xml:space="preserve">MANTENIMIENTO IMPRESORAS DE INYECCION </t>
  </si>
  <si>
    <t xml:space="preserve">MANTENIMIENTO PREVENTIVO  DE IMPRESORA DE INYECCION CONSITENTE  LIMPIEZA DE  CABEZALES, LIMPIEZA GENERAL, LUBRICACIÓN DE GUÍA DE CARRO, LIMPIEZA RUTA DE PAPEL, ACTUALIZACIÓN DE CONTADOR DE IMPRESION  </t>
  </si>
  <si>
    <t>MANTENIMIENTO CORRECTIVO  CAMBIO DE KIT RODILLOS ARRASTRE</t>
  </si>
  <si>
    <t>MANTENIMIENTO CORRECTIVO CAMBIO DE  ALMOHADILLA DE IMPRESORA</t>
  </si>
  <si>
    <t xml:space="preserve">MANTENIMIENTO CORRECTIVO CAMBIO BUS DE DATOS CABEZAL </t>
  </si>
  <si>
    <t xml:space="preserve">MANTENIMIENTO CORRECTIVO CAMBIO DE CABEZAL DE IMPRESORA </t>
  </si>
  <si>
    <t xml:space="preserve">MANTENIMIENTO CORRECTIVO CAMBIO TARJETA PRINCIPAL </t>
  </si>
  <si>
    <t xml:space="preserve">MANTENIMIENTO CORRECTIVO CAMBIO CORREA DE ARRASTRE CARRO DE CABEZAL  </t>
  </si>
  <si>
    <t xml:space="preserve">MANTENIMIENTO DE RED DE DATOS  </t>
  </si>
  <si>
    <t>MANTENIMIENTO PREVENTIVO DE REDES. VERIFICAR EL CORRECTO FUNCIONAMIENTO DE LOS DISTRIBUIDORES INTERMEDIOS DE REDES Y PRINCIPAL DEL CABLEADO ESTRUCTURADO, ES DECIR, SUS CANALIZACIONES, CAJAS, CONECTORES, PANELES, ETIQUETACIÓN, ETC.,  QUE SE ENCUENTREN EN PEN PERFECTAS CONDICIONES DE FUNCIONALIDAD Y FIJACIÒN.</t>
  </si>
  <si>
    <t>MANTENIMIENTO CORRECTIVO DE REDES. LIMPIEZA DE HUB - MODEM - ROUTER - SWITH - TRANCEIVER, CAMBIO  DE HUB - MODEM - ROUTER - SWITH - TRANCEIVER DE REDES, CAMBIO DE RJ45, JACK -RJ45 KEY STONE PARED, CAMBIO DE CANELTAS Y CABLEADO ESTRUCTURADO</t>
  </si>
  <si>
    <t>ITEMS</t>
  </si>
  <si>
    <t>DESCRIPCION DEL PRODUCTO</t>
  </si>
  <si>
    <t>UN/MED</t>
  </si>
  <si>
    <t>CANT</t>
  </si>
  <si>
    <t>VALOR ANTES DE IVA</t>
  </si>
  <si>
    <t>IVA (SI APLICA)</t>
  </si>
  <si>
    <t>V/R TOTAL INCLUIDO IVA</t>
  </si>
  <si>
    <t>MOUSE INALAMBRICO:Compatible con Windows xp – vista, 7, 8, 10.</t>
  </si>
  <si>
    <t>DISCO DURO PARA PORTATIL 2TB</t>
  </si>
  <si>
    <t>UNIDAD DVD SATA</t>
  </si>
  <si>
    <t>TARJETA DE RED PCI 10/100</t>
  </si>
  <si>
    <t>Tarjeta de sonido PCI</t>
  </si>
  <si>
    <t>Tarjeta de video PCI EXPRES DE 1 GB</t>
  </si>
  <si>
    <t>ACETATO FUSOR PARA IMPRESORA HP LJ P3005</t>
  </si>
  <si>
    <t>ACETATO FUSOR HP LASER JET LJ M4345X</t>
  </si>
  <si>
    <t>ACETATO FUSOR HP LASER JET LJ M4555</t>
  </si>
  <si>
    <t>ACETATO FUSOR HP LASER JET LJ M630H</t>
  </si>
  <si>
    <t>BATERIA CR 2032</t>
  </si>
  <si>
    <t>Board en formatos ATX de 3ra. Generación Intel</t>
  </si>
  <si>
    <t>BUJE RODILLO DE PRESIONHP LASER JET LJ M4345X</t>
  </si>
  <si>
    <t>BUJE RODILLO DE PRESIONHP LASER JET LJ M630H</t>
  </si>
  <si>
    <t>CABLE HDMI 4K / 3D / 10 METROS DOBLE FILTRO</t>
  </si>
  <si>
    <t>CABLE HDMI 4K / 3D / 5 METROS DOBLE FILTRO</t>
  </si>
  <si>
    <t>CABLE IMPRESORA USB A/B 1,8 METROS</t>
  </si>
  <si>
    <t>CABLE IMPRESORA USB A/B 3 METROS BLINDADO CON FILTRO</t>
  </si>
  <si>
    <t>CABLE IMPRESORA USB A/B 5 METROS BLINDADO CON FILTRO</t>
  </si>
  <si>
    <t>CABLE RJ45 PATCH CORD CAT6 10 METRO CERTIFICADO</t>
  </si>
  <si>
    <t>CABLE RJ45 PATCH CORD CAT6 3 METRO CERTIFICADO</t>
  </si>
  <si>
    <t>CABLE RJ45 PATCH CORD CAT6 6 METRO CERTIFICADO</t>
  </si>
  <si>
    <t>CABLE UTP CAT 5 EXTERIOR</t>
  </si>
  <si>
    <t>CABLE UTP CAT 6</t>
  </si>
  <si>
    <t>CABLE UTP CAT 6 EXTERIOR</t>
  </si>
  <si>
    <t>CONVERTID0R TIPO VGA USB 3.1</t>
  </si>
  <si>
    <t>FUENTE DE ALIMENTACIÓN BAJA TENSIÓN 110V HP LJ M4555</t>
  </si>
  <si>
    <t>FUENTE DE PODER IMPRESORA HP COLOR LASERJET PRO M452DW</t>
  </si>
  <si>
    <t>FUENTE DE PODER IMPRESORA HP LASERJET M426FDW</t>
  </si>
  <si>
    <t>FUENTE DE PODER HP LASER JET LJ M630H</t>
  </si>
  <si>
    <t>JACK RJ45</t>
  </si>
  <si>
    <t>KIT BUJE RODILLO DE PRESION FUSOR HP LJ M4555</t>
  </si>
  <si>
    <t>KIT DE MANTENIMIENTO IMPRESORA LEXMARK T654</t>
  </si>
  <si>
    <t>KIT MANTENIMIENTO IMPRESORA HP LJ P3005</t>
  </si>
  <si>
    <t>KIT RODILLOS ARRASTRE DE PAPEL BANDEJA 1 HP LASER JET LJ M630H</t>
  </si>
  <si>
    <t>KIT RODILLOS ARRASTRE DE PAPEL BANDEJAS HP LASER JET LJ M4345X</t>
  </si>
  <si>
    <t>MECANISMO ARRASTRE DE PAPEL BANDEJA 1 HP LASER JET LJ M4345X</t>
  </si>
  <si>
    <t>MECANISMO ARRASTRE DE PAPEL BANDEJA 1 HP LASER JET LJ M630H</t>
  </si>
  <si>
    <t>MEMORIA PARA PC DDR III 8GB 1600 MHZ</t>
  </si>
  <si>
    <t>MEMORIA PARA PORTATIL DDR III 4GB 1600 MHZ</t>
  </si>
  <si>
    <t>MEMORIA PARA PORTATIL DDR IV 4GB 2666 Y 2400 MHZ</t>
  </si>
  <si>
    <t>MOTOR DC 24V DRUM DRIVE HP LJ M4555</t>
  </si>
  <si>
    <t>MULTIPUERTO USB</t>
  </si>
  <si>
    <t>PICKUP ROLLER IMPRESORA HP LJ P3005</t>
  </si>
  <si>
    <t>Procesador de 4 núcleos de alto rendimiento Intel 4ta generación</t>
  </si>
  <si>
    <t>RODILLO ARRASTRE PAPEL KIT ADF HP LASER JET LJ M4345X</t>
  </si>
  <si>
    <t>RODILLO DE PRESION HP LASER JET LJ M4345X</t>
  </si>
  <si>
    <t>RODILLO DE PRESION HP LASER JET LJ M4555</t>
  </si>
  <si>
    <t>RODILLO DE PRESION HP LASER JET LJ M630H</t>
  </si>
  <si>
    <t>RODILLO DE TRANSFERENCIA IMPRESORA LEXMARK T654</t>
  </si>
  <si>
    <t>TARJETA PRINCIPAL FORMATEADOR IMPRESORA HP LJ ENT M4555MFP</t>
  </si>
  <si>
    <t>UNIDAD FUSORA IMPRESORA HP COLOR LASERJET PRO M452DW</t>
  </si>
  <si>
    <t>VENTILADOR 12 V PARA PC</t>
  </si>
  <si>
    <t>TOTAL</t>
  </si>
  <si>
    <t>BOARD INTEL 6TA. Y 7TA GENERACION SOCKET 1151</t>
  </si>
  <si>
    <t>GENUINE HP RODILLO DE RECOLECCIÓN KIT PARA LASERJET M426FDW  KIT PARA M452NW M452DN M452DW M477FNW M477FDN M477FDW</t>
  </si>
  <si>
    <t>ADAPTADOR FUENTE DE ALIMENTACIÓN IMPRESORA TÉRMICA ZEBRA GT800</t>
  </si>
  <si>
    <t>Kit de limpieza para PC: compuesto por 1 limpiador espumoso de 450 ml, 1 limpiador electónico de 150 ml, 1 limpiar de pantallas 120cc, 1 Cepilo, 1 bayetilla de limpieza</t>
  </si>
  <si>
    <t>KIT DE MANTENIMIENTO IMPRESORA (INCLUYE FUSOR,PICK ROLLERS,) HP LASER JET LJ M4345X</t>
  </si>
  <si>
    <t>KIT DE MANTENIMIENTO IMPRESORA (INCLUYE FUSOR,PICK ROLLERS,) HP LASER JET LJ M4555</t>
  </si>
  <si>
    <t>KIT DE MANTENIMIENTO IMPRESORA (INCLUYE FUSOR,PICK ROLLERS,) HP LASER JET LJ M630H</t>
  </si>
  <si>
    <t>MOTOR DC 24V DRUM DRIVE HPLJ M4555 PARA ZEBRA GT800 GT810 GT820</t>
  </si>
  <si>
    <t>MULTIPUERTO USB Características: Compatibilidad del sistema: windows2000/ME/NT/XP/Vista/Windos 7/ Windows 8/ Windows 10/ Linux /Mac OS</t>
  </si>
  <si>
    <t>NEW-HP-INTERMEDIATE-TRANSFER- BELT-ITB-FOR-M452DN-M452DW-M477FNW</t>
  </si>
  <si>
    <t>NEW-HP-TONER-CARTRIDGE-TRAY- ASEMBLY-M452NW-M452DN-M452DW- M477FNW</t>
  </si>
  <si>
    <t>PLATINA RODILLO PARA ZEBRA GT800 GT810 GT820 GT830 IMPRESORA TÉRMICA</t>
  </si>
  <si>
    <t>CLASIFICADOR POR OBJETO DEL GASTO</t>
  </si>
  <si>
    <t>02-02-01-004-05-02</t>
  </si>
  <si>
    <t>NOMBRE CUENTA MAQUINARIA DE INFORMÁTICA Y SUS PARTES, PIEZAS Y ACCESORIOS</t>
  </si>
  <si>
    <t xml:space="preserve"> PRECIO DE REFERENCIA </t>
  </si>
  <si>
    <t xml:space="preserve"> PRECIO OFERTADO </t>
  </si>
  <si>
    <t xml:space="preserve"> V/R TOTAL UNITARIO </t>
  </si>
  <si>
    <t xml:space="preserve">  V/R  UNITARIO SIN IVA   </t>
  </si>
  <si>
    <t xml:space="preserve">  IVA (SI APLICA)  </t>
  </si>
  <si>
    <t>CONVERTIDOR TIPO  VGA USB 3.1</t>
  </si>
  <si>
    <t>KIT DE LIMPIEZA PARA PC: compuesto por 1 limpiador espumoso de 450 ml, 1 limpiador electónico de 150 ml, 1 limpiar de pantallas 120cc, 1 Cepilo, 1 bayetilla de limpieza</t>
  </si>
  <si>
    <t>NEW-HP-TONER-CARTRIDGE-TRAY-ASEMBLY-M452NW-M452DN-M452DW-M477FNW</t>
  </si>
  <si>
    <t>CLASIFICADOR POR OBJETO DEL GASTO  02-02-02-008-07-01</t>
  </si>
  <si>
    <t>SERVICIOS DE MANTENIMIENTO Y NOMBRE CUENTA REPARACIÓN DE PRODUCTOS METÁLICOS ELABORADOS, MAQUINARIA Y EQUIPO</t>
  </si>
  <si>
    <t>PRECIO HISTORICO CONTRATO 106-CENACTOL-2020 ACTUALIZADO 2021</t>
  </si>
  <si>
    <t>$ -</t>
  </si>
  <si>
    <t>ALPHATIC S.A.S</t>
  </si>
  <si>
    <t>JOSE DAVID BARRERA PERDOMO/CAMPO DIGITAL</t>
  </si>
  <si>
    <t xml:space="preserve">JAMES LAVERDE / COMERCIALIZADORA Y DISTRIBUIDORA INNOVATECH DE COLOMBIA </t>
  </si>
  <si>
    <t>CLASIFICADOR POR OBJETO DEL GASTO A-02-02-01-004-005</t>
  </si>
  <si>
    <t>MENOR VALOR COTIZADO</t>
  </si>
  <si>
    <t>PROMEDIO</t>
  </si>
  <si>
    <t>MEDIANA</t>
  </si>
  <si>
    <t>PRECIO DE REFERENCIA</t>
  </si>
  <si>
    <t>METRICA</t>
  </si>
  <si>
    <t>DESVIACION ESTANDAR</t>
  </si>
  <si>
    <t>COEFICIENTE DE VARIACION</t>
  </si>
  <si>
    <t>PRECIO HISTORICO ACTUALIZADO</t>
  </si>
  <si>
    <t>CLASIFICADOR POR OBJETO DEL GASTO  A-02-02-02-008-007</t>
  </si>
  <si>
    <t>NOMBRE CUENTA SERVICIOS DE MANTENIMIENTO, REPARACIÓN E INSTALACIÓN (EXCEPTO SERVICIOS DE CONSTRUCCIÓN)</t>
  </si>
  <si>
    <t>BOARD EN FORMATOS ATX DE 3ra. GENERACIÒN INTEL</t>
  </si>
  <si>
    <t xml:space="preserve">DE ACUERDO A LO SOLICITADO POR EL SUPERVISOR </t>
  </si>
  <si>
    <t>PRECIO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</si>
</sst>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$&quot;\ #,##0_);[Red]\(&quot;$&quot;\ #,##0\)"/>
    <numFmt numFmtId="8" formatCode="&quot;$&quot;\ #,##0.00_);[Red]\(&quot;$&quot;\ #,##0.00\)"/>
    <numFmt numFmtId="43" formatCode="_(* #,##0.00_);_(* \(#,##0.00\);_(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333333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7"/>
      <color theme="1"/>
      <name val="Arial"/>
      <family val="2"/>
    </font>
    <font>
      <sz val="8"/>
      <color theme="1"/>
      <name val="Arial"/>
      <family val="2"/>
    </font>
    <font>
      <sz val="7.5"/>
      <color theme="1"/>
      <name val="Arial"/>
      <family val="2"/>
    </font>
    <font>
      <sz val="11.5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Times New Roman"/>
      <family val="1"/>
    </font>
    <font>
      <sz val="9"/>
      <color theme="1"/>
      <name val="Times New Roman"/>
      <family val="1"/>
    </font>
    <font>
      <b/>
      <sz val="12"/>
      <color rgb="FF000000"/>
      <name val="Arial"/>
      <family val="2"/>
    </font>
    <font>
      <b/>
      <sz val="8"/>
      <color rgb="FFFFFFFF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5.5"/>
      <color theme="1"/>
      <name val="Arial"/>
      <family val="2"/>
    </font>
    <font>
      <sz val="5"/>
      <color theme="1"/>
      <name val="Arial"/>
      <family val="2"/>
    </font>
    <font>
      <sz val="8"/>
      <name val="Arial"/>
      <family val="2"/>
    </font>
    <font>
      <sz val="8"/>
      <color rgb="FF333333"/>
      <name val="Arial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36609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8">
    <xf numFmtId="0" fontId="0" fillId="0" borderId="0" xfId="0"/>
    <xf numFmtId="0" fontId="7" fillId="5" borderId="5" xfId="0" applyFont="1" applyFill="1" applyBorder="1" applyAlignment="1">
      <alignment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vertical="center" wrapText="1"/>
    </xf>
    <xf numFmtId="0" fontId="8" fillId="5" borderId="8" xfId="0" applyFont="1" applyFill="1" applyBorder="1" applyAlignment="1">
      <alignment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vertical="center" wrapText="1"/>
    </xf>
    <xf numFmtId="0" fontId="8" fillId="5" borderId="8" xfId="0" applyFont="1" applyFill="1" applyBorder="1" applyAlignment="1">
      <alignment horizontal="left" vertical="center" wrapText="1" indent="1"/>
    </xf>
    <xf numFmtId="0" fontId="10" fillId="0" borderId="6" xfId="0" applyFont="1" applyBorder="1" applyAlignment="1">
      <alignment horizontal="center" vertical="center" wrapText="1"/>
    </xf>
    <xf numFmtId="0" fontId="10" fillId="0" borderId="8" xfId="0" applyFont="1" applyBorder="1" applyAlignment="1">
      <alignment vertical="center" wrapText="1"/>
    </xf>
    <xf numFmtId="0" fontId="10" fillId="0" borderId="8" xfId="0" applyFont="1" applyBorder="1" applyAlignment="1">
      <alignment horizontal="center" vertical="center" wrapText="1"/>
    </xf>
    <xf numFmtId="6" fontId="8" fillId="0" borderId="8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6" fontId="10" fillId="0" borderId="8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right" vertical="center" wrapText="1"/>
    </xf>
    <xf numFmtId="6" fontId="10" fillId="0" borderId="8" xfId="0" applyNumberFormat="1" applyFont="1" applyBorder="1" applyAlignment="1">
      <alignment horizontal="right" vertical="center" wrapText="1"/>
    </xf>
    <xf numFmtId="0" fontId="8" fillId="0" borderId="10" xfId="0" applyFont="1" applyBorder="1" applyAlignment="1">
      <alignment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6" fontId="8" fillId="0" borderId="5" xfId="0" applyNumberFormat="1" applyFont="1" applyBorder="1" applyAlignment="1">
      <alignment vertical="center" wrapText="1"/>
    </xf>
    <xf numFmtId="6" fontId="10" fillId="0" borderId="5" xfId="0" applyNumberFormat="1" applyFont="1" applyBorder="1" applyAlignment="1">
      <alignment vertical="center" wrapText="1"/>
    </xf>
    <xf numFmtId="0" fontId="13" fillId="0" borderId="12" xfId="0" applyFont="1" applyBorder="1" applyAlignment="1">
      <alignment vertical="center" wrapText="1"/>
    </xf>
    <xf numFmtId="0" fontId="13" fillId="0" borderId="13" xfId="0" applyFont="1" applyBorder="1" applyAlignment="1">
      <alignment vertical="center" wrapText="1"/>
    </xf>
    <xf numFmtId="0" fontId="13" fillId="0" borderId="7" xfId="0" applyFont="1" applyBorder="1" applyAlignment="1">
      <alignment vertical="center" wrapText="1"/>
    </xf>
    <xf numFmtId="6" fontId="2" fillId="0" borderId="5" xfId="0" applyNumberFormat="1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6" fontId="2" fillId="0" borderId="6" xfId="0" applyNumberFormat="1" applyFont="1" applyBorder="1" applyAlignment="1">
      <alignment vertical="center" wrapText="1"/>
    </xf>
    <xf numFmtId="0" fontId="11" fillId="5" borderId="9" xfId="0" applyFont="1" applyFill="1" applyBorder="1" applyAlignment="1">
      <alignment vertical="center" wrapText="1"/>
    </xf>
    <xf numFmtId="0" fontId="12" fillId="5" borderId="9" xfId="0" applyFont="1" applyFill="1" applyBorder="1" applyAlignment="1">
      <alignment vertical="center" wrapText="1"/>
    </xf>
    <xf numFmtId="6" fontId="14" fillId="0" borderId="8" xfId="0" applyNumberFormat="1" applyFont="1" applyBorder="1" applyAlignment="1">
      <alignment horizontal="center" vertical="center" wrapText="1"/>
    </xf>
    <xf numFmtId="6" fontId="14" fillId="0" borderId="9" xfId="0" applyNumberFormat="1" applyFont="1" applyBorder="1" applyAlignment="1">
      <alignment horizontal="left" vertical="center" wrapText="1" indent="1"/>
    </xf>
    <xf numFmtId="6" fontId="14" fillId="0" borderId="5" xfId="0" applyNumberFormat="1" applyFont="1" applyBorder="1" applyAlignment="1">
      <alignment vertical="center" wrapText="1"/>
    </xf>
    <xf numFmtId="0" fontId="15" fillId="0" borderId="0" xfId="0" applyFont="1" applyBorder="1" applyAlignment="1">
      <alignment vertical="center" wrapText="1"/>
    </xf>
    <xf numFmtId="0" fontId="14" fillId="5" borderId="14" xfId="0" applyFont="1" applyFill="1" applyBorder="1" applyAlignment="1">
      <alignment vertical="center" wrapText="1"/>
    </xf>
    <xf numFmtId="0" fontId="14" fillId="5" borderId="15" xfId="0" applyFont="1" applyFill="1" applyBorder="1" applyAlignment="1">
      <alignment horizontal="center" vertical="center" wrapText="1"/>
    </xf>
    <xf numFmtId="0" fontId="14" fillId="5" borderId="16" xfId="0" applyFont="1" applyFill="1" applyBorder="1" applyAlignment="1">
      <alignment horizontal="left" vertical="center" wrapText="1" indent="1"/>
    </xf>
    <xf numFmtId="6" fontId="14" fillId="0" borderId="17" xfId="0" applyNumberFormat="1" applyFont="1" applyBorder="1" applyAlignment="1">
      <alignment horizontal="center" vertical="center" wrapText="1"/>
    </xf>
    <xf numFmtId="6" fontId="14" fillId="0" borderId="18" xfId="0" applyNumberFormat="1" applyFont="1" applyBorder="1" applyAlignment="1">
      <alignment horizontal="center" vertical="center" wrapText="1"/>
    </xf>
    <xf numFmtId="6" fontId="14" fillId="0" borderId="19" xfId="0" applyNumberFormat="1" applyFont="1" applyBorder="1" applyAlignment="1">
      <alignment vertical="center" wrapText="1"/>
    </xf>
    <xf numFmtId="6" fontId="14" fillId="0" borderId="20" xfId="0" applyNumberFormat="1" applyFont="1" applyBorder="1" applyAlignment="1">
      <alignment vertical="center" wrapText="1"/>
    </xf>
    <xf numFmtId="6" fontId="14" fillId="0" borderId="21" xfId="0" applyNumberFormat="1" applyFont="1" applyBorder="1" applyAlignment="1">
      <alignment vertical="center" wrapText="1"/>
    </xf>
    <xf numFmtId="6" fontId="14" fillId="0" borderId="22" xfId="0" applyNumberFormat="1" applyFont="1" applyBorder="1" applyAlignment="1">
      <alignment vertical="center" wrapText="1"/>
    </xf>
    <xf numFmtId="6" fontId="14" fillId="0" borderId="23" xfId="0" applyNumberFormat="1" applyFont="1" applyBorder="1" applyAlignment="1">
      <alignment vertical="center" wrapText="1"/>
    </xf>
    <xf numFmtId="6" fontId="14" fillId="0" borderId="24" xfId="0" applyNumberFormat="1" applyFont="1" applyBorder="1" applyAlignment="1">
      <alignment horizontal="left" vertical="center" wrapText="1" indent="1"/>
    </xf>
    <xf numFmtId="6" fontId="14" fillId="0" borderId="25" xfId="0" applyNumberFormat="1" applyFont="1" applyBorder="1" applyAlignment="1">
      <alignment vertical="center" wrapText="1"/>
    </xf>
    <xf numFmtId="0" fontId="19" fillId="5" borderId="32" xfId="0" applyFont="1" applyFill="1" applyBorder="1" applyAlignment="1">
      <alignment horizontal="center" vertical="center" textRotation="90" wrapText="1"/>
    </xf>
    <xf numFmtId="0" fontId="19" fillId="5" borderId="25" xfId="0" applyFont="1" applyFill="1" applyBorder="1" applyAlignment="1">
      <alignment horizontal="center" vertical="center" wrapText="1"/>
    </xf>
    <xf numFmtId="0" fontId="19" fillId="5" borderId="30" xfId="0" applyFont="1" applyFill="1" applyBorder="1" applyAlignment="1">
      <alignment vertical="center"/>
    </xf>
    <xf numFmtId="0" fontId="19" fillId="5" borderId="32" xfId="0" applyFont="1" applyFill="1" applyBorder="1" applyAlignment="1">
      <alignment horizontal="center" vertical="center" wrapText="1"/>
    </xf>
    <xf numFmtId="0" fontId="17" fillId="6" borderId="25" xfId="0" applyFont="1" applyFill="1" applyBorder="1" applyAlignment="1">
      <alignment horizontal="center" vertical="center" wrapText="1"/>
    </xf>
    <xf numFmtId="0" fontId="18" fillId="4" borderId="25" xfId="0" applyFont="1" applyFill="1" applyBorder="1" applyAlignment="1">
      <alignment horizontal="center" vertical="center" wrapText="1"/>
    </xf>
    <xf numFmtId="0" fontId="6" fillId="7" borderId="32" xfId="0" applyFont="1" applyFill="1" applyBorder="1" applyAlignment="1">
      <alignment horizontal="center" vertical="center" wrapText="1"/>
    </xf>
    <xf numFmtId="0" fontId="6" fillId="7" borderId="25" xfId="0" applyFont="1" applyFill="1" applyBorder="1" applyAlignment="1">
      <alignment horizontal="center" vertical="center"/>
    </xf>
    <xf numFmtId="0" fontId="6" fillId="7" borderId="30" xfId="0" applyFont="1" applyFill="1" applyBorder="1" applyAlignment="1">
      <alignment vertical="center" wrapText="1"/>
    </xf>
    <xf numFmtId="0" fontId="6" fillId="7" borderId="32" xfId="0" applyFont="1" applyFill="1" applyBorder="1" applyAlignment="1">
      <alignment horizontal="center" vertical="center"/>
    </xf>
    <xf numFmtId="8" fontId="20" fillId="0" borderId="25" xfId="0" applyNumberFormat="1" applyFont="1" applyBorder="1" applyAlignment="1">
      <alignment vertical="center"/>
    </xf>
    <xf numFmtId="0" fontId="6" fillId="7" borderId="25" xfId="0" applyFont="1" applyFill="1" applyBorder="1" applyAlignment="1">
      <alignment horizontal="center" vertical="center" wrapText="1"/>
    </xf>
    <xf numFmtId="0" fontId="5" fillId="7" borderId="25" xfId="0" applyFont="1" applyFill="1" applyBorder="1" applyAlignment="1">
      <alignment horizontal="center" vertical="center"/>
    </xf>
    <xf numFmtId="0" fontId="3" fillId="7" borderId="25" xfId="0" applyFont="1" applyFill="1" applyBorder="1" applyAlignment="1">
      <alignment horizontal="center" vertical="center" wrapText="1"/>
    </xf>
    <xf numFmtId="0" fontId="3" fillId="7" borderId="25" xfId="0" applyFont="1" applyFill="1" applyBorder="1" applyAlignment="1">
      <alignment horizontal="center" vertical="center"/>
    </xf>
    <xf numFmtId="0" fontId="20" fillId="0" borderId="25" xfId="0" applyFont="1" applyBorder="1" applyAlignment="1">
      <alignment vertical="center"/>
    </xf>
    <xf numFmtId="0" fontId="19" fillId="5" borderId="30" xfId="0" applyFont="1" applyFill="1" applyBorder="1" applyAlignment="1">
      <alignment vertical="center" wrapText="1"/>
    </xf>
    <xf numFmtId="0" fontId="7" fillId="0" borderId="29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21" fillId="0" borderId="30" xfId="0" applyFont="1" applyBorder="1" applyAlignment="1">
      <alignment vertical="center" wrapText="1"/>
    </xf>
    <xf numFmtId="0" fontId="13" fillId="0" borderId="32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 wrapText="1"/>
    </xf>
    <xf numFmtId="0" fontId="21" fillId="7" borderId="30" xfId="0" applyFont="1" applyFill="1" applyBorder="1" applyAlignment="1">
      <alignment vertical="center" wrapText="1"/>
    </xf>
    <xf numFmtId="8" fontId="20" fillId="0" borderId="0" xfId="0" applyNumberFormat="1" applyFont="1" applyAlignment="1">
      <alignment vertical="center"/>
    </xf>
    <xf numFmtId="0" fontId="4" fillId="0" borderId="0" xfId="0" applyFont="1" applyFill="1"/>
    <xf numFmtId="8" fontId="24" fillId="0" borderId="8" xfId="0" applyNumberFormat="1" applyFont="1" applyBorder="1" applyAlignment="1">
      <alignment horizontal="right" vertical="center" wrapText="1"/>
    </xf>
    <xf numFmtId="8" fontId="24" fillId="0" borderId="8" xfId="0" applyNumberFormat="1" applyFont="1" applyBorder="1" applyAlignment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textRotation="90" wrapText="1"/>
      <protection locked="0"/>
    </xf>
    <xf numFmtId="0" fontId="8" fillId="2" borderId="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/>
    </xf>
    <xf numFmtId="0" fontId="25" fillId="3" borderId="4" xfId="0" applyFont="1" applyFill="1" applyBorder="1" applyAlignment="1" applyProtection="1">
      <alignment horizontal="center" vertical="center" wrapText="1"/>
      <protection locked="0"/>
    </xf>
    <xf numFmtId="0" fontId="25" fillId="0" borderId="4" xfId="0" applyFont="1" applyBorder="1" applyAlignment="1">
      <alignment horizontal="center" vertical="center"/>
    </xf>
    <xf numFmtId="0" fontId="26" fillId="3" borderId="4" xfId="0" applyFont="1" applyFill="1" applyBorder="1" applyAlignment="1">
      <alignment horizontal="center" vertical="center"/>
    </xf>
    <xf numFmtId="0" fontId="27" fillId="3" borderId="4" xfId="0" applyFont="1" applyFill="1" applyBorder="1" applyAlignment="1">
      <alignment horizontal="center" vertical="center"/>
    </xf>
    <xf numFmtId="0" fontId="25" fillId="3" borderId="4" xfId="1" applyFont="1" applyFill="1" applyBorder="1" applyAlignment="1">
      <alignment horizontal="center" vertical="center"/>
    </xf>
    <xf numFmtId="0" fontId="27" fillId="3" borderId="4" xfId="0" applyFont="1" applyFill="1" applyBorder="1" applyAlignment="1">
      <alignment horizontal="center" vertical="center" wrapText="1"/>
    </xf>
    <xf numFmtId="0" fontId="25" fillId="3" borderId="4" xfId="0" applyFont="1" applyFill="1" applyBorder="1" applyAlignment="1">
      <alignment horizontal="center" vertical="center"/>
    </xf>
    <xf numFmtId="0" fontId="26" fillId="0" borderId="4" xfId="0" applyFont="1" applyFill="1" applyBorder="1" applyAlignment="1">
      <alignment horizontal="center" vertical="center"/>
    </xf>
    <xf numFmtId="0" fontId="27" fillId="0" borderId="4" xfId="0" applyFont="1" applyFill="1" applyBorder="1" applyAlignment="1">
      <alignment horizontal="center" vertical="center"/>
    </xf>
    <xf numFmtId="0" fontId="25" fillId="0" borderId="4" xfId="0" applyFont="1" applyFill="1" applyBorder="1" applyAlignment="1" applyProtection="1">
      <alignment horizontal="center" vertical="center" wrapText="1"/>
      <protection locked="0"/>
    </xf>
    <xf numFmtId="0" fontId="27" fillId="0" borderId="4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3" fontId="25" fillId="0" borderId="4" xfId="0" applyNumberFormat="1" applyFont="1" applyFill="1" applyBorder="1" applyAlignment="1">
      <alignment horizontal="center" vertical="center"/>
    </xf>
    <xf numFmtId="0" fontId="25" fillId="0" borderId="4" xfId="0" applyFont="1" applyBorder="1" applyAlignment="1" applyProtection="1">
      <alignment horizontal="center" vertical="center" wrapText="1"/>
      <protection locked="0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8" fontId="10" fillId="0" borderId="4" xfId="0" applyNumberFormat="1" applyFont="1" applyBorder="1" applyAlignment="1">
      <alignment horizontal="right" vertical="center" wrapText="1"/>
    </xf>
    <xf numFmtId="6" fontId="10" fillId="0" borderId="4" xfId="0" applyNumberFormat="1" applyFont="1" applyBorder="1" applyAlignment="1">
      <alignment horizontal="right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left" vertical="center" wrapText="1" indent="1"/>
    </xf>
    <xf numFmtId="0" fontId="8" fillId="10" borderId="4" xfId="0" applyFont="1" applyFill="1" applyBorder="1" applyAlignment="1">
      <alignment vertical="center" wrapText="1"/>
    </xf>
    <xf numFmtId="0" fontId="8" fillId="10" borderId="4" xfId="0" applyFont="1" applyFill="1" applyBorder="1" applyAlignment="1">
      <alignment horizontal="center" vertical="center" wrapText="1"/>
    </xf>
    <xf numFmtId="0" fontId="8" fillId="10" borderId="4" xfId="0" applyFont="1" applyFill="1" applyBorder="1" applyAlignment="1">
      <alignment horizontal="left" vertical="center" wrapText="1" indent="1"/>
    </xf>
    <xf numFmtId="0" fontId="8" fillId="9" borderId="4" xfId="0" applyFont="1" applyFill="1" applyBorder="1" applyAlignment="1">
      <alignment horizontal="left" vertical="center" wrapText="1" indent="2"/>
    </xf>
    <xf numFmtId="0" fontId="8" fillId="9" borderId="4" xfId="0" applyFont="1" applyFill="1" applyBorder="1" applyAlignment="1">
      <alignment vertical="center" wrapText="1"/>
    </xf>
    <xf numFmtId="9" fontId="10" fillId="0" borderId="4" xfId="3" applyFont="1" applyBorder="1" applyAlignment="1">
      <alignment horizontal="right" vertical="center" wrapText="1"/>
    </xf>
    <xf numFmtId="0" fontId="10" fillId="0" borderId="4" xfId="0" applyFont="1" applyBorder="1" applyAlignment="1">
      <alignment wrapText="1"/>
    </xf>
    <xf numFmtId="0" fontId="8" fillId="2" borderId="4" xfId="0" applyFont="1" applyFill="1" applyBorder="1" applyAlignment="1" applyProtection="1">
      <alignment vertical="center" wrapText="1"/>
      <protection locked="0"/>
    </xf>
    <xf numFmtId="0" fontId="10" fillId="3" borderId="4" xfId="0" applyFont="1" applyFill="1" applyBorder="1" applyAlignment="1">
      <alignment vertical="top" wrapText="1"/>
    </xf>
    <xf numFmtId="0" fontId="0" fillId="0" borderId="4" xfId="0" applyBorder="1"/>
    <xf numFmtId="0" fontId="10" fillId="0" borderId="4" xfId="0" applyFont="1" applyFill="1" applyBorder="1" applyAlignment="1">
      <alignment vertical="top" wrapText="1"/>
    </xf>
    <xf numFmtId="0" fontId="10" fillId="0" borderId="4" xfId="0" applyFont="1" applyBorder="1" applyAlignment="1">
      <alignment vertical="center" wrapText="1"/>
    </xf>
    <xf numFmtId="0" fontId="10" fillId="3" borderId="36" xfId="0" applyFont="1" applyFill="1" applyBorder="1" applyAlignment="1">
      <alignment vertical="center" wrapText="1"/>
    </xf>
    <xf numFmtId="0" fontId="25" fillId="0" borderId="36" xfId="0" applyFont="1" applyBorder="1" applyAlignment="1" applyProtection="1">
      <alignment vertical="center" wrapText="1"/>
      <protection locked="0"/>
    </xf>
    <xf numFmtId="0" fontId="28" fillId="16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28" fillId="14" borderId="4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/>
    </xf>
    <xf numFmtId="0" fontId="8" fillId="10" borderId="4" xfId="0" applyFont="1" applyFill="1" applyBorder="1" applyAlignment="1">
      <alignment horizontal="center" wrapText="1"/>
    </xf>
    <xf numFmtId="0" fontId="8" fillId="9" borderId="4" xfId="0" applyFont="1" applyFill="1" applyBorder="1" applyAlignment="1">
      <alignment horizontal="center" wrapText="1"/>
    </xf>
    <xf numFmtId="0" fontId="28" fillId="11" borderId="4" xfId="0" applyFont="1" applyFill="1" applyBorder="1" applyAlignment="1">
      <alignment horizontal="center" wrapText="1"/>
    </xf>
    <xf numFmtId="0" fontId="28" fillId="15" borderId="4" xfId="0" applyFont="1" applyFill="1" applyBorder="1" applyAlignment="1">
      <alignment horizontal="center" wrapText="1"/>
    </xf>
    <xf numFmtId="0" fontId="28" fillId="12" borderId="4" xfId="0" applyFont="1" applyFill="1" applyBorder="1" applyAlignment="1">
      <alignment horizontal="center" vertical="center" wrapText="1"/>
    </xf>
    <xf numFmtId="0" fontId="28" fillId="13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justify" wrapText="1"/>
    </xf>
    <xf numFmtId="0" fontId="8" fillId="2" borderId="2" xfId="0" applyFont="1" applyFill="1" applyBorder="1" applyAlignment="1">
      <alignment horizontal="center" vertical="justify" wrapText="1"/>
    </xf>
    <xf numFmtId="0" fontId="8" fillId="2" borderId="3" xfId="0" applyFont="1" applyFill="1" applyBorder="1" applyAlignment="1">
      <alignment horizontal="center" vertical="justify" wrapText="1"/>
    </xf>
    <xf numFmtId="0" fontId="22" fillId="0" borderId="26" xfId="0" applyFont="1" applyBorder="1" applyAlignment="1">
      <alignment horizontal="center" vertical="center" wrapText="1"/>
    </xf>
    <xf numFmtId="0" fontId="22" fillId="0" borderId="35" xfId="0" applyFont="1" applyBorder="1" applyAlignment="1">
      <alignment horizontal="center" vertical="center" wrapText="1"/>
    </xf>
    <xf numFmtId="0" fontId="18" fillId="4" borderId="0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16" fillId="5" borderId="28" xfId="0" applyFont="1" applyFill="1" applyBorder="1" applyAlignment="1">
      <alignment horizontal="center" vertical="center" wrapText="1"/>
    </xf>
    <xf numFmtId="0" fontId="16" fillId="5" borderId="29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0" fontId="16" fillId="5" borderId="31" xfId="0" applyFont="1" applyFill="1" applyBorder="1" applyAlignment="1">
      <alignment horizontal="center" vertical="center" wrapText="1"/>
    </xf>
    <xf numFmtId="0" fontId="16" fillId="5" borderId="24" xfId="0" applyFont="1" applyFill="1" applyBorder="1" applyAlignment="1">
      <alignment horizontal="center" vertical="center" wrapText="1"/>
    </xf>
    <xf numFmtId="0" fontId="17" fillId="6" borderId="33" xfId="0" applyFont="1" applyFill="1" applyBorder="1" applyAlignment="1">
      <alignment horizontal="center" vertical="center" wrapText="1"/>
    </xf>
    <xf numFmtId="0" fontId="17" fillId="6" borderId="34" xfId="0" applyFont="1" applyFill="1" applyBorder="1" applyAlignment="1">
      <alignment horizontal="center" vertical="center" wrapText="1"/>
    </xf>
    <xf numFmtId="0" fontId="18" fillId="4" borderId="27" xfId="0" applyFont="1" applyFill="1" applyBorder="1" applyAlignment="1">
      <alignment horizontal="center" vertical="center" wrapText="1"/>
    </xf>
    <xf numFmtId="0" fontId="18" fillId="4" borderId="28" xfId="0" applyFont="1" applyFill="1" applyBorder="1" applyAlignment="1">
      <alignment horizontal="center" vertical="center" wrapText="1"/>
    </xf>
    <xf numFmtId="0" fontId="18" fillId="4" borderId="31" xfId="0" applyFont="1" applyFill="1" applyBorder="1" applyAlignment="1">
      <alignment horizontal="center" vertical="center" wrapText="1"/>
    </xf>
    <xf numFmtId="0" fontId="18" fillId="4" borderId="29" xfId="0" applyFont="1" applyFill="1" applyBorder="1" applyAlignment="1">
      <alignment horizontal="center" vertical="center" wrapText="1"/>
    </xf>
    <xf numFmtId="0" fontId="18" fillId="4" borderId="30" xfId="0" applyFont="1" applyFill="1" applyBorder="1" applyAlignment="1">
      <alignment horizontal="center" vertical="center" wrapText="1"/>
    </xf>
    <xf numFmtId="0" fontId="18" fillId="4" borderId="24" xfId="0" applyFont="1" applyFill="1" applyBorder="1" applyAlignment="1">
      <alignment horizontal="center" vertical="center" wrapText="1"/>
    </xf>
    <xf numFmtId="0" fontId="19" fillId="5" borderId="26" xfId="0" applyFont="1" applyFill="1" applyBorder="1" applyAlignment="1">
      <alignment horizontal="center" vertical="center" wrapText="1"/>
    </xf>
    <xf numFmtId="0" fontId="19" fillId="5" borderId="35" xfId="0" applyFont="1" applyFill="1" applyBorder="1" applyAlignment="1">
      <alignment horizontal="center" vertical="center" wrapText="1"/>
    </xf>
    <xf numFmtId="0" fontId="23" fillId="8" borderId="5" xfId="0" applyFont="1" applyFill="1" applyBorder="1" applyAlignment="1">
      <alignment horizontal="left" vertical="center" wrapText="1" indent="2"/>
    </xf>
    <xf numFmtId="0" fontId="23" fillId="8" borderId="6" xfId="0" applyFont="1" applyFill="1" applyBorder="1" applyAlignment="1">
      <alignment horizontal="left" vertical="center" wrapText="1" indent="2"/>
    </xf>
    <xf numFmtId="0" fontId="23" fillId="8" borderId="5" xfId="0" applyFont="1" applyFill="1" applyBorder="1" applyAlignment="1">
      <alignment horizontal="left" vertical="center" wrapText="1" indent="1"/>
    </xf>
    <xf numFmtId="0" fontId="23" fillId="8" borderId="6" xfId="0" applyFont="1" applyFill="1" applyBorder="1" applyAlignment="1">
      <alignment horizontal="left" vertical="center" wrapText="1" indent="1"/>
    </xf>
  </cellXfs>
  <cellStyles count="4">
    <cellStyle name="Millares 2" xfId="2"/>
    <cellStyle name="Normal" xfId="0" builtinId="0"/>
    <cellStyle name="Normal 6" xfId="1"/>
    <cellStyle name="Porcentaje" xfId="3" builtinId="5"/>
  </cellStyles>
  <dxfs count="2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50</xdr:row>
      <xdr:rowOff>0</xdr:rowOff>
    </xdr:from>
    <xdr:ext cx="57150" cy="585195"/>
    <xdr:sp macro="" textlink="">
      <xdr:nvSpPr>
        <xdr:cNvPr id="2" name="Text Box 68">
          <a:extLst>
            <a:ext uri="{FF2B5EF4-FFF2-40B4-BE49-F238E27FC236}">
              <a16:creationId xmlns="" xmlns:a16="http://schemas.microsoft.com/office/drawing/2014/main" id="{E6A25387-2268-4EC9-BF60-EF9F1900295A}"/>
            </a:ext>
          </a:extLst>
        </xdr:cNvPr>
        <xdr:cNvSpPr txBox="1">
          <a:spLocks noChangeArrowheads="1"/>
        </xdr:cNvSpPr>
      </xdr:nvSpPr>
      <xdr:spPr bwMode="auto">
        <a:xfrm flipV="1">
          <a:off x="4076700" y="373856250"/>
          <a:ext cx="57150" cy="585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50</xdr:row>
      <xdr:rowOff>0</xdr:rowOff>
    </xdr:from>
    <xdr:ext cx="57150" cy="264794"/>
    <xdr:sp macro="" textlink="">
      <xdr:nvSpPr>
        <xdr:cNvPr id="3" name="Text Box 68">
          <a:extLst>
            <a:ext uri="{FF2B5EF4-FFF2-40B4-BE49-F238E27FC236}">
              <a16:creationId xmlns="" xmlns:a16="http://schemas.microsoft.com/office/drawing/2014/main" id="{494BDF8B-0BCE-40E9-8362-78DDC4EB0C2F}"/>
            </a:ext>
          </a:extLst>
        </xdr:cNvPr>
        <xdr:cNvSpPr txBox="1">
          <a:spLocks noChangeArrowheads="1"/>
        </xdr:cNvSpPr>
      </xdr:nvSpPr>
      <xdr:spPr bwMode="auto">
        <a:xfrm flipV="1">
          <a:off x="4076700" y="373856250"/>
          <a:ext cx="57150" cy="2647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50</xdr:row>
      <xdr:rowOff>0</xdr:rowOff>
    </xdr:from>
    <xdr:ext cx="57150" cy="362038"/>
    <xdr:sp macro="" textlink="">
      <xdr:nvSpPr>
        <xdr:cNvPr id="4" name="Text Box 68">
          <a:extLst>
            <a:ext uri="{FF2B5EF4-FFF2-40B4-BE49-F238E27FC236}">
              <a16:creationId xmlns="" xmlns:a16="http://schemas.microsoft.com/office/drawing/2014/main" id="{828A63EF-7B88-4E1D-ADD9-165883AAE3CD}"/>
            </a:ext>
          </a:extLst>
        </xdr:cNvPr>
        <xdr:cNvSpPr txBox="1">
          <a:spLocks noChangeArrowheads="1"/>
        </xdr:cNvSpPr>
      </xdr:nvSpPr>
      <xdr:spPr bwMode="auto">
        <a:xfrm flipV="1">
          <a:off x="4076700" y="373856250"/>
          <a:ext cx="57150" cy="3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50</xdr:row>
      <xdr:rowOff>0</xdr:rowOff>
    </xdr:from>
    <xdr:ext cx="57150" cy="264794"/>
    <xdr:sp macro="" textlink="">
      <xdr:nvSpPr>
        <xdr:cNvPr id="5" name="Text Box 68">
          <a:extLst>
            <a:ext uri="{FF2B5EF4-FFF2-40B4-BE49-F238E27FC236}">
              <a16:creationId xmlns="" xmlns:a16="http://schemas.microsoft.com/office/drawing/2014/main" id="{9A5F2319-2CE3-42BC-9E3F-D7C96EBE6321}"/>
            </a:ext>
          </a:extLst>
        </xdr:cNvPr>
        <xdr:cNvSpPr txBox="1">
          <a:spLocks noChangeArrowheads="1"/>
        </xdr:cNvSpPr>
      </xdr:nvSpPr>
      <xdr:spPr bwMode="auto">
        <a:xfrm flipV="1">
          <a:off x="4076700" y="373856250"/>
          <a:ext cx="57150" cy="2647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50</xdr:row>
      <xdr:rowOff>0</xdr:rowOff>
    </xdr:from>
    <xdr:ext cx="57150" cy="362038"/>
    <xdr:sp macro="" textlink="">
      <xdr:nvSpPr>
        <xdr:cNvPr id="6" name="Text Box 68">
          <a:extLst>
            <a:ext uri="{FF2B5EF4-FFF2-40B4-BE49-F238E27FC236}">
              <a16:creationId xmlns="" xmlns:a16="http://schemas.microsoft.com/office/drawing/2014/main" id="{2F2AC600-E984-4E35-892D-8132D06E63E3}"/>
            </a:ext>
          </a:extLst>
        </xdr:cNvPr>
        <xdr:cNvSpPr txBox="1">
          <a:spLocks noChangeArrowheads="1"/>
        </xdr:cNvSpPr>
      </xdr:nvSpPr>
      <xdr:spPr bwMode="auto">
        <a:xfrm flipV="1">
          <a:off x="4076700" y="373856250"/>
          <a:ext cx="57150" cy="3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50</xdr:row>
      <xdr:rowOff>0</xdr:rowOff>
    </xdr:from>
    <xdr:ext cx="57150" cy="264794"/>
    <xdr:sp macro="" textlink="">
      <xdr:nvSpPr>
        <xdr:cNvPr id="7" name="Text Box 68">
          <a:extLst>
            <a:ext uri="{FF2B5EF4-FFF2-40B4-BE49-F238E27FC236}">
              <a16:creationId xmlns="" xmlns:a16="http://schemas.microsoft.com/office/drawing/2014/main" id="{6791BA8F-1C27-4BBF-9FC1-814378E8AD22}"/>
            </a:ext>
          </a:extLst>
        </xdr:cNvPr>
        <xdr:cNvSpPr txBox="1">
          <a:spLocks noChangeArrowheads="1"/>
        </xdr:cNvSpPr>
      </xdr:nvSpPr>
      <xdr:spPr bwMode="auto">
        <a:xfrm flipV="1">
          <a:off x="4076700" y="373856250"/>
          <a:ext cx="57150" cy="2647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50</xdr:row>
      <xdr:rowOff>0</xdr:rowOff>
    </xdr:from>
    <xdr:ext cx="57150" cy="362038"/>
    <xdr:sp macro="" textlink="">
      <xdr:nvSpPr>
        <xdr:cNvPr id="8" name="Text Box 68">
          <a:extLst>
            <a:ext uri="{FF2B5EF4-FFF2-40B4-BE49-F238E27FC236}">
              <a16:creationId xmlns="" xmlns:a16="http://schemas.microsoft.com/office/drawing/2014/main" id="{6AC73E0E-B4EE-46E0-9DBD-ECB9EE57A931}"/>
            </a:ext>
          </a:extLst>
        </xdr:cNvPr>
        <xdr:cNvSpPr txBox="1">
          <a:spLocks noChangeArrowheads="1"/>
        </xdr:cNvSpPr>
      </xdr:nvSpPr>
      <xdr:spPr bwMode="auto">
        <a:xfrm flipV="1">
          <a:off x="4076700" y="373856250"/>
          <a:ext cx="57150" cy="3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50</xdr:row>
      <xdr:rowOff>0</xdr:rowOff>
    </xdr:from>
    <xdr:ext cx="57150" cy="264794"/>
    <xdr:sp macro="" textlink="">
      <xdr:nvSpPr>
        <xdr:cNvPr id="9" name="Text Box 68">
          <a:extLst>
            <a:ext uri="{FF2B5EF4-FFF2-40B4-BE49-F238E27FC236}">
              <a16:creationId xmlns="" xmlns:a16="http://schemas.microsoft.com/office/drawing/2014/main" id="{42D240DE-E215-47F2-8047-50464DB988B6}"/>
            </a:ext>
          </a:extLst>
        </xdr:cNvPr>
        <xdr:cNvSpPr txBox="1">
          <a:spLocks noChangeArrowheads="1"/>
        </xdr:cNvSpPr>
      </xdr:nvSpPr>
      <xdr:spPr bwMode="auto">
        <a:xfrm flipV="1">
          <a:off x="4076700" y="373856250"/>
          <a:ext cx="57150" cy="2647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50</xdr:row>
      <xdr:rowOff>0</xdr:rowOff>
    </xdr:from>
    <xdr:ext cx="57150" cy="362038"/>
    <xdr:sp macro="" textlink="">
      <xdr:nvSpPr>
        <xdr:cNvPr id="10" name="Text Box 68">
          <a:extLst>
            <a:ext uri="{FF2B5EF4-FFF2-40B4-BE49-F238E27FC236}">
              <a16:creationId xmlns="" xmlns:a16="http://schemas.microsoft.com/office/drawing/2014/main" id="{B2CBA727-DB9B-42FD-B6B2-F59C34A18D8F}"/>
            </a:ext>
          </a:extLst>
        </xdr:cNvPr>
        <xdr:cNvSpPr txBox="1">
          <a:spLocks noChangeArrowheads="1"/>
        </xdr:cNvSpPr>
      </xdr:nvSpPr>
      <xdr:spPr bwMode="auto">
        <a:xfrm flipV="1">
          <a:off x="4076700" y="373856250"/>
          <a:ext cx="57150" cy="3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50</xdr:row>
      <xdr:rowOff>0</xdr:rowOff>
    </xdr:from>
    <xdr:ext cx="57150" cy="264794"/>
    <xdr:sp macro="" textlink="">
      <xdr:nvSpPr>
        <xdr:cNvPr id="11" name="Text Box 68">
          <a:extLst>
            <a:ext uri="{FF2B5EF4-FFF2-40B4-BE49-F238E27FC236}">
              <a16:creationId xmlns="" xmlns:a16="http://schemas.microsoft.com/office/drawing/2014/main" id="{6D406039-5368-4A8E-8CC6-5302EEA5608E}"/>
            </a:ext>
          </a:extLst>
        </xdr:cNvPr>
        <xdr:cNvSpPr txBox="1">
          <a:spLocks noChangeArrowheads="1"/>
        </xdr:cNvSpPr>
      </xdr:nvSpPr>
      <xdr:spPr bwMode="auto">
        <a:xfrm flipV="1">
          <a:off x="4076700" y="373856250"/>
          <a:ext cx="57150" cy="2647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50</xdr:row>
      <xdr:rowOff>0</xdr:rowOff>
    </xdr:from>
    <xdr:ext cx="57150" cy="362038"/>
    <xdr:sp macro="" textlink="">
      <xdr:nvSpPr>
        <xdr:cNvPr id="12" name="Text Box 68">
          <a:extLst>
            <a:ext uri="{FF2B5EF4-FFF2-40B4-BE49-F238E27FC236}">
              <a16:creationId xmlns="" xmlns:a16="http://schemas.microsoft.com/office/drawing/2014/main" id="{4A51974C-856F-47F7-BD8D-5E14DDFB69F7}"/>
            </a:ext>
          </a:extLst>
        </xdr:cNvPr>
        <xdr:cNvSpPr txBox="1">
          <a:spLocks noChangeArrowheads="1"/>
        </xdr:cNvSpPr>
      </xdr:nvSpPr>
      <xdr:spPr bwMode="auto">
        <a:xfrm flipV="1">
          <a:off x="4076700" y="373856250"/>
          <a:ext cx="57150" cy="3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50</xdr:row>
      <xdr:rowOff>0</xdr:rowOff>
    </xdr:from>
    <xdr:ext cx="57150" cy="264794"/>
    <xdr:sp macro="" textlink="">
      <xdr:nvSpPr>
        <xdr:cNvPr id="13" name="Text Box 68">
          <a:extLst>
            <a:ext uri="{FF2B5EF4-FFF2-40B4-BE49-F238E27FC236}">
              <a16:creationId xmlns="" xmlns:a16="http://schemas.microsoft.com/office/drawing/2014/main" id="{378B81D5-5366-4906-9402-CD1D1820F9BC}"/>
            </a:ext>
          </a:extLst>
        </xdr:cNvPr>
        <xdr:cNvSpPr txBox="1">
          <a:spLocks noChangeArrowheads="1"/>
        </xdr:cNvSpPr>
      </xdr:nvSpPr>
      <xdr:spPr bwMode="auto">
        <a:xfrm flipV="1">
          <a:off x="4076700" y="373856250"/>
          <a:ext cx="57150" cy="2647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50</xdr:row>
      <xdr:rowOff>0</xdr:rowOff>
    </xdr:from>
    <xdr:ext cx="57150" cy="362038"/>
    <xdr:sp macro="" textlink="">
      <xdr:nvSpPr>
        <xdr:cNvPr id="14" name="Text Box 68">
          <a:extLst>
            <a:ext uri="{FF2B5EF4-FFF2-40B4-BE49-F238E27FC236}">
              <a16:creationId xmlns="" xmlns:a16="http://schemas.microsoft.com/office/drawing/2014/main" id="{FB0FD2BC-DE59-4129-A0C4-E47D315BFB26}"/>
            </a:ext>
          </a:extLst>
        </xdr:cNvPr>
        <xdr:cNvSpPr txBox="1">
          <a:spLocks noChangeArrowheads="1"/>
        </xdr:cNvSpPr>
      </xdr:nvSpPr>
      <xdr:spPr bwMode="auto">
        <a:xfrm flipV="1">
          <a:off x="4076700" y="373856250"/>
          <a:ext cx="57150" cy="3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50</xdr:row>
      <xdr:rowOff>0</xdr:rowOff>
    </xdr:from>
    <xdr:ext cx="57150" cy="264794"/>
    <xdr:sp macro="" textlink="">
      <xdr:nvSpPr>
        <xdr:cNvPr id="15" name="Text Box 68">
          <a:extLst>
            <a:ext uri="{FF2B5EF4-FFF2-40B4-BE49-F238E27FC236}">
              <a16:creationId xmlns="" xmlns:a16="http://schemas.microsoft.com/office/drawing/2014/main" id="{4C9D8864-9187-4E40-8917-8CE39AF3B4BE}"/>
            </a:ext>
          </a:extLst>
        </xdr:cNvPr>
        <xdr:cNvSpPr txBox="1">
          <a:spLocks noChangeArrowheads="1"/>
        </xdr:cNvSpPr>
      </xdr:nvSpPr>
      <xdr:spPr bwMode="auto">
        <a:xfrm flipV="1">
          <a:off x="4076700" y="373856250"/>
          <a:ext cx="57150" cy="2647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50</xdr:row>
      <xdr:rowOff>0</xdr:rowOff>
    </xdr:from>
    <xdr:ext cx="57150" cy="362038"/>
    <xdr:sp macro="" textlink="">
      <xdr:nvSpPr>
        <xdr:cNvPr id="16" name="Text Box 68">
          <a:extLst>
            <a:ext uri="{FF2B5EF4-FFF2-40B4-BE49-F238E27FC236}">
              <a16:creationId xmlns="" xmlns:a16="http://schemas.microsoft.com/office/drawing/2014/main" id="{B931E73A-7C27-4A1A-B5B2-6EFAB0B57AA9}"/>
            </a:ext>
          </a:extLst>
        </xdr:cNvPr>
        <xdr:cNvSpPr txBox="1">
          <a:spLocks noChangeArrowheads="1"/>
        </xdr:cNvSpPr>
      </xdr:nvSpPr>
      <xdr:spPr bwMode="auto">
        <a:xfrm flipV="1">
          <a:off x="4076700" y="373856250"/>
          <a:ext cx="57150" cy="3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50</xdr:row>
      <xdr:rowOff>0</xdr:rowOff>
    </xdr:from>
    <xdr:ext cx="57150" cy="264794"/>
    <xdr:sp macro="" textlink="">
      <xdr:nvSpPr>
        <xdr:cNvPr id="17" name="Text Box 68">
          <a:extLst>
            <a:ext uri="{FF2B5EF4-FFF2-40B4-BE49-F238E27FC236}">
              <a16:creationId xmlns="" xmlns:a16="http://schemas.microsoft.com/office/drawing/2014/main" id="{32CA66F5-0807-4C3A-9F7B-06FF9655F56A}"/>
            </a:ext>
          </a:extLst>
        </xdr:cNvPr>
        <xdr:cNvSpPr txBox="1">
          <a:spLocks noChangeArrowheads="1"/>
        </xdr:cNvSpPr>
      </xdr:nvSpPr>
      <xdr:spPr bwMode="auto">
        <a:xfrm flipV="1">
          <a:off x="4076700" y="373856250"/>
          <a:ext cx="57150" cy="2647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50</xdr:row>
      <xdr:rowOff>0</xdr:rowOff>
    </xdr:from>
    <xdr:ext cx="57150" cy="362038"/>
    <xdr:sp macro="" textlink="">
      <xdr:nvSpPr>
        <xdr:cNvPr id="18" name="Text Box 68">
          <a:extLst>
            <a:ext uri="{FF2B5EF4-FFF2-40B4-BE49-F238E27FC236}">
              <a16:creationId xmlns="" xmlns:a16="http://schemas.microsoft.com/office/drawing/2014/main" id="{746945FF-8C93-4F56-9ABB-1E10773D24EC}"/>
            </a:ext>
          </a:extLst>
        </xdr:cNvPr>
        <xdr:cNvSpPr txBox="1">
          <a:spLocks noChangeArrowheads="1"/>
        </xdr:cNvSpPr>
      </xdr:nvSpPr>
      <xdr:spPr bwMode="auto">
        <a:xfrm flipV="1">
          <a:off x="4076700" y="373856250"/>
          <a:ext cx="57150" cy="3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50</xdr:row>
      <xdr:rowOff>0</xdr:rowOff>
    </xdr:from>
    <xdr:ext cx="57150" cy="264794"/>
    <xdr:sp macro="" textlink="">
      <xdr:nvSpPr>
        <xdr:cNvPr id="19" name="Text Box 68">
          <a:extLst>
            <a:ext uri="{FF2B5EF4-FFF2-40B4-BE49-F238E27FC236}">
              <a16:creationId xmlns="" xmlns:a16="http://schemas.microsoft.com/office/drawing/2014/main" id="{82F7777C-2FC1-41C8-AEA6-500B779B4CBF}"/>
            </a:ext>
          </a:extLst>
        </xdr:cNvPr>
        <xdr:cNvSpPr txBox="1">
          <a:spLocks noChangeArrowheads="1"/>
        </xdr:cNvSpPr>
      </xdr:nvSpPr>
      <xdr:spPr bwMode="auto">
        <a:xfrm flipV="1">
          <a:off x="4076700" y="373856250"/>
          <a:ext cx="57150" cy="2647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50</xdr:row>
      <xdr:rowOff>0</xdr:rowOff>
    </xdr:from>
    <xdr:ext cx="57150" cy="362038"/>
    <xdr:sp macro="" textlink="">
      <xdr:nvSpPr>
        <xdr:cNvPr id="20" name="Text Box 68">
          <a:extLst>
            <a:ext uri="{FF2B5EF4-FFF2-40B4-BE49-F238E27FC236}">
              <a16:creationId xmlns="" xmlns:a16="http://schemas.microsoft.com/office/drawing/2014/main" id="{D8A46DD7-327B-4C9E-B142-F71B6DB45D84}"/>
            </a:ext>
          </a:extLst>
        </xdr:cNvPr>
        <xdr:cNvSpPr txBox="1">
          <a:spLocks noChangeArrowheads="1"/>
        </xdr:cNvSpPr>
      </xdr:nvSpPr>
      <xdr:spPr bwMode="auto">
        <a:xfrm flipV="1">
          <a:off x="4076700" y="373856250"/>
          <a:ext cx="57150" cy="3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50</xdr:row>
      <xdr:rowOff>0</xdr:rowOff>
    </xdr:from>
    <xdr:ext cx="57150" cy="264794"/>
    <xdr:sp macro="" textlink="">
      <xdr:nvSpPr>
        <xdr:cNvPr id="21" name="Text Box 68">
          <a:extLst>
            <a:ext uri="{FF2B5EF4-FFF2-40B4-BE49-F238E27FC236}">
              <a16:creationId xmlns="" xmlns:a16="http://schemas.microsoft.com/office/drawing/2014/main" id="{C908DB00-556F-4FEE-8115-97ED37B5B4EE}"/>
            </a:ext>
          </a:extLst>
        </xdr:cNvPr>
        <xdr:cNvSpPr txBox="1">
          <a:spLocks noChangeArrowheads="1"/>
        </xdr:cNvSpPr>
      </xdr:nvSpPr>
      <xdr:spPr bwMode="auto">
        <a:xfrm flipV="1">
          <a:off x="4076700" y="373856250"/>
          <a:ext cx="57150" cy="2647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3"/>
  <sheetViews>
    <sheetView tabSelected="1" workbookViewId="0">
      <selection activeCell="AG5" sqref="AG5"/>
    </sheetView>
  </sheetViews>
  <sheetFormatPr baseColWidth="10" defaultRowHeight="15" x14ac:dyDescent="0.25"/>
  <cols>
    <col min="1" max="2" width="11.5703125" bestFit="1" customWidth="1"/>
    <col min="5" max="9" width="11.5703125" bestFit="1" customWidth="1"/>
    <col min="11" max="16" width="11.5703125" hidden="1" customWidth="1"/>
    <col min="17" max="17" width="13.85546875" hidden="1" customWidth="1"/>
    <col min="18" max="18" width="12.28515625" hidden="1" customWidth="1"/>
    <col min="19" max="19" width="13.85546875" hidden="1" customWidth="1"/>
    <col min="20" max="20" width="14.140625" hidden="1" customWidth="1"/>
    <col min="21" max="25" width="11.42578125" hidden="1" customWidth="1"/>
    <col min="26" max="30" width="11.42578125" customWidth="1"/>
  </cols>
  <sheetData>
    <row r="1" spans="1:30" ht="36" customHeight="1" x14ac:dyDescent="0.25">
      <c r="A1" s="113" t="s">
        <v>278</v>
      </c>
      <c r="B1" s="113"/>
      <c r="C1" s="113"/>
      <c r="D1" s="113"/>
      <c r="E1" s="113"/>
      <c r="F1" s="113"/>
      <c r="G1" s="113" t="s">
        <v>262</v>
      </c>
      <c r="H1" s="113"/>
      <c r="I1" s="113"/>
      <c r="J1" s="113"/>
      <c r="K1" s="115" t="s">
        <v>275</v>
      </c>
      <c r="L1" s="115"/>
      <c r="M1" s="115"/>
      <c r="N1" s="116" t="s">
        <v>276</v>
      </c>
      <c r="O1" s="116"/>
      <c r="P1" s="116"/>
      <c r="Q1" s="117" t="s">
        <v>277</v>
      </c>
      <c r="R1" s="117"/>
      <c r="S1" s="117"/>
      <c r="T1" s="118" t="s">
        <v>273</v>
      </c>
      <c r="U1" s="119" t="s">
        <v>279</v>
      </c>
      <c r="V1" s="120" t="s">
        <v>280</v>
      </c>
      <c r="W1" s="121" t="s">
        <v>281</v>
      </c>
      <c r="X1" s="114" t="s">
        <v>284</v>
      </c>
      <c r="Y1" s="114" t="s">
        <v>285</v>
      </c>
      <c r="Z1" s="114" t="s">
        <v>282</v>
      </c>
      <c r="AA1" s="112" t="s">
        <v>283</v>
      </c>
      <c r="AB1" s="115" t="s">
        <v>291</v>
      </c>
      <c r="AC1" s="115"/>
      <c r="AD1" s="115"/>
    </row>
    <row r="2" spans="1:30" ht="45" x14ac:dyDescent="0.25">
      <c r="A2" s="75" t="s">
        <v>0</v>
      </c>
      <c r="B2" s="93" t="s">
        <v>1</v>
      </c>
      <c r="C2" s="105" t="s">
        <v>2</v>
      </c>
      <c r="D2" s="93" t="s">
        <v>3</v>
      </c>
      <c r="E2" s="76" t="s">
        <v>4</v>
      </c>
      <c r="F2" s="93" t="s">
        <v>5</v>
      </c>
      <c r="G2" s="76" t="s">
        <v>6</v>
      </c>
      <c r="H2" s="93" t="s">
        <v>7</v>
      </c>
      <c r="I2" s="93" t="s">
        <v>8</v>
      </c>
      <c r="J2" s="93" t="s">
        <v>9</v>
      </c>
      <c r="K2" s="96" t="s">
        <v>191</v>
      </c>
      <c r="L2" s="96" t="s">
        <v>192</v>
      </c>
      <c r="M2" s="97" t="s">
        <v>193</v>
      </c>
      <c r="N2" s="98" t="s">
        <v>191</v>
      </c>
      <c r="O2" s="99" t="s">
        <v>192</v>
      </c>
      <c r="P2" s="100" t="s">
        <v>193</v>
      </c>
      <c r="Q2" s="101" t="s">
        <v>191</v>
      </c>
      <c r="R2" s="102" t="s">
        <v>192</v>
      </c>
      <c r="S2" s="102" t="s">
        <v>193</v>
      </c>
      <c r="T2" s="118"/>
      <c r="U2" s="119"/>
      <c r="V2" s="120"/>
      <c r="W2" s="121"/>
      <c r="X2" s="114"/>
      <c r="Y2" s="114"/>
      <c r="Z2" s="114"/>
      <c r="AA2" s="112"/>
      <c r="AB2" s="96" t="s">
        <v>191</v>
      </c>
      <c r="AC2" s="96" t="s">
        <v>192</v>
      </c>
      <c r="AD2" s="97" t="s">
        <v>193</v>
      </c>
    </row>
    <row r="3" spans="1:30" ht="25.5" customHeight="1" x14ac:dyDescent="0.25">
      <c r="A3" s="77">
        <v>1</v>
      </c>
      <c r="B3" s="78">
        <v>4526101</v>
      </c>
      <c r="C3" s="106" t="s">
        <v>10</v>
      </c>
      <c r="D3" s="78" t="s">
        <v>11</v>
      </c>
      <c r="E3" s="78">
        <v>0</v>
      </c>
      <c r="F3" s="78">
        <v>1</v>
      </c>
      <c r="G3" s="110" t="s">
        <v>290</v>
      </c>
      <c r="H3" s="78">
        <v>43211708</v>
      </c>
      <c r="I3" s="77">
        <v>1576748</v>
      </c>
      <c r="J3" s="79" t="s">
        <v>12</v>
      </c>
      <c r="K3" s="95">
        <v>71429</v>
      </c>
      <c r="L3" s="95">
        <v>13571</v>
      </c>
      <c r="M3" s="95">
        <v>85000</v>
      </c>
      <c r="N3" s="95">
        <v>78572</v>
      </c>
      <c r="O3" s="95">
        <v>14928</v>
      </c>
      <c r="P3" s="95">
        <v>93500</v>
      </c>
      <c r="Q3" s="94">
        <v>37815.129999999997</v>
      </c>
      <c r="R3" s="94">
        <v>7184.87</v>
      </c>
      <c r="S3" s="94">
        <v>45000</v>
      </c>
      <c r="T3" s="94">
        <v>39339.15</v>
      </c>
      <c r="U3" s="94">
        <f>+MIN(M3,P3,S3)</f>
        <v>45000</v>
      </c>
      <c r="V3" s="94">
        <f>+AVERAGE(M3,P3,S3,T3)</f>
        <v>65709.787500000006</v>
      </c>
      <c r="W3" s="94">
        <f>+MEDIAN(M3,P3,S3,T3)</f>
        <v>65000</v>
      </c>
      <c r="X3" s="94">
        <f>+STDEV(T3,U3)</f>
        <v>4002.8254222798664</v>
      </c>
      <c r="Y3" s="103">
        <f>+X3/AVERAGE(T3,U3)</f>
        <v>9.4922119141107458E-2</v>
      </c>
      <c r="Z3" s="94">
        <f>+MIN(T3,U3)</f>
        <v>39339.15</v>
      </c>
      <c r="AA3" s="104" t="s">
        <v>286</v>
      </c>
      <c r="AB3" s="107"/>
      <c r="AC3" s="107"/>
      <c r="AD3" s="107"/>
    </row>
    <row r="4" spans="1:30" ht="25.5" customHeight="1" x14ac:dyDescent="0.25">
      <c r="A4" s="77">
        <v>2</v>
      </c>
      <c r="B4" s="78">
        <v>4526101</v>
      </c>
      <c r="C4" s="106" t="s">
        <v>13</v>
      </c>
      <c r="D4" s="78" t="s">
        <v>11</v>
      </c>
      <c r="E4" s="77">
        <v>0</v>
      </c>
      <c r="F4" s="77">
        <v>1</v>
      </c>
      <c r="G4" s="110" t="s">
        <v>290</v>
      </c>
      <c r="H4" s="78">
        <v>43211708</v>
      </c>
      <c r="I4" s="80">
        <v>1319069</v>
      </c>
      <c r="J4" s="77" t="s">
        <v>14</v>
      </c>
      <c r="K4" s="95">
        <v>46218</v>
      </c>
      <c r="L4" s="95">
        <v>8782</v>
      </c>
      <c r="M4" s="95">
        <v>55000</v>
      </c>
      <c r="N4" s="95">
        <v>50840</v>
      </c>
      <c r="O4" s="95">
        <v>9660</v>
      </c>
      <c r="P4" s="95">
        <v>60500</v>
      </c>
      <c r="Q4" s="94">
        <v>21008.400000000001</v>
      </c>
      <c r="R4" s="94">
        <v>3991.6</v>
      </c>
      <c r="S4" s="94">
        <v>25000</v>
      </c>
      <c r="T4" s="94">
        <v>18161.189999999999</v>
      </c>
      <c r="U4" s="94">
        <f t="shared" ref="U4:U43" si="0">+MIN(M4,P4,S4)</f>
        <v>25000</v>
      </c>
      <c r="V4" s="94">
        <f t="shared" ref="V4:V43" si="1">+AVERAGE(M4,P4,S4,T4)</f>
        <v>39665.297500000001</v>
      </c>
      <c r="W4" s="94">
        <f t="shared" ref="W4:W43" si="2">+MEDIAN(M4,P4,S4,T4)</f>
        <v>40000</v>
      </c>
      <c r="X4" s="94">
        <f t="shared" ref="X4:X43" si="3">+STDEV(T4,U4)</f>
        <v>4835.76892624636</v>
      </c>
      <c r="Y4" s="103">
        <f t="shared" ref="Y4:Y43" si="4">+X4/AVERAGE(T4,U4)</f>
        <v>0.22407949948768141</v>
      </c>
      <c r="Z4" s="94">
        <f t="shared" ref="Z4:Z43" si="5">+MIN(T4,U4)</f>
        <v>18161.189999999999</v>
      </c>
      <c r="AA4" s="104" t="s">
        <v>286</v>
      </c>
      <c r="AB4" s="107"/>
      <c r="AC4" s="107"/>
      <c r="AD4" s="107"/>
    </row>
    <row r="5" spans="1:30" ht="25.5" customHeight="1" x14ac:dyDescent="0.25">
      <c r="A5" s="77">
        <v>3</v>
      </c>
      <c r="B5" s="78">
        <v>4526102</v>
      </c>
      <c r="C5" s="106" t="s">
        <v>15</v>
      </c>
      <c r="D5" s="78" t="s">
        <v>11</v>
      </c>
      <c r="E5" s="77">
        <v>0</v>
      </c>
      <c r="F5" s="77">
        <v>1</v>
      </c>
      <c r="G5" s="110" t="s">
        <v>290</v>
      </c>
      <c r="H5" s="77">
        <v>43211706</v>
      </c>
      <c r="I5" s="80">
        <v>1594862</v>
      </c>
      <c r="J5" s="77" t="s">
        <v>16</v>
      </c>
      <c r="K5" s="95">
        <v>54622</v>
      </c>
      <c r="L5" s="95">
        <v>10378</v>
      </c>
      <c r="M5" s="95">
        <v>65000</v>
      </c>
      <c r="N5" s="95">
        <v>60084</v>
      </c>
      <c r="O5" s="95">
        <v>11416</v>
      </c>
      <c r="P5" s="95">
        <v>71500</v>
      </c>
      <c r="Q5" s="94">
        <v>31092.44</v>
      </c>
      <c r="R5" s="94">
        <v>5907.56</v>
      </c>
      <c r="S5" s="94">
        <v>37000</v>
      </c>
      <c r="T5" s="94">
        <v>27241.78</v>
      </c>
      <c r="U5" s="94">
        <f t="shared" si="0"/>
        <v>37000</v>
      </c>
      <c r="V5" s="94">
        <f t="shared" si="1"/>
        <v>50185.445</v>
      </c>
      <c r="W5" s="94">
        <f t="shared" si="2"/>
        <v>51000</v>
      </c>
      <c r="X5" s="94">
        <f t="shared" si="3"/>
        <v>6900.1035343101885</v>
      </c>
      <c r="Y5" s="103">
        <f t="shared" si="4"/>
        <v>0.21481669823937596</v>
      </c>
      <c r="Z5" s="94">
        <f t="shared" si="5"/>
        <v>27241.78</v>
      </c>
      <c r="AA5" s="104" t="s">
        <v>286</v>
      </c>
      <c r="AB5" s="107"/>
      <c r="AC5" s="107"/>
      <c r="AD5" s="107"/>
    </row>
    <row r="6" spans="1:30" ht="25.5" customHeight="1" x14ac:dyDescent="0.25">
      <c r="A6" s="77">
        <v>4</v>
      </c>
      <c r="B6" s="81">
        <v>4527201</v>
      </c>
      <c r="C6" s="106" t="s">
        <v>17</v>
      </c>
      <c r="D6" s="82" t="s">
        <v>11</v>
      </c>
      <c r="E6" s="79">
        <v>0</v>
      </c>
      <c r="F6" s="79">
        <v>1</v>
      </c>
      <c r="G6" s="110" t="s">
        <v>290</v>
      </c>
      <c r="H6" s="78">
        <v>43201803</v>
      </c>
      <c r="I6" s="80">
        <v>1636664</v>
      </c>
      <c r="J6" s="79" t="s">
        <v>18</v>
      </c>
      <c r="K6" s="95">
        <v>218487</v>
      </c>
      <c r="L6" s="95">
        <v>41513</v>
      </c>
      <c r="M6" s="95">
        <v>260000</v>
      </c>
      <c r="N6" s="95">
        <v>240336</v>
      </c>
      <c r="O6" s="95">
        <v>45664</v>
      </c>
      <c r="P6" s="95">
        <v>286000</v>
      </c>
      <c r="Q6" s="94">
        <v>205882.35</v>
      </c>
      <c r="R6" s="94">
        <v>39117.65</v>
      </c>
      <c r="S6" s="94">
        <v>245000</v>
      </c>
      <c r="T6" s="94">
        <v>211880.54</v>
      </c>
      <c r="U6" s="94">
        <f t="shared" si="0"/>
        <v>245000</v>
      </c>
      <c r="V6" s="94">
        <f t="shared" si="1"/>
        <v>250720.13500000001</v>
      </c>
      <c r="W6" s="94">
        <f t="shared" si="2"/>
        <v>252500</v>
      </c>
      <c r="X6" s="94">
        <f t="shared" si="3"/>
        <v>23418.994755236607</v>
      </c>
      <c r="Y6" s="103">
        <f t="shared" si="4"/>
        <v>0.10251692818974782</v>
      </c>
      <c r="Z6" s="94">
        <f t="shared" si="5"/>
        <v>211880.54</v>
      </c>
      <c r="AA6" s="104" t="s">
        <v>286</v>
      </c>
      <c r="AB6" s="107"/>
      <c r="AC6" s="107"/>
      <c r="AD6" s="107"/>
    </row>
    <row r="7" spans="1:30" ht="25.5" customHeight="1" x14ac:dyDescent="0.25">
      <c r="A7" s="77">
        <v>5</v>
      </c>
      <c r="B7" s="81">
        <v>4527201</v>
      </c>
      <c r="C7" s="106" t="s">
        <v>19</v>
      </c>
      <c r="D7" s="82" t="s">
        <v>11</v>
      </c>
      <c r="E7" s="79">
        <v>0</v>
      </c>
      <c r="F7" s="79">
        <v>1</v>
      </c>
      <c r="G7" s="110" t="s">
        <v>290</v>
      </c>
      <c r="H7" s="78">
        <v>43201803</v>
      </c>
      <c r="I7" s="80">
        <v>1144781</v>
      </c>
      <c r="J7" s="79" t="s">
        <v>18</v>
      </c>
      <c r="K7" s="95">
        <v>277311</v>
      </c>
      <c r="L7" s="95">
        <v>52689</v>
      </c>
      <c r="M7" s="95">
        <v>330000</v>
      </c>
      <c r="N7" s="95">
        <v>305042</v>
      </c>
      <c r="O7" s="95">
        <v>57958</v>
      </c>
      <c r="P7" s="95">
        <v>363000</v>
      </c>
      <c r="Q7" s="94">
        <v>289915.96999999997</v>
      </c>
      <c r="R7" s="94">
        <v>55084.03</v>
      </c>
      <c r="S7" s="94">
        <v>345000</v>
      </c>
      <c r="T7" s="94">
        <v>280489.46999999997</v>
      </c>
      <c r="U7" s="94">
        <f t="shared" si="0"/>
        <v>330000</v>
      </c>
      <c r="V7" s="94">
        <f t="shared" si="1"/>
        <v>329622.36749999999</v>
      </c>
      <c r="W7" s="94">
        <f t="shared" si="2"/>
        <v>337500</v>
      </c>
      <c r="X7" s="94">
        <f t="shared" si="3"/>
        <v>35009.231503140014</v>
      </c>
      <c r="Y7" s="103">
        <f t="shared" si="4"/>
        <v>0.11469233532607864</v>
      </c>
      <c r="Z7" s="94">
        <f t="shared" si="5"/>
        <v>280489.46999999997</v>
      </c>
      <c r="AA7" s="104" t="s">
        <v>286</v>
      </c>
      <c r="AB7" s="107"/>
      <c r="AC7" s="107"/>
      <c r="AD7" s="107"/>
    </row>
    <row r="8" spans="1:30" ht="25.5" customHeight="1" x14ac:dyDescent="0.25">
      <c r="A8" s="77">
        <v>6</v>
      </c>
      <c r="B8" s="81">
        <v>4527201</v>
      </c>
      <c r="C8" s="106" t="s">
        <v>20</v>
      </c>
      <c r="D8" s="82" t="s">
        <v>11</v>
      </c>
      <c r="E8" s="79">
        <v>0</v>
      </c>
      <c r="F8" s="79">
        <v>1</v>
      </c>
      <c r="G8" s="110" t="s">
        <v>290</v>
      </c>
      <c r="H8" s="78">
        <v>43201803</v>
      </c>
      <c r="I8" s="80">
        <v>1748881</v>
      </c>
      <c r="J8" s="79" t="s">
        <v>18</v>
      </c>
      <c r="K8" s="95">
        <v>285714</v>
      </c>
      <c r="L8" s="95">
        <v>54286</v>
      </c>
      <c r="M8" s="95">
        <v>340000</v>
      </c>
      <c r="N8" s="95">
        <v>314285</v>
      </c>
      <c r="O8" s="95">
        <v>59715</v>
      </c>
      <c r="P8" s="95">
        <v>374000</v>
      </c>
      <c r="Q8" s="94">
        <v>205882.35</v>
      </c>
      <c r="R8" s="94">
        <v>39117.65</v>
      </c>
      <c r="S8" s="94">
        <v>245000</v>
      </c>
      <c r="T8" s="94">
        <v>236095.46</v>
      </c>
      <c r="U8" s="94">
        <f t="shared" si="0"/>
        <v>245000</v>
      </c>
      <c r="V8" s="94">
        <f t="shared" si="1"/>
        <v>298773.86499999999</v>
      </c>
      <c r="W8" s="94">
        <f t="shared" si="2"/>
        <v>292500</v>
      </c>
      <c r="X8" s="94">
        <f t="shared" si="3"/>
        <v>6296.4606173468655</v>
      </c>
      <c r="Y8" s="103">
        <f t="shared" si="4"/>
        <v>2.6175514594741201E-2</v>
      </c>
      <c r="Z8" s="94">
        <f t="shared" si="5"/>
        <v>236095.46</v>
      </c>
      <c r="AA8" s="104" t="s">
        <v>286</v>
      </c>
      <c r="AB8" s="107"/>
      <c r="AC8" s="107"/>
      <c r="AD8" s="107"/>
    </row>
    <row r="9" spans="1:30" ht="25.5" customHeight="1" x14ac:dyDescent="0.25">
      <c r="A9" s="77">
        <v>7</v>
      </c>
      <c r="B9" s="81">
        <v>4527201</v>
      </c>
      <c r="C9" s="106" t="s">
        <v>21</v>
      </c>
      <c r="D9" s="82" t="s">
        <v>11</v>
      </c>
      <c r="E9" s="79">
        <v>0</v>
      </c>
      <c r="F9" s="79">
        <v>1</v>
      </c>
      <c r="G9" s="110" t="s">
        <v>290</v>
      </c>
      <c r="H9" s="78">
        <v>43201803</v>
      </c>
      <c r="I9" s="80">
        <v>1019411</v>
      </c>
      <c r="J9" s="79" t="s">
        <v>18</v>
      </c>
      <c r="K9" s="95">
        <v>226891</v>
      </c>
      <c r="L9" s="95">
        <v>43109</v>
      </c>
      <c r="M9" s="95">
        <v>270000</v>
      </c>
      <c r="N9" s="95">
        <v>249580</v>
      </c>
      <c r="O9" s="95">
        <v>47420</v>
      </c>
      <c r="P9" s="95">
        <v>297000</v>
      </c>
      <c r="Q9" s="94">
        <v>289915.96999999997</v>
      </c>
      <c r="R9" s="94">
        <v>55084.03</v>
      </c>
      <c r="S9" s="94">
        <v>345000</v>
      </c>
      <c r="T9" s="94">
        <v>211880.54</v>
      </c>
      <c r="U9" s="94">
        <f t="shared" si="0"/>
        <v>270000</v>
      </c>
      <c r="V9" s="94">
        <f t="shared" si="1"/>
        <v>280970.13500000001</v>
      </c>
      <c r="W9" s="94">
        <f t="shared" si="2"/>
        <v>283500</v>
      </c>
      <c r="X9" s="94">
        <f t="shared" si="3"/>
        <v>41096.664284900049</v>
      </c>
      <c r="Y9" s="103">
        <f t="shared" si="4"/>
        <v>0.17056785187839313</v>
      </c>
      <c r="Z9" s="94">
        <f t="shared" si="5"/>
        <v>211880.54</v>
      </c>
      <c r="AA9" s="104" t="s">
        <v>286</v>
      </c>
      <c r="AB9" s="107"/>
      <c r="AC9" s="107"/>
      <c r="AD9" s="107"/>
    </row>
    <row r="10" spans="1:30" ht="18" customHeight="1" x14ac:dyDescent="0.25">
      <c r="A10" s="77">
        <v>8</v>
      </c>
      <c r="B10" s="81">
        <v>4527201</v>
      </c>
      <c r="C10" s="106" t="s">
        <v>23</v>
      </c>
      <c r="D10" s="82" t="s">
        <v>11</v>
      </c>
      <c r="E10" s="79">
        <v>0</v>
      </c>
      <c r="F10" s="79">
        <v>1</v>
      </c>
      <c r="G10" s="110" t="s">
        <v>290</v>
      </c>
      <c r="H10" s="82">
        <v>43201818</v>
      </c>
      <c r="I10" s="80">
        <v>1566331</v>
      </c>
      <c r="J10" s="79" t="s">
        <v>24</v>
      </c>
      <c r="K10" s="95">
        <v>109244</v>
      </c>
      <c r="L10" s="95">
        <v>20756</v>
      </c>
      <c r="M10" s="95">
        <v>130000</v>
      </c>
      <c r="N10" s="95">
        <v>120168</v>
      </c>
      <c r="O10" s="95">
        <v>22832</v>
      </c>
      <c r="P10" s="95">
        <v>143000</v>
      </c>
      <c r="Q10" s="94">
        <v>88235.29</v>
      </c>
      <c r="R10" s="94">
        <v>16764.71</v>
      </c>
      <c r="S10" s="94">
        <v>105000</v>
      </c>
      <c r="T10" s="94">
        <v>80716.399999999994</v>
      </c>
      <c r="U10" s="94">
        <f t="shared" si="0"/>
        <v>105000</v>
      </c>
      <c r="V10" s="94">
        <f t="shared" si="1"/>
        <v>114679.1</v>
      </c>
      <c r="W10" s="94">
        <f t="shared" si="2"/>
        <v>117500</v>
      </c>
      <c r="X10" s="94">
        <f t="shared" si="3"/>
        <v>17171.098231621632</v>
      </c>
      <c r="Y10" s="103">
        <f t="shared" si="4"/>
        <v>0.1849174142038251</v>
      </c>
      <c r="Z10" s="94">
        <f t="shared" si="5"/>
        <v>80716.399999999994</v>
      </c>
      <c r="AA10" s="104" t="s">
        <v>286</v>
      </c>
      <c r="AB10" s="107"/>
      <c r="AC10" s="107"/>
      <c r="AD10" s="107"/>
    </row>
    <row r="11" spans="1:30" ht="15" customHeight="1" x14ac:dyDescent="0.25">
      <c r="A11" s="77">
        <v>9</v>
      </c>
      <c r="B11" s="81">
        <v>4528101</v>
      </c>
      <c r="C11" s="106" t="s">
        <v>25</v>
      </c>
      <c r="D11" s="82" t="s">
        <v>11</v>
      </c>
      <c r="E11" s="79">
        <v>0</v>
      </c>
      <c r="F11" s="79">
        <v>1</v>
      </c>
      <c r="G11" s="110" t="s">
        <v>290</v>
      </c>
      <c r="H11" s="83">
        <v>43201404</v>
      </c>
      <c r="I11" s="80">
        <v>1451122</v>
      </c>
      <c r="J11" s="79" t="s">
        <v>26</v>
      </c>
      <c r="K11" s="95">
        <v>151261</v>
      </c>
      <c r="L11" s="95">
        <v>28739</v>
      </c>
      <c r="M11" s="95">
        <v>180000</v>
      </c>
      <c r="N11" s="95">
        <v>166387</v>
      </c>
      <c r="O11" s="95">
        <v>31613</v>
      </c>
      <c r="P11" s="95">
        <v>198000</v>
      </c>
      <c r="Q11" s="94">
        <v>29411.759999999998</v>
      </c>
      <c r="R11" s="94">
        <v>5588.24</v>
      </c>
      <c r="S11" s="94">
        <v>35000</v>
      </c>
      <c r="T11" s="94">
        <v>18161.189999999999</v>
      </c>
      <c r="U11" s="94">
        <f t="shared" si="0"/>
        <v>35000</v>
      </c>
      <c r="V11" s="94">
        <f t="shared" si="1"/>
        <v>107790.2975</v>
      </c>
      <c r="W11" s="94">
        <f t="shared" si="2"/>
        <v>107500</v>
      </c>
      <c r="X11" s="94">
        <f t="shared" si="3"/>
        <v>11906.836738111842</v>
      </c>
      <c r="Y11" s="103">
        <f t="shared" si="4"/>
        <v>0.44795222748444274</v>
      </c>
      <c r="Z11" s="94">
        <f t="shared" si="5"/>
        <v>18161.189999999999</v>
      </c>
      <c r="AA11" s="104" t="s">
        <v>286</v>
      </c>
      <c r="AB11" s="107"/>
      <c r="AC11" s="107"/>
      <c r="AD11" s="107"/>
    </row>
    <row r="12" spans="1:30" ht="15" customHeight="1" x14ac:dyDescent="0.25">
      <c r="A12" s="77">
        <v>10</v>
      </c>
      <c r="B12" s="81">
        <v>4528101</v>
      </c>
      <c r="C12" s="106" t="s">
        <v>27</v>
      </c>
      <c r="D12" s="82" t="s">
        <v>11</v>
      </c>
      <c r="E12" s="79">
        <v>0</v>
      </c>
      <c r="F12" s="79">
        <v>1</v>
      </c>
      <c r="G12" s="110" t="s">
        <v>290</v>
      </c>
      <c r="H12" s="83">
        <v>43201404</v>
      </c>
      <c r="I12" s="79">
        <v>1636719</v>
      </c>
      <c r="J12" s="79" t="s">
        <v>26</v>
      </c>
      <c r="K12" s="95">
        <v>197479</v>
      </c>
      <c r="L12" s="95">
        <v>37521</v>
      </c>
      <c r="M12" s="95">
        <v>235000</v>
      </c>
      <c r="N12" s="95">
        <v>217227</v>
      </c>
      <c r="O12" s="95">
        <v>41273</v>
      </c>
      <c r="P12" s="95">
        <v>258500</v>
      </c>
      <c r="Q12" s="94">
        <v>52100.84</v>
      </c>
      <c r="R12" s="94">
        <v>9899.16</v>
      </c>
      <c r="S12" s="94">
        <v>62000</v>
      </c>
      <c r="T12" s="94">
        <f t="shared" ref="T12:T24" si="6">+ROUND(S12,2)</f>
        <v>62000</v>
      </c>
      <c r="U12" s="94">
        <f t="shared" si="0"/>
        <v>62000</v>
      </c>
      <c r="V12" s="94">
        <f t="shared" si="1"/>
        <v>154375</v>
      </c>
      <c r="W12" s="94">
        <f t="shared" si="2"/>
        <v>148500</v>
      </c>
      <c r="X12" s="94">
        <f>+STDEV(T12,U12)</f>
        <v>0</v>
      </c>
      <c r="Y12" s="103">
        <f t="shared" si="4"/>
        <v>0</v>
      </c>
      <c r="Z12" s="94">
        <f t="shared" si="5"/>
        <v>62000</v>
      </c>
      <c r="AA12" s="104" t="s">
        <v>286</v>
      </c>
      <c r="AB12" s="107"/>
      <c r="AC12" s="107"/>
      <c r="AD12" s="107"/>
    </row>
    <row r="13" spans="1:30" ht="15" customHeight="1" x14ac:dyDescent="0.25">
      <c r="A13" s="77">
        <v>11</v>
      </c>
      <c r="B13" s="81">
        <v>4528101</v>
      </c>
      <c r="C13" s="106" t="s">
        <v>28</v>
      </c>
      <c r="D13" s="78" t="s">
        <v>11</v>
      </c>
      <c r="E13" s="78">
        <v>0</v>
      </c>
      <c r="F13" s="78">
        <v>1</v>
      </c>
      <c r="G13" s="110" t="s">
        <v>290</v>
      </c>
      <c r="H13" s="78">
        <v>43201502</v>
      </c>
      <c r="I13" s="80">
        <v>1531127</v>
      </c>
      <c r="J13" s="79" t="s">
        <v>26</v>
      </c>
      <c r="K13" s="95">
        <v>82353</v>
      </c>
      <c r="L13" s="95">
        <v>15647</v>
      </c>
      <c r="M13" s="95">
        <v>98000</v>
      </c>
      <c r="N13" s="95">
        <v>90588</v>
      </c>
      <c r="O13" s="95">
        <v>17212</v>
      </c>
      <c r="P13" s="95">
        <v>107800</v>
      </c>
      <c r="Q13" s="94">
        <v>65546.22</v>
      </c>
      <c r="R13" s="94">
        <v>12453.78</v>
      </c>
      <c r="S13" s="94">
        <v>78000</v>
      </c>
      <c r="T13" s="94">
        <f t="shared" si="6"/>
        <v>78000</v>
      </c>
      <c r="U13" s="94">
        <f t="shared" si="0"/>
        <v>78000</v>
      </c>
      <c r="V13" s="94">
        <f t="shared" si="1"/>
        <v>90450</v>
      </c>
      <c r="W13" s="94">
        <f t="shared" si="2"/>
        <v>88000</v>
      </c>
      <c r="X13" s="94">
        <f>+STDEV(T13,U13)</f>
        <v>0</v>
      </c>
      <c r="Y13" s="103">
        <f t="shared" si="4"/>
        <v>0</v>
      </c>
      <c r="Z13" s="94">
        <f t="shared" si="5"/>
        <v>78000</v>
      </c>
      <c r="AA13" s="104" t="s">
        <v>286</v>
      </c>
      <c r="AB13" s="107"/>
      <c r="AC13" s="107"/>
      <c r="AD13" s="107"/>
    </row>
    <row r="14" spans="1:30" ht="15" customHeight="1" x14ac:dyDescent="0.25">
      <c r="A14" s="77">
        <v>12</v>
      </c>
      <c r="B14" s="81">
        <v>4528101</v>
      </c>
      <c r="C14" s="106" t="s">
        <v>29</v>
      </c>
      <c r="D14" s="78" t="s">
        <v>11</v>
      </c>
      <c r="E14" s="78">
        <v>0</v>
      </c>
      <c r="F14" s="78">
        <v>1</v>
      </c>
      <c r="G14" s="110" t="s">
        <v>290</v>
      </c>
      <c r="H14" s="78">
        <v>43201531</v>
      </c>
      <c r="I14" s="80">
        <v>1665366</v>
      </c>
      <c r="J14" s="79" t="s">
        <v>26</v>
      </c>
      <c r="K14" s="95">
        <v>100840</v>
      </c>
      <c r="L14" s="95">
        <v>19160</v>
      </c>
      <c r="M14" s="95">
        <v>120000</v>
      </c>
      <c r="N14" s="95">
        <v>110924</v>
      </c>
      <c r="O14" s="95">
        <v>21076</v>
      </c>
      <c r="P14" s="95">
        <v>132000</v>
      </c>
      <c r="Q14" s="94">
        <v>197478.99</v>
      </c>
      <c r="R14" s="94">
        <v>37521.01</v>
      </c>
      <c r="S14" s="94">
        <v>235000</v>
      </c>
      <c r="T14" s="94">
        <f t="shared" si="6"/>
        <v>235000</v>
      </c>
      <c r="U14" s="94">
        <f t="shared" si="0"/>
        <v>120000</v>
      </c>
      <c r="V14" s="94">
        <f t="shared" si="1"/>
        <v>180500</v>
      </c>
      <c r="W14" s="94">
        <f t="shared" si="2"/>
        <v>183500</v>
      </c>
      <c r="X14" s="94">
        <f t="shared" si="3"/>
        <v>81317.279836452959</v>
      </c>
      <c r="Y14" s="103">
        <f t="shared" si="4"/>
        <v>0.45812552020536879</v>
      </c>
      <c r="Z14" s="94">
        <f t="shared" si="5"/>
        <v>120000</v>
      </c>
      <c r="AA14" s="104" t="s">
        <v>286</v>
      </c>
      <c r="AB14" s="107"/>
      <c r="AC14" s="107"/>
      <c r="AD14" s="107"/>
    </row>
    <row r="15" spans="1:30" ht="15" customHeight="1" x14ac:dyDescent="0.25">
      <c r="A15" s="77">
        <v>13</v>
      </c>
      <c r="B15" s="81">
        <v>4529001</v>
      </c>
      <c r="C15" s="106" t="s">
        <v>30</v>
      </c>
      <c r="D15" s="82" t="s">
        <v>11</v>
      </c>
      <c r="E15" s="79">
        <v>0</v>
      </c>
      <c r="F15" s="79">
        <v>1</v>
      </c>
      <c r="G15" s="110" t="s">
        <v>290</v>
      </c>
      <c r="H15" s="84">
        <v>23153134</v>
      </c>
      <c r="I15" s="80">
        <v>1019517</v>
      </c>
      <c r="J15" s="79" t="s">
        <v>26</v>
      </c>
      <c r="K15" s="95">
        <v>46218</v>
      </c>
      <c r="L15" s="95">
        <v>8782</v>
      </c>
      <c r="M15" s="95">
        <v>55000</v>
      </c>
      <c r="N15" s="95">
        <v>50840</v>
      </c>
      <c r="O15" s="95">
        <v>9660</v>
      </c>
      <c r="P15" s="95">
        <v>60500</v>
      </c>
      <c r="Q15" s="94">
        <v>79831.929999999993</v>
      </c>
      <c r="R15" s="94">
        <v>15168.07</v>
      </c>
      <c r="S15" s="94">
        <v>95000</v>
      </c>
      <c r="T15" s="94">
        <f t="shared" si="6"/>
        <v>95000</v>
      </c>
      <c r="U15" s="94">
        <f t="shared" si="0"/>
        <v>55000</v>
      </c>
      <c r="V15" s="94">
        <f t="shared" si="1"/>
        <v>76375</v>
      </c>
      <c r="W15" s="94">
        <f t="shared" si="2"/>
        <v>77750</v>
      </c>
      <c r="X15" s="94">
        <f t="shared" si="3"/>
        <v>28284.2712474619</v>
      </c>
      <c r="Y15" s="103">
        <f t="shared" si="4"/>
        <v>0.37712361663282534</v>
      </c>
      <c r="Z15" s="94">
        <f t="shared" si="5"/>
        <v>55000</v>
      </c>
      <c r="AA15" s="104" t="s">
        <v>286</v>
      </c>
      <c r="AB15" s="107"/>
      <c r="AC15" s="107"/>
      <c r="AD15" s="107"/>
    </row>
    <row r="16" spans="1:30" ht="15" customHeight="1" x14ac:dyDescent="0.25">
      <c r="A16" s="77">
        <v>14</v>
      </c>
      <c r="B16" s="81">
        <v>4529001</v>
      </c>
      <c r="C16" s="106" t="s">
        <v>31</v>
      </c>
      <c r="D16" s="82" t="s">
        <v>11</v>
      </c>
      <c r="E16" s="79">
        <v>0</v>
      </c>
      <c r="F16" s="79">
        <v>1</v>
      </c>
      <c r="G16" s="110" t="s">
        <v>290</v>
      </c>
      <c r="H16" s="84">
        <v>44103004</v>
      </c>
      <c r="I16" s="79">
        <v>1215532</v>
      </c>
      <c r="J16" s="79" t="s">
        <v>26</v>
      </c>
      <c r="K16" s="95">
        <v>71429</v>
      </c>
      <c r="L16" s="95">
        <v>13571</v>
      </c>
      <c r="M16" s="95">
        <v>85000</v>
      </c>
      <c r="N16" s="95">
        <v>78572</v>
      </c>
      <c r="O16" s="95">
        <v>14928</v>
      </c>
      <c r="P16" s="95">
        <v>93500</v>
      </c>
      <c r="Q16" s="94">
        <v>121848.74</v>
      </c>
      <c r="R16" s="94">
        <v>23151.26</v>
      </c>
      <c r="S16" s="94">
        <v>145000</v>
      </c>
      <c r="T16" s="94">
        <f t="shared" si="6"/>
        <v>145000</v>
      </c>
      <c r="U16" s="94">
        <f t="shared" si="0"/>
        <v>85000</v>
      </c>
      <c r="V16" s="94">
        <f t="shared" si="1"/>
        <v>117125</v>
      </c>
      <c r="W16" s="94">
        <f t="shared" si="2"/>
        <v>119250</v>
      </c>
      <c r="X16" s="94">
        <f t="shared" si="3"/>
        <v>42426.406871192848</v>
      </c>
      <c r="Y16" s="103">
        <f t="shared" si="4"/>
        <v>0.36892527714080736</v>
      </c>
      <c r="Z16" s="94">
        <f t="shared" si="5"/>
        <v>85000</v>
      </c>
      <c r="AA16" s="104" t="s">
        <v>286</v>
      </c>
      <c r="AB16" s="107"/>
      <c r="AC16" s="107"/>
      <c r="AD16" s="107"/>
    </row>
    <row r="17" spans="1:30" ht="15" customHeight="1" x14ac:dyDescent="0.25">
      <c r="A17" s="77">
        <v>15</v>
      </c>
      <c r="B17" s="81">
        <v>4529001</v>
      </c>
      <c r="C17" s="106" t="s">
        <v>32</v>
      </c>
      <c r="D17" s="82" t="s">
        <v>11</v>
      </c>
      <c r="E17" s="79">
        <v>0</v>
      </c>
      <c r="F17" s="79">
        <v>1</v>
      </c>
      <c r="G17" s="110" t="s">
        <v>290</v>
      </c>
      <c r="H17" s="84">
        <v>44103004</v>
      </c>
      <c r="I17" s="79">
        <v>1616474</v>
      </c>
      <c r="J17" s="79" t="s">
        <v>26</v>
      </c>
      <c r="K17" s="95">
        <v>71429</v>
      </c>
      <c r="L17" s="95">
        <v>13571</v>
      </c>
      <c r="M17" s="95">
        <v>85000</v>
      </c>
      <c r="N17" s="95">
        <v>78572</v>
      </c>
      <c r="O17" s="95">
        <v>14928</v>
      </c>
      <c r="P17" s="95">
        <v>93500</v>
      </c>
      <c r="Q17" s="94">
        <v>113445.38</v>
      </c>
      <c r="R17" s="94">
        <v>21554.62</v>
      </c>
      <c r="S17" s="94">
        <v>135000</v>
      </c>
      <c r="T17" s="94">
        <f t="shared" si="6"/>
        <v>135000</v>
      </c>
      <c r="U17" s="94">
        <f t="shared" si="0"/>
        <v>85000</v>
      </c>
      <c r="V17" s="94">
        <f t="shared" si="1"/>
        <v>112125</v>
      </c>
      <c r="W17" s="94">
        <f t="shared" si="2"/>
        <v>114250</v>
      </c>
      <c r="X17" s="94">
        <f t="shared" si="3"/>
        <v>35355.33905932738</v>
      </c>
      <c r="Y17" s="103">
        <f t="shared" si="4"/>
        <v>0.32141217326661253</v>
      </c>
      <c r="Z17" s="94">
        <f t="shared" si="5"/>
        <v>85000</v>
      </c>
      <c r="AA17" s="104" t="s">
        <v>286</v>
      </c>
      <c r="AB17" s="107"/>
      <c r="AC17" s="107"/>
      <c r="AD17" s="107"/>
    </row>
    <row r="18" spans="1:30" ht="15" customHeight="1" x14ac:dyDescent="0.25">
      <c r="A18" s="77">
        <v>16</v>
      </c>
      <c r="B18" s="81">
        <v>4529001</v>
      </c>
      <c r="C18" s="106" t="s">
        <v>33</v>
      </c>
      <c r="D18" s="82" t="s">
        <v>11</v>
      </c>
      <c r="E18" s="79">
        <v>0</v>
      </c>
      <c r="F18" s="79">
        <v>1</v>
      </c>
      <c r="G18" s="110" t="s">
        <v>290</v>
      </c>
      <c r="H18" s="84">
        <v>44103004</v>
      </c>
      <c r="I18" s="79">
        <v>1034074</v>
      </c>
      <c r="J18" s="79" t="s">
        <v>26</v>
      </c>
      <c r="K18" s="95">
        <v>71429</v>
      </c>
      <c r="L18" s="95">
        <v>13571</v>
      </c>
      <c r="M18" s="95">
        <v>85000</v>
      </c>
      <c r="N18" s="95">
        <v>78572</v>
      </c>
      <c r="O18" s="95">
        <v>14928</v>
      </c>
      <c r="P18" s="95">
        <v>93500</v>
      </c>
      <c r="Q18" s="94">
        <v>124369.75</v>
      </c>
      <c r="R18" s="94">
        <v>23630.25</v>
      </c>
      <c r="S18" s="94">
        <v>148000</v>
      </c>
      <c r="T18" s="94">
        <f t="shared" si="6"/>
        <v>148000</v>
      </c>
      <c r="U18" s="94">
        <f t="shared" si="0"/>
        <v>85000</v>
      </c>
      <c r="V18" s="94">
        <f t="shared" si="1"/>
        <v>118625</v>
      </c>
      <c r="W18" s="94">
        <f t="shared" si="2"/>
        <v>120750</v>
      </c>
      <c r="X18" s="94">
        <f t="shared" si="3"/>
        <v>44547.727214752493</v>
      </c>
      <c r="Y18" s="103">
        <f t="shared" si="4"/>
        <v>0.38238392459015014</v>
      </c>
      <c r="Z18" s="94">
        <f t="shared" si="5"/>
        <v>85000</v>
      </c>
      <c r="AA18" s="104" t="s">
        <v>286</v>
      </c>
      <c r="AB18" s="107"/>
      <c r="AC18" s="107"/>
      <c r="AD18" s="107"/>
    </row>
    <row r="19" spans="1:30" ht="15" customHeight="1" x14ac:dyDescent="0.25">
      <c r="A19" s="77">
        <v>17</v>
      </c>
      <c r="B19" s="81">
        <v>4529001</v>
      </c>
      <c r="C19" s="106" t="s">
        <v>34</v>
      </c>
      <c r="D19" s="82" t="s">
        <v>11</v>
      </c>
      <c r="E19" s="79">
        <v>0</v>
      </c>
      <c r="F19" s="79">
        <v>1</v>
      </c>
      <c r="G19" s="110" t="s">
        <v>290</v>
      </c>
      <c r="H19" s="84">
        <v>44103004</v>
      </c>
      <c r="I19" s="79">
        <v>1017405</v>
      </c>
      <c r="J19" s="79" t="s">
        <v>26</v>
      </c>
      <c r="K19" s="95">
        <v>71429</v>
      </c>
      <c r="L19" s="95">
        <v>13571</v>
      </c>
      <c r="M19" s="95">
        <v>85000</v>
      </c>
      <c r="N19" s="95">
        <v>78572</v>
      </c>
      <c r="O19" s="95">
        <v>14928</v>
      </c>
      <c r="P19" s="95">
        <v>93500</v>
      </c>
      <c r="Q19" s="94">
        <v>124369.75</v>
      </c>
      <c r="R19" s="94">
        <v>23630.25</v>
      </c>
      <c r="S19" s="94">
        <v>148000</v>
      </c>
      <c r="T19" s="94">
        <f t="shared" si="6"/>
        <v>148000</v>
      </c>
      <c r="U19" s="94">
        <f t="shared" si="0"/>
        <v>85000</v>
      </c>
      <c r="V19" s="94">
        <f t="shared" si="1"/>
        <v>118625</v>
      </c>
      <c r="W19" s="94">
        <f t="shared" si="2"/>
        <v>120750</v>
      </c>
      <c r="X19" s="94">
        <f t="shared" si="3"/>
        <v>44547.727214752493</v>
      </c>
      <c r="Y19" s="103">
        <f t="shared" si="4"/>
        <v>0.38238392459015014</v>
      </c>
      <c r="Z19" s="94">
        <f t="shared" si="5"/>
        <v>85000</v>
      </c>
      <c r="AA19" s="104" t="s">
        <v>286</v>
      </c>
      <c r="AB19" s="107"/>
      <c r="AC19" s="107"/>
      <c r="AD19" s="107"/>
    </row>
    <row r="20" spans="1:30" ht="15" customHeight="1" x14ac:dyDescent="0.25">
      <c r="A20" s="77">
        <v>18</v>
      </c>
      <c r="B20" s="81">
        <v>4529001</v>
      </c>
      <c r="C20" s="106" t="s">
        <v>35</v>
      </c>
      <c r="D20" s="82" t="s">
        <v>11</v>
      </c>
      <c r="E20" s="79">
        <v>0</v>
      </c>
      <c r="F20" s="79">
        <v>1</v>
      </c>
      <c r="G20" s="110" t="s">
        <v>290</v>
      </c>
      <c r="H20" s="84">
        <v>43202216</v>
      </c>
      <c r="I20" s="79">
        <v>1805198</v>
      </c>
      <c r="J20" s="79" t="s">
        <v>26</v>
      </c>
      <c r="K20" s="95">
        <v>163866</v>
      </c>
      <c r="L20" s="95">
        <v>31134</v>
      </c>
      <c r="M20" s="95">
        <v>195000</v>
      </c>
      <c r="N20" s="95">
        <v>180253</v>
      </c>
      <c r="O20" s="95">
        <v>34247</v>
      </c>
      <c r="P20" s="95">
        <v>214500</v>
      </c>
      <c r="Q20" s="94">
        <v>71428.570000000007</v>
      </c>
      <c r="R20" s="94">
        <v>13571.43</v>
      </c>
      <c r="S20" s="94">
        <v>85000</v>
      </c>
      <c r="T20" s="94">
        <f t="shared" si="6"/>
        <v>85000</v>
      </c>
      <c r="U20" s="94">
        <f t="shared" si="0"/>
        <v>85000</v>
      </c>
      <c r="V20" s="94">
        <f t="shared" si="1"/>
        <v>144875</v>
      </c>
      <c r="W20" s="94">
        <f t="shared" si="2"/>
        <v>140000</v>
      </c>
      <c r="X20" s="94">
        <f t="shared" si="3"/>
        <v>0</v>
      </c>
      <c r="Y20" s="103">
        <f t="shared" si="4"/>
        <v>0</v>
      </c>
      <c r="Z20" s="94">
        <f t="shared" si="5"/>
        <v>85000</v>
      </c>
      <c r="AA20" s="104" t="s">
        <v>286</v>
      </c>
      <c r="AB20" s="107"/>
      <c r="AC20" s="107"/>
      <c r="AD20" s="107"/>
    </row>
    <row r="21" spans="1:30" ht="15" customHeight="1" x14ac:dyDescent="0.25">
      <c r="A21" s="77">
        <v>19</v>
      </c>
      <c r="B21" s="81">
        <v>4529001</v>
      </c>
      <c r="C21" s="106" t="s">
        <v>36</v>
      </c>
      <c r="D21" s="82" t="s">
        <v>11</v>
      </c>
      <c r="E21" s="79">
        <v>0</v>
      </c>
      <c r="F21" s="79">
        <v>1</v>
      </c>
      <c r="G21" s="110" t="s">
        <v>290</v>
      </c>
      <c r="H21" s="84">
        <v>44103001</v>
      </c>
      <c r="I21" s="79">
        <v>1591756</v>
      </c>
      <c r="J21" s="79" t="s">
        <v>26</v>
      </c>
      <c r="K21" s="95">
        <v>32773</v>
      </c>
      <c r="L21" s="95">
        <v>6227</v>
      </c>
      <c r="M21" s="95">
        <v>39000</v>
      </c>
      <c r="N21" s="95">
        <v>36050</v>
      </c>
      <c r="O21" s="95">
        <v>6850</v>
      </c>
      <c r="P21" s="95">
        <v>42900</v>
      </c>
      <c r="Q21" s="94">
        <v>72268.91</v>
      </c>
      <c r="R21" s="94">
        <v>13731.09</v>
      </c>
      <c r="S21" s="94">
        <v>86000</v>
      </c>
      <c r="T21" s="94">
        <f t="shared" si="6"/>
        <v>86000</v>
      </c>
      <c r="U21" s="94">
        <f t="shared" si="0"/>
        <v>39000</v>
      </c>
      <c r="V21" s="94">
        <f t="shared" si="1"/>
        <v>63475</v>
      </c>
      <c r="W21" s="94">
        <f t="shared" si="2"/>
        <v>64450</v>
      </c>
      <c r="X21" s="94">
        <f t="shared" si="3"/>
        <v>33234.018715767736</v>
      </c>
      <c r="Y21" s="103">
        <f t="shared" si="4"/>
        <v>0.53174429945228374</v>
      </c>
      <c r="Z21" s="94">
        <f t="shared" si="5"/>
        <v>39000</v>
      </c>
      <c r="AA21" s="104" t="s">
        <v>286</v>
      </c>
      <c r="AB21" s="107"/>
      <c r="AC21" s="107"/>
      <c r="AD21" s="107"/>
    </row>
    <row r="22" spans="1:30" ht="15" customHeight="1" x14ac:dyDescent="0.25">
      <c r="A22" s="77">
        <v>20</v>
      </c>
      <c r="B22" s="81">
        <v>4529001</v>
      </c>
      <c r="C22" s="106" t="s">
        <v>37</v>
      </c>
      <c r="D22" s="82" t="s">
        <v>11</v>
      </c>
      <c r="E22" s="79">
        <v>0</v>
      </c>
      <c r="F22" s="79">
        <v>1</v>
      </c>
      <c r="G22" s="110" t="s">
        <v>290</v>
      </c>
      <c r="H22" s="84">
        <v>44103001</v>
      </c>
      <c r="I22" s="79">
        <v>1215529</v>
      </c>
      <c r="J22" s="79" t="s">
        <v>26</v>
      </c>
      <c r="K22" s="95">
        <v>32773</v>
      </c>
      <c r="L22" s="95">
        <v>6227</v>
      </c>
      <c r="M22" s="95">
        <v>39000</v>
      </c>
      <c r="N22" s="95">
        <v>36050</v>
      </c>
      <c r="O22" s="95">
        <v>6850</v>
      </c>
      <c r="P22" s="95">
        <v>42900</v>
      </c>
      <c r="Q22" s="94">
        <v>72268.91</v>
      </c>
      <c r="R22" s="94">
        <v>13731.09</v>
      </c>
      <c r="S22" s="94">
        <v>86000</v>
      </c>
      <c r="T22" s="94">
        <f t="shared" si="6"/>
        <v>86000</v>
      </c>
      <c r="U22" s="94">
        <f t="shared" si="0"/>
        <v>39000</v>
      </c>
      <c r="V22" s="94">
        <f t="shared" si="1"/>
        <v>63475</v>
      </c>
      <c r="W22" s="94">
        <f t="shared" si="2"/>
        <v>64450</v>
      </c>
      <c r="X22" s="94">
        <f t="shared" si="3"/>
        <v>33234.018715767736</v>
      </c>
      <c r="Y22" s="103">
        <f t="shared" si="4"/>
        <v>0.53174429945228374</v>
      </c>
      <c r="Z22" s="94">
        <f t="shared" si="5"/>
        <v>39000</v>
      </c>
      <c r="AA22" s="104" t="s">
        <v>286</v>
      </c>
      <c r="AB22" s="107"/>
      <c r="AC22" s="107"/>
      <c r="AD22" s="107"/>
    </row>
    <row r="23" spans="1:30" ht="15" customHeight="1" x14ac:dyDescent="0.25">
      <c r="A23" s="77">
        <v>21</v>
      </c>
      <c r="B23" s="81">
        <v>4529001</v>
      </c>
      <c r="C23" s="106" t="s">
        <v>38</v>
      </c>
      <c r="D23" s="82" t="s">
        <v>11</v>
      </c>
      <c r="E23" s="79">
        <v>0</v>
      </c>
      <c r="F23" s="79">
        <v>1</v>
      </c>
      <c r="G23" s="110" t="s">
        <v>290</v>
      </c>
      <c r="H23" s="84">
        <v>44101705</v>
      </c>
      <c r="I23" s="79">
        <v>1591752</v>
      </c>
      <c r="J23" s="79" t="s">
        <v>26</v>
      </c>
      <c r="K23" s="95">
        <v>159664</v>
      </c>
      <c r="L23" s="95">
        <v>30336</v>
      </c>
      <c r="M23" s="95">
        <v>190000</v>
      </c>
      <c r="N23" s="95">
        <v>175630</v>
      </c>
      <c r="O23" s="95">
        <v>33370</v>
      </c>
      <c r="P23" s="95">
        <v>209000</v>
      </c>
      <c r="Q23" s="94">
        <v>417647.06</v>
      </c>
      <c r="R23" s="94">
        <v>79352.94</v>
      </c>
      <c r="S23" s="94">
        <v>497000</v>
      </c>
      <c r="T23" s="94">
        <f t="shared" si="6"/>
        <v>497000</v>
      </c>
      <c r="U23" s="94">
        <f t="shared" si="0"/>
        <v>190000</v>
      </c>
      <c r="V23" s="94">
        <f t="shared" si="1"/>
        <v>348250</v>
      </c>
      <c r="W23" s="94">
        <f t="shared" si="2"/>
        <v>353000</v>
      </c>
      <c r="X23" s="94">
        <f t="shared" si="3"/>
        <v>217081.78182427009</v>
      </c>
      <c r="Y23" s="103">
        <f t="shared" si="4"/>
        <v>0.63197025276352281</v>
      </c>
      <c r="Z23" s="94">
        <f t="shared" si="5"/>
        <v>190000</v>
      </c>
      <c r="AA23" s="104" t="s">
        <v>286</v>
      </c>
      <c r="AB23" s="107"/>
      <c r="AC23" s="107"/>
      <c r="AD23" s="107"/>
    </row>
    <row r="24" spans="1:30" ht="15" customHeight="1" x14ac:dyDescent="0.25">
      <c r="A24" s="77">
        <v>22</v>
      </c>
      <c r="B24" s="81">
        <v>4529001</v>
      </c>
      <c r="C24" s="106" t="s">
        <v>39</v>
      </c>
      <c r="D24" s="82" t="s">
        <v>11</v>
      </c>
      <c r="E24" s="79">
        <v>0</v>
      </c>
      <c r="F24" s="79">
        <v>1</v>
      </c>
      <c r="G24" s="110" t="s">
        <v>290</v>
      </c>
      <c r="H24" s="84">
        <v>26111711</v>
      </c>
      <c r="I24" s="80">
        <v>1473991</v>
      </c>
      <c r="J24" s="79" t="s">
        <v>26</v>
      </c>
      <c r="K24" s="95">
        <v>15126</v>
      </c>
      <c r="L24" s="95">
        <v>2874</v>
      </c>
      <c r="M24" s="95">
        <v>18000</v>
      </c>
      <c r="N24" s="95">
        <v>16639</v>
      </c>
      <c r="O24" s="95">
        <v>3161</v>
      </c>
      <c r="P24" s="95">
        <v>19800</v>
      </c>
      <c r="Q24" s="94">
        <v>4621.8500000000004</v>
      </c>
      <c r="R24" s="94">
        <v>878.15</v>
      </c>
      <c r="S24" s="94">
        <v>5500</v>
      </c>
      <c r="T24" s="94">
        <f t="shared" si="6"/>
        <v>5500</v>
      </c>
      <c r="U24" s="94">
        <f t="shared" si="0"/>
        <v>5500</v>
      </c>
      <c r="V24" s="94">
        <f t="shared" si="1"/>
        <v>12200</v>
      </c>
      <c r="W24" s="94">
        <f t="shared" si="2"/>
        <v>11750</v>
      </c>
      <c r="X24" s="94">
        <f t="shared" si="3"/>
        <v>0</v>
      </c>
      <c r="Y24" s="103">
        <f t="shared" si="4"/>
        <v>0</v>
      </c>
      <c r="Z24" s="94">
        <f t="shared" si="5"/>
        <v>5500</v>
      </c>
      <c r="AA24" s="104" t="s">
        <v>286</v>
      </c>
      <c r="AB24" s="107"/>
      <c r="AC24" s="107"/>
      <c r="AD24" s="107"/>
    </row>
    <row r="25" spans="1:30" ht="36" customHeight="1" x14ac:dyDescent="0.25">
      <c r="A25" s="77">
        <v>23</v>
      </c>
      <c r="B25" s="81">
        <v>4529001</v>
      </c>
      <c r="C25" s="106" t="s">
        <v>289</v>
      </c>
      <c r="D25" s="78" t="s">
        <v>11</v>
      </c>
      <c r="E25" s="78">
        <v>0</v>
      </c>
      <c r="F25" s="78">
        <v>1</v>
      </c>
      <c r="G25" s="110" t="s">
        <v>290</v>
      </c>
      <c r="H25" s="78">
        <v>43201402</v>
      </c>
      <c r="I25" s="77">
        <v>1799699</v>
      </c>
      <c r="J25" s="79" t="s">
        <v>26</v>
      </c>
      <c r="K25" s="95">
        <v>714286</v>
      </c>
      <c r="L25" s="95">
        <v>135714</v>
      </c>
      <c r="M25" s="95">
        <v>850000</v>
      </c>
      <c r="N25" s="95">
        <v>785715</v>
      </c>
      <c r="O25" s="95">
        <v>149285</v>
      </c>
      <c r="P25" s="95">
        <v>935000</v>
      </c>
      <c r="Q25" s="94" t="s">
        <v>274</v>
      </c>
      <c r="R25" s="94" t="s">
        <v>274</v>
      </c>
      <c r="S25" s="94" t="s">
        <v>274</v>
      </c>
      <c r="T25" s="107"/>
      <c r="U25" s="94">
        <f t="shared" si="0"/>
        <v>850000</v>
      </c>
      <c r="V25" s="94">
        <f t="shared" si="1"/>
        <v>892500</v>
      </c>
      <c r="W25" s="94">
        <f t="shared" si="2"/>
        <v>892500</v>
      </c>
      <c r="X25" s="94">
        <f>+U25</f>
        <v>850000</v>
      </c>
      <c r="Y25" s="103">
        <f t="shared" si="4"/>
        <v>1</v>
      </c>
      <c r="Z25" s="94">
        <f t="shared" si="5"/>
        <v>850000</v>
      </c>
      <c r="AA25" s="104" t="s">
        <v>279</v>
      </c>
      <c r="AB25" s="107"/>
      <c r="AC25" s="107"/>
      <c r="AD25" s="107"/>
    </row>
    <row r="26" spans="1:30" ht="15" customHeight="1" x14ac:dyDescent="0.25">
      <c r="A26" s="77">
        <v>24</v>
      </c>
      <c r="B26" s="81">
        <v>4529001</v>
      </c>
      <c r="C26" s="106" t="s">
        <v>40</v>
      </c>
      <c r="D26" s="82" t="s">
        <v>11</v>
      </c>
      <c r="E26" s="79">
        <v>0</v>
      </c>
      <c r="F26" s="79">
        <v>1</v>
      </c>
      <c r="G26" s="110" t="s">
        <v>290</v>
      </c>
      <c r="H26" s="78">
        <v>43201402</v>
      </c>
      <c r="I26" s="79">
        <v>1819352</v>
      </c>
      <c r="J26" s="79" t="s">
        <v>26</v>
      </c>
      <c r="K26" s="95">
        <v>470588</v>
      </c>
      <c r="L26" s="95">
        <v>89412</v>
      </c>
      <c r="M26" s="95">
        <v>560000</v>
      </c>
      <c r="N26" s="95">
        <v>517647</v>
      </c>
      <c r="O26" s="95">
        <v>98353</v>
      </c>
      <c r="P26" s="95">
        <v>616000</v>
      </c>
      <c r="Q26" s="94" t="s">
        <v>274</v>
      </c>
      <c r="R26" s="94" t="s">
        <v>274</v>
      </c>
      <c r="S26" s="94" t="s">
        <v>274</v>
      </c>
      <c r="T26" s="94">
        <v>238113.37</v>
      </c>
      <c r="U26" s="94">
        <f t="shared" si="0"/>
        <v>560000</v>
      </c>
      <c r="V26" s="94">
        <f t="shared" si="1"/>
        <v>471371.12333333335</v>
      </c>
      <c r="W26" s="94">
        <f t="shared" si="2"/>
        <v>560000</v>
      </c>
      <c r="X26" s="94">
        <f t="shared" si="3"/>
        <v>227608.21884628525</v>
      </c>
      <c r="Y26" s="103">
        <f t="shared" si="4"/>
        <v>0.57036563325905754</v>
      </c>
      <c r="Z26" s="94">
        <f t="shared" si="5"/>
        <v>238113.37</v>
      </c>
      <c r="AA26" s="104" t="s">
        <v>286</v>
      </c>
      <c r="AB26" s="107"/>
      <c r="AC26" s="107"/>
      <c r="AD26" s="107"/>
    </row>
    <row r="27" spans="1:30" ht="15" customHeight="1" x14ac:dyDescent="0.25">
      <c r="A27" s="77">
        <v>25</v>
      </c>
      <c r="B27" s="81">
        <v>4529001</v>
      </c>
      <c r="C27" s="106" t="s">
        <v>41</v>
      </c>
      <c r="D27" s="82" t="s">
        <v>11</v>
      </c>
      <c r="E27" s="79">
        <v>0</v>
      </c>
      <c r="F27" s="79">
        <v>1</v>
      </c>
      <c r="G27" s="110" t="s">
        <v>290</v>
      </c>
      <c r="H27" s="78">
        <v>43201402</v>
      </c>
      <c r="I27" s="79">
        <v>1701164</v>
      </c>
      <c r="J27" s="79" t="s">
        <v>26</v>
      </c>
      <c r="K27" s="95">
        <v>630252</v>
      </c>
      <c r="L27" s="95">
        <v>119748</v>
      </c>
      <c r="M27" s="95">
        <v>750000</v>
      </c>
      <c r="N27" s="95">
        <v>693277</v>
      </c>
      <c r="O27" s="95">
        <v>131723</v>
      </c>
      <c r="P27" s="95">
        <v>825000</v>
      </c>
      <c r="Q27" s="94">
        <v>250420.17</v>
      </c>
      <c r="R27" s="94">
        <v>47579.83</v>
      </c>
      <c r="S27" s="94">
        <v>298000</v>
      </c>
      <c r="T27" s="94">
        <v>269390.96999999997</v>
      </c>
      <c r="U27" s="94">
        <f t="shared" si="0"/>
        <v>298000</v>
      </c>
      <c r="V27" s="94">
        <f t="shared" si="1"/>
        <v>535597.74249999993</v>
      </c>
      <c r="W27" s="94">
        <f t="shared" si="2"/>
        <v>524000</v>
      </c>
      <c r="X27" s="94">
        <f t="shared" si="3"/>
        <v>20229.639116169394</v>
      </c>
      <c r="Y27" s="103">
        <f t="shared" si="4"/>
        <v>7.1307582199164693E-2</v>
      </c>
      <c r="Z27" s="94">
        <f t="shared" si="5"/>
        <v>269390.96999999997</v>
      </c>
      <c r="AA27" s="104" t="s">
        <v>286</v>
      </c>
      <c r="AB27" s="107"/>
      <c r="AC27" s="107"/>
      <c r="AD27" s="107"/>
    </row>
    <row r="28" spans="1:30" ht="15" customHeight="1" x14ac:dyDescent="0.25">
      <c r="A28" s="77">
        <v>26</v>
      </c>
      <c r="B28" s="81">
        <v>4529001</v>
      </c>
      <c r="C28" s="106" t="s">
        <v>42</v>
      </c>
      <c r="D28" s="82" t="s">
        <v>11</v>
      </c>
      <c r="E28" s="79">
        <v>0</v>
      </c>
      <c r="F28" s="79">
        <v>1</v>
      </c>
      <c r="G28" s="110" t="s">
        <v>290</v>
      </c>
      <c r="H28" s="78">
        <v>43201402</v>
      </c>
      <c r="I28" s="79">
        <v>1701164</v>
      </c>
      <c r="J28" s="79" t="s">
        <v>26</v>
      </c>
      <c r="K28" s="95">
        <v>924370</v>
      </c>
      <c r="L28" s="95">
        <v>175630</v>
      </c>
      <c r="M28" s="95">
        <v>1100000</v>
      </c>
      <c r="N28" s="95">
        <v>1016807</v>
      </c>
      <c r="O28" s="95">
        <v>193193</v>
      </c>
      <c r="P28" s="95">
        <v>1210000</v>
      </c>
      <c r="Q28" s="94">
        <v>418487.39</v>
      </c>
      <c r="R28" s="94">
        <v>79512.61</v>
      </c>
      <c r="S28" s="94">
        <v>498000</v>
      </c>
      <c r="T28" s="94">
        <v>311767.08</v>
      </c>
      <c r="U28" s="94">
        <f t="shared" si="0"/>
        <v>498000</v>
      </c>
      <c r="V28" s="94">
        <f t="shared" si="1"/>
        <v>779941.77</v>
      </c>
      <c r="W28" s="94">
        <f t="shared" si="2"/>
        <v>799000</v>
      </c>
      <c r="X28" s="94">
        <f t="shared" si="3"/>
        <v>131686.56061217166</v>
      </c>
      <c r="Y28" s="103">
        <f t="shared" si="4"/>
        <v>0.32524552766993603</v>
      </c>
      <c r="Z28" s="94">
        <f t="shared" si="5"/>
        <v>311767.08</v>
      </c>
      <c r="AA28" s="104" t="s">
        <v>286</v>
      </c>
      <c r="AB28" s="107"/>
      <c r="AC28" s="107"/>
      <c r="AD28" s="107"/>
    </row>
    <row r="29" spans="1:30" ht="15" customHeight="1" x14ac:dyDescent="0.25">
      <c r="A29" s="77">
        <v>27</v>
      </c>
      <c r="B29" s="81">
        <v>4529001</v>
      </c>
      <c r="C29" s="106" t="s">
        <v>43</v>
      </c>
      <c r="D29" s="82" t="s">
        <v>11</v>
      </c>
      <c r="E29" s="79">
        <v>0</v>
      </c>
      <c r="F29" s="79">
        <v>1</v>
      </c>
      <c r="G29" s="110" t="s">
        <v>290</v>
      </c>
      <c r="H29" s="84">
        <v>44101700</v>
      </c>
      <c r="I29" s="79" t="s">
        <v>26</v>
      </c>
      <c r="J29" s="79" t="s">
        <v>26</v>
      </c>
      <c r="K29" s="95">
        <v>37815</v>
      </c>
      <c r="L29" s="95">
        <v>7185</v>
      </c>
      <c r="M29" s="95">
        <v>45000</v>
      </c>
      <c r="N29" s="95">
        <v>41597</v>
      </c>
      <c r="O29" s="95">
        <v>7904</v>
      </c>
      <c r="P29" s="95">
        <v>49500</v>
      </c>
      <c r="Q29" s="94">
        <v>54621.85</v>
      </c>
      <c r="R29" s="94">
        <v>10378.15</v>
      </c>
      <c r="S29" s="94">
        <v>65000</v>
      </c>
      <c r="T29" s="94">
        <v>27241.78</v>
      </c>
      <c r="U29" s="94">
        <f t="shared" si="0"/>
        <v>45000</v>
      </c>
      <c r="V29" s="94">
        <f t="shared" si="1"/>
        <v>46685.445</v>
      </c>
      <c r="W29" s="94">
        <f t="shared" si="2"/>
        <v>47250</v>
      </c>
      <c r="X29" s="94">
        <f t="shared" si="3"/>
        <v>12556.95778380258</v>
      </c>
      <c r="Y29" s="103">
        <f t="shared" si="4"/>
        <v>0.34763699852917745</v>
      </c>
      <c r="Z29" s="94">
        <f t="shared" si="5"/>
        <v>27241.78</v>
      </c>
      <c r="AA29" s="104" t="s">
        <v>286</v>
      </c>
      <c r="AB29" s="107"/>
      <c r="AC29" s="107"/>
      <c r="AD29" s="107"/>
    </row>
    <row r="30" spans="1:30" ht="15" customHeight="1" x14ac:dyDescent="0.25">
      <c r="A30" s="77">
        <v>28</v>
      </c>
      <c r="B30" s="81">
        <v>4529001</v>
      </c>
      <c r="C30" s="106" t="s">
        <v>44</v>
      </c>
      <c r="D30" s="82" t="s">
        <v>11</v>
      </c>
      <c r="E30" s="79">
        <v>0</v>
      </c>
      <c r="F30" s="79">
        <v>1</v>
      </c>
      <c r="G30" s="110" t="s">
        <v>290</v>
      </c>
      <c r="H30" s="84">
        <v>44101700</v>
      </c>
      <c r="I30" s="79" t="s">
        <v>26</v>
      </c>
      <c r="J30" s="79" t="s">
        <v>26</v>
      </c>
      <c r="K30" s="95">
        <v>37815</v>
      </c>
      <c r="L30" s="95">
        <v>7185</v>
      </c>
      <c r="M30" s="95">
        <v>45000</v>
      </c>
      <c r="N30" s="95">
        <v>41597</v>
      </c>
      <c r="O30" s="95">
        <v>7904</v>
      </c>
      <c r="P30" s="95">
        <v>49500</v>
      </c>
      <c r="Q30" s="94">
        <v>54621.85</v>
      </c>
      <c r="R30" s="94">
        <v>10378.15</v>
      </c>
      <c r="S30" s="94">
        <v>65000</v>
      </c>
      <c r="T30" s="94">
        <v>25223.87</v>
      </c>
      <c r="U30" s="94">
        <f t="shared" si="0"/>
        <v>45000</v>
      </c>
      <c r="V30" s="94">
        <f t="shared" si="1"/>
        <v>46180.967499999999</v>
      </c>
      <c r="W30" s="94">
        <f t="shared" si="2"/>
        <v>47250</v>
      </c>
      <c r="X30" s="94">
        <f t="shared" si="3"/>
        <v>13983.835628626723</v>
      </c>
      <c r="Y30" s="103">
        <f t="shared" si="4"/>
        <v>0.39826445419845768</v>
      </c>
      <c r="Z30" s="94">
        <f t="shared" si="5"/>
        <v>25223.87</v>
      </c>
      <c r="AA30" s="104" t="s">
        <v>286</v>
      </c>
      <c r="AB30" s="107"/>
      <c r="AC30" s="107"/>
      <c r="AD30" s="107"/>
    </row>
    <row r="31" spans="1:30" ht="15" customHeight="1" x14ac:dyDescent="0.25">
      <c r="A31" s="77">
        <v>29</v>
      </c>
      <c r="B31" s="81">
        <v>4529001</v>
      </c>
      <c r="C31" s="106" t="s">
        <v>45</v>
      </c>
      <c r="D31" s="82" t="s">
        <v>11</v>
      </c>
      <c r="E31" s="79">
        <v>0</v>
      </c>
      <c r="F31" s="79">
        <v>1</v>
      </c>
      <c r="G31" s="110" t="s">
        <v>290</v>
      </c>
      <c r="H31" s="84">
        <v>44103110</v>
      </c>
      <c r="I31" s="79">
        <v>1616485</v>
      </c>
      <c r="J31" s="79" t="s">
        <v>26</v>
      </c>
      <c r="K31" s="95">
        <v>268908</v>
      </c>
      <c r="L31" s="95">
        <v>51092</v>
      </c>
      <c r="M31" s="95">
        <v>320000</v>
      </c>
      <c r="N31" s="95">
        <v>295799</v>
      </c>
      <c r="O31" s="95">
        <v>56201</v>
      </c>
      <c r="P31" s="95">
        <v>352000</v>
      </c>
      <c r="Q31" s="94">
        <v>418487.39</v>
      </c>
      <c r="R31" s="94">
        <v>79512.61</v>
      </c>
      <c r="S31" s="94">
        <v>498000</v>
      </c>
      <c r="T31" s="94">
        <v>300668.57</v>
      </c>
      <c r="U31" s="94">
        <f t="shared" si="0"/>
        <v>320000</v>
      </c>
      <c r="V31" s="94">
        <f t="shared" si="1"/>
        <v>367667.14250000002</v>
      </c>
      <c r="W31" s="94">
        <f t="shared" si="2"/>
        <v>336000</v>
      </c>
      <c r="X31" s="94">
        <f t="shared" si="3"/>
        <v>13669.385243033057</v>
      </c>
      <c r="Y31" s="103">
        <f t="shared" si="4"/>
        <v>4.4047293205238522E-2</v>
      </c>
      <c r="Z31" s="94">
        <f t="shared" si="5"/>
        <v>300668.57</v>
      </c>
      <c r="AA31" s="104" t="s">
        <v>286</v>
      </c>
      <c r="AB31" s="107"/>
      <c r="AC31" s="107"/>
      <c r="AD31" s="107"/>
    </row>
    <row r="32" spans="1:30" ht="15" customHeight="1" x14ac:dyDescent="0.25">
      <c r="A32" s="77">
        <v>30</v>
      </c>
      <c r="B32" s="81">
        <v>4529001</v>
      </c>
      <c r="C32" s="106" t="s">
        <v>46</v>
      </c>
      <c r="D32" s="82" t="s">
        <v>11</v>
      </c>
      <c r="E32" s="79">
        <v>0</v>
      </c>
      <c r="F32" s="79">
        <v>1</v>
      </c>
      <c r="G32" s="110" t="s">
        <v>290</v>
      </c>
      <c r="H32" s="84">
        <v>44103110</v>
      </c>
      <c r="I32" s="79">
        <v>1636651</v>
      </c>
      <c r="J32" s="79" t="s">
        <v>26</v>
      </c>
      <c r="K32" s="95">
        <v>235294</v>
      </c>
      <c r="L32" s="95">
        <v>44706</v>
      </c>
      <c r="M32" s="95">
        <v>280000</v>
      </c>
      <c r="N32" s="95">
        <v>258823</v>
      </c>
      <c r="O32" s="95">
        <v>49177</v>
      </c>
      <c r="P32" s="95">
        <v>308000</v>
      </c>
      <c r="Q32" s="94">
        <v>327731.09000000003</v>
      </c>
      <c r="R32" s="94">
        <v>62268.91</v>
      </c>
      <c r="S32" s="94">
        <v>390000</v>
      </c>
      <c r="T32" s="94">
        <v>290579.02</v>
      </c>
      <c r="U32" s="94">
        <f t="shared" si="0"/>
        <v>280000</v>
      </c>
      <c r="V32" s="94">
        <f t="shared" si="1"/>
        <v>317144.755</v>
      </c>
      <c r="W32" s="94">
        <f t="shared" si="2"/>
        <v>299289.51</v>
      </c>
      <c r="X32" s="94">
        <f t="shared" si="3"/>
        <v>7480.4967803081227</v>
      </c>
      <c r="Y32" s="103">
        <f t="shared" si="4"/>
        <v>2.6220721471000186E-2</v>
      </c>
      <c r="Z32" s="94">
        <f t="shared" si="5"/>
        <v>280000</v>
      </c>
      <c r="AA32" s="104" t="s">
        <v>286</v>
      </c>
      <c r="AB32" s="107"/>
      <c r="AC32" s="107"/>
      <c r="AD32" s="107"/>
    </row>
    <row r="33" spans="1:30" ht="15" customHeight="1" x14ac:dyDescent="0.25">
      <c r="A33" s="77">
        <v>31</v>
      </c>
      <c r="B33" s="81">
        <v>4529001</v>
      </c>
      <c r="C33" s="106" t="s">
        <v>48</v>
      </c>
      <c r="D33" s="82" t="s">
        <v>11</v>
      </c>
      <c r="E33" s="79">
        <v>0</v>
      </c>
      <c r="F33" s="79">
        <v>1</v>
      </c>
      <c r="G33" s="110" t="s">
        <v>290</v>
      </c>
      <c r="H33" s="78">
        <v>43202222</v>
      </c>
      <c r="I33" s="79">
        <v>1505053</v>
      </c>
      <c r="J33" s="79" t="s">
        <v>26</v>
      </c>
      <c r="K33" s="95">
        <v>29412</v>
      </c>
      <c r="L33" s="95">
        <v>5588</v>
      </c>
      <c r="M33" s="95">
        <v>35000</v>
      </c>
      <c r="N33" s="95">
        <v>32353</v>
      </c>
      <c r="O33" s="95">
        <v>6147</v>
      </c>
      <c r="P33" s="95">
        <v>38500</v>
      </c>
      <c r="Q33" s="94">
        <v>4201.68</v>
      </c>
      <c r="R33" s="94">
        <v>798.32</v>
      </c>
      <c r="S33" s="94">
        <v>5000</v>
      </c>
      <c r="T33" s="94">
        <v>2522.39</v>
      </c>
      <c r="U33" s="94">
        <f t="shared" si="0"/>
        <v>5000</v>
      </c>
      <c r="V33" s="94">
        <f t="shared" si="1"/>
        <v>20255.5975</v>
      </c>
      <c r="W33" s="94">
        <f t="shared" si="2"/>
        <v>20000</v>
      </c>
      <c r="X33" s="94">
        <f t="shared" si="3"/>
        <v>1751.9348321356031</v>
      </c>
      <c r="Y33" s="103">
        <f t="shared" si="4"/>
        <v>0.4657920772880968</v>
      </c>
      <c r="Z33" s="94">
        <f t="shared" si="5"/>
        <v>2522.39</v>
      </c>
      <c r="AA33" s="104" t="s">
        <v>286</v>
      </c>
      <c r="AB33" s="107"/>
      <c r="AC33" s="107"/>
      <c r="AD33" s="107"/>
    </row>
    <row r="34" spans="1:30" ht="15" customHeight="1" x14ac:dyDescent="0.25">
      <c r="A34" s="77">
        <v>32</v>
      </c>
      <c r="B34" s="81">
        <v>4529001</v>
      </c>
      <c r="C34" s="108" t="s">
        <v>53</v>
      </c>
      <c r="D34" s="78" t="s">
        <v>11</v>
      </c>
      <c r="E34" s="77">
        <v>0</v>
      </c>
      <c r="F34" s="77">
        <v>1</v>
      </c>
      <c r="G34" s="110" t="s">
        <v>290</v>
      </c>
      <c r="H34" s="78">
        <v>43202216</v>
      </c>
      <c r="I34" s="77">
        <v>1787371</v>
      </c>
      <c r="J34" s="77" t="s">
        <v>26</v>
      </c>
      <c r="K34" s="95">
        <v>21008</v>
      </c>
      <c r="L34" s="95">
        <v>3992</v>
      </c>
      <c r="M34" s="95">
        <v>25000</v>
      </c>
      <c r="N34" s="95">
        <v>23109</v>
      </c>
      <c r="O34" s="95">
        <v>4391</v>
      </c>
      <c r="P34" s="95">
        <v>27500</v>
      </c>
      <c r="Q34" s="94">
        <v>8823.5300000000007</v>
      </c>
      <c r="R34" s="94">
        <v>1676.47</v>
      </c>
      <c r="S34" s="94">
        <v>10500</v>
      </c>
      <c r="T34" s="94">
        <v>7062.68</v>
      </c>
      <c r="U34" s="94">
        <f t="shared" si="0"/>
        <v>10500</v>
      </c>
      <c r="V34" s="94">
        <f t="shared" si="1"/>
        <v>17515.669999999998</v>
      </c>
      <c r="W34" s="94">
        <f t="shared" si="2"/>
        <v>17750</v>
      </c>
      <c r="X34" s="94">
        <f t="shared" si="3"/>
        <v>2430.5522811081446</v>
      </c>
      <c r="Y34" s="103">
        <f t="shared" si="4"/>
        <v>0.27678603505935823</v>
      </c>
      <c r="Z34" s="94">
        <f t="shared" si="5"/>
        <v>7062.68</v>
      </c>
      <c r="AA34" s="104" t="s">
        <v>286</v>
      </c>
      <c r="AB34" s="107"/>
      <c r="AC34" s="107"/>
      <c r="AD34" s="107"/>
    </row>
    <row r="35" spans="1:30" ht="15" customHeight="1" x14ac:dyDescent="0.25">
      <c r="A35" s="77">
        <v>33</v>
      </c>
      <c r="B35" s="81">
        <v>4529001</v>
      </c>
      <c r="C35" s="108" t="s">
        <v>54</v>
      </c>
      <c r="D35" s="78" t="s">
        <v>11</v>
      </c>
      <c r="E35" s="77">
        <v>0</v>
      </c>
      <c r="F35" s="77">
        <v>1</v>
      </c>
      <c r="G35" s="110" t="s">
        <v>290</v>
      </c>
      <c r="H35" s="78">
        <v>43202216</v>
      </c>
      <c r="I35" s="77">
        <v>1791454</v>
      </c>
      <c r="J35" s="77" t="s">
        <v>26</v>
      </c>
      <c r="K35" s="95">
        <v>46218</v>
      </c>
      <c r="L35" s="95">
        <v>8782</v>
      </c>
      <c r="M35" s="95">
        <v>55000</v>
      </c>
      <c r="N35" s="95">
        <v>50840</v>
      </c>
      <c r="O35" s="95">
        <v>9660</v>
      </c>
      <c r="P35" s="95">
        <v>60500</v>
      </c>
      <c r="Q35" s="94">
        <v>11344.54</v>
      </c>
      <c r="R35" s="94">
        <v>2155.46</v>
      </c>
      <c r="S35" s="94">
        <v>13500</v>
      </c>
      <c r="T35" s="94">
        <v>10089.549999999999</v>
      </c>
      <c r="U35" s="94">
        <f t="shared" si="0"/>
        <v>13500</v>
      </c>
      <c r="V35" s="94">
        <f t="shared" si="1"/>
        <v>34772.387499999997</v>
      </c>
      <c r="W35" s="94">
        <f t="shared" si="2"/>
        <v>34250</v>
      </c>
      <c r="X35" s="94">
        <f t="shared" si="3"/>
        <v>2411.5523218976596</v>
      </c>
      <c r="Y35" s="103">
        <f t="shared" si="4"/>
        <v>0.20445937475684442</v>
      </c>
      <c r="Z35" s="94">
        <f t="shared" si="5"/>
        <v>10089.549999999999</v>
      </c>
      <c r="AA35" s="104" t="s">
        <v>286</v>
      </c>
      <c r="AB35" s="107"/>
      <c r="AC35" s="107"/>
      <c r="AD35" s="107"/>
    </row>
    <row r="36" spans="1:30" ht="15" customHeight="1" x14ac:dyDescent="0.25">
      <c r="A36" s="77">
        <v>34</v>
      </c>
      <c r="B36" s="81">
        <v>4529001</v>
      </c>
      <c r="C36" s="108" t="s">
        <v>55</v>
      </c>
      <c r="D36" s="82" t="s">
        <v>11</v>
      </c>
      <c r="E36" s="79">
        <v>0</v>
      </c>
      <c r="F36" s="79">
        <v>1</v>
      </c>
      <c r="G36" s="110" t="s">
        <v>290</v>
      </c>
      <c r="H36" s="78">
        <v>43202216</v>
      </c>
      <c r="I36" s="79">
        <v>1593342</v>
      </c>
      <c r="J36" s="79" t="s">
        <v>26</v>
      </c>
      <c r="K36" s="95">
        <v>43697</v>
      </c>
      <c r="L36" s="95">
        <v>8303</v>
      </c>
      <c r="M36" s="95">
        <v>52000</v>
      </c>
      <c r="N36" s="95">
        <v>48067</v>
      </c>
      <c r="O36" s="95">
        <v>9133</v>
      </c>
      <c r="P36" s="95">
        <v>57200</v>
      </c>
      <c r="Q36" s="94">
        <v>16806.72</v>
      </c>
      <c r="R36" s="94">
        <v>3193.28</v>
      </c>
      <c r="S36" s="94">
        <v>20000</v>
      </c>
      <c r="T36" s="94">
        <v>15537.91</v>
      </c>
      <c r="U36" s="94">
        <f t="shared" si="0"/>
        <v>20000</v>
      </c>
      <c r="V36" s="94">
        <f t="shared" si="1"/>
        <v>36184.477500000001</v>
      </c>
      <c r="W36" s="94">
        <f t="shared" si="2"/>
        <v>36000</v>
      </c>
      <c r="X36" s="94">
        <f t="shared" si="3"/>
        <v>3155.1740972646535</v>
      </c>
      <c r="Y36" s="103">
        <f t="shared" si="4"/>
        <v>0.17756666597808668</v>
      </c>
      <c r="Z36" s="94">
        <f t="shared" si="5"/>
        <v>15537.91</v>
      </c>
      <c r="AA36" s="104" t="s">
        <v>286</v>
      </c>
      <c r="AB36" s="107"/>
      <c r="AC36" s="107"/>
      <c r="AD36" s="107"/>
    </row>
    <row r="37" spans="1:30" ht="15" customHeight="1" x14ac:dyDescent="0.25">
      <c r="A37" s="77">
        <v>35</v>
      </c>
      <c r="B37" s="81">
        <v>4529001</v>
      </c>
      <c r="C37" s="108" t="s">
        <v>57</v>
      </c>
      <c r="D37" s="78" t="s">
        <v>11</v>
      </c>
      <c r="E37" s="77">
        <v>0</v>
      </c>
      <c r="F37" s="77">
        <v>1</v>
      </c>
      <c r="G37" s="110" t="s">
        <v>290</v>
      </c>
      <c r="H37" s="78">
        <v>43202222</v>
      </c>
      <c r="I37" s="77">
        <v>1663594</v>
      </c>
      <c r="J37" s="77" t="s">
        <v>26</v>
      </c>
      <c r="K37" s="95">
        <v>46218</v>
      </c>
      <c r="L37" s="95">
        <v>8782</v>
      </c>
      <c r="M37" s="95">
        <v>55000</v>
      </c>
      <c r="N37" s="95">
        <v>50840</v>
      </c>
      <c r="O37" s="95">
        <v>9660</v>
      </c>
      <c r="P37" s="95">
        <v>60500</v>
      </c>
      <c r="Q37" s="94">
        <v>8823.5300000000007</v>
      </c>
      <c r="R37" s="94">
        <v>1676.47</v>
      </c>
      <c r="S37" s="94">
        <v>10500</v>
      </c>
      <c r="T37" s="94">
        <v>8273.43</v>
      </c>
      <c r="U37" s="94">
        <f t="shared" si="0"/>
        <v>10500</v>
      </c>
      <c r="V37" s="94">
        <f t="shared" si="1"/>
        <v>33568.357499999998</v>
      </c>
      <c r="W37" s="94">
        <f t="shared" si="2"/>
        <v>32750</v>
      </c>
      <c r="X37" s="94">
        <f t="shared" si="3"/>
        <v>1574.4227457865338</v>
      </c>
      <c r="Y37" s="103">
        <f t="shared" si="4"/>
        <v>0.16772883226842764</v>
      </c>
      <c r="Z37" s="94">
        <f t="shared" si="5"/>
        <v>8273.43</v>
      </c>
      <c r="AA37" s="104" t="s">
        <v>286</v>
      </c>
      <c r="AB37" s="107"/>
      <c r="AC37" s="107"/>
      <c r="AD37" s="107"/>
    </row>
    <row r="38" spans="1:30" ht="15" customHeight="1" x14ac:dyDescent="0.25">
      <c r="A38" s="77">
        <v>36</v>
      </c>
      <c r="B38" s="81">
        <v>4529001</v>
      </c>
      <c r="C38" s="108" t="s">
        <v>58</v>
      </c>
      <c r="D38" s="78" t="s">
        <v>11</v>
      </c>
      <c r="E38" s="77">
        <v>0</v>
      </c>
      <c r="F38" s="77">
        <v>1</v>
      </c>
      <c r="G38" s="110" t="s">
        <v>290</v>
      </c>
      <c r="H38" s="78">
        <v>43202222</v>
      </c>
      <c r="I38" s="77">
        <v>1799884</v>
      </c>
      <c r="J38" s="77" t="s">
        <v>26</v>
      </c>
      <c r="K38" s="95">
        <v>79832</v>
      </c>
      <c r="L38" s="95">
        <v>15168</v>
      </c>
      <c r="M38" s="95">
        <v>95000</v>
      </c>
      <c r="N38" s="95">
        <v>87815</v>
      </c>
      <c r="O38" s="95">
        <v>16685</v>
      </c>
      <c r="P38" s="95">
        <v>104500</v>
      </c>
      <c r="Q38" s="94">
        <v>31932.77</v>
      </c>
      <c r="R38" s="94">
        <v>6067.23</v>
      </c>
      <c r="S38" s="94">
        <v>38000</v>
      </c>
      <c r="T38" s="94">
        <v>32286.560000000001</v>
      </c>
      <c r="U38" s="94">
        <f t="shared" si="0"/>
        <v>38000</v>
      </c>
      <c r="V38" s="94">
        <f t="shared" si="1"/>
        <v>67446.64</v>
      </c>
      <c r="W38" s="94">
        <f t="shared" si="2"/>
        <v>66500</v>
      </c>
      <c r="X38" s="94">
        <f t="shared" si="3"/>
        <v>4040.0121679024674</v>
      </c>
      <c r="Y38" s="103">
        <f t="shared" si="4"/>
        <v>0.11495831259639019</v>
      </c>
      <c r="Z38" s="94">
        <f t="shared" si="5"/>
        <v>32286.560000000001</v>
      </c>
      <c r="AA38" s="104" t="s">
        <v>286</v>
      </c>
      <c r="AB38" s="107"/>
      <c r="AC38" s="107"/>
      <c r="AD38" s="107"/>
    </row>
    <row r="39" spans="1:30" ht="15" customHeight="1" x14ac:dyDescent="0.25">
      <c r="A39" s="77">
        <v>37</v>
      </c>
      <c r="B39" s="81">
        <v>4529001</v>
      </c>
      <c r="C39" s="108" t="s">
        <v>59</v>
      </c>
      <c r="D39" s="78" t="s">
        <v>11</v>
      </c>
      <c r="E39" s="77">
        <v>0</v>
      </c>
      <c r="F39" s="77">
        <v>1</v>
      </c>
      <c r="G39" s="110" t="s">
        <v>290</v>
      </c>
      <c r="H39" s="78">
        <v>43202222</v>
      </c>
      <c r="I39" s="77">
        <v>1777431</v>
      </c>
      <c r="J39" s="77" t="s">
        <v>26</v>
      </c>
      <c r="K39" s="95">
        <v>54622</v>
      </c>
      <c r="L39" s="95">
        <v>10378</v>
      </c>
      <c r="M39" s="95">
        <v>65000</v>
      </c>
      <c r="N39" s="95">
        <v>60084</v>
      </c>
      <c r="O39" s="95">
        <v>11416</v>
      </c>
      <c r="P39" s="95">
        <v>71500</v>
      </c>
      <c r="Q39" s="94">
        <v>10924.37</v>
      </c>
      <c r="R39" s="94">
        <v>2075.63</v>
      </c>
      <c r="S39" s="94">
        <v>13000</v>
      </c>
      <c r="T39" s="94">
        <v>11401.19</v>
      </c>
      <c r="U39" s="94">
        <f t="shared" si="0"/>
        <v>13000</v>
      </c>
      <c r="V39" s="94">
        <f t="shared" si="1"/>
        <v>40225.297500000001</v>
      </c>
      <c r="W39" s="94">
        <f t="shared" si="2"/>
        <v>39000</v>
      </c>
      <c r="X39" s="94">
        <f t="shared" si="3"/>
        <v>1130.5293928288636</v>
      </c>
      <c r="Y39" s="103">
        <f t="shared" si="4"/>
        <v>9.2661824511744179E-2</v>
      </c>
      <c r="Z39" s="94">
        <f t="shared" si="5"/>
        <v>11401.19</v>
      </c>
      <c r="AA39" s="104" t="s">
        <v>286</v>
      </c>
      <c r="AB39" s="107"/>
      <c r="AC39" s="107"/>
      <c r="AD39" s="107"/>
    </row>
    <row r="40" spans="1:30" ht="15" customHeight="1" x14ac:dyDescent="0.25">
      <c r="A40" s="77">
        <v>38</v>
      </c>
      <c r="B40" s="81">
        <v>4529001</v>
      </c>
      <c r="C40" s="108" t="s">
        <v>60</v>
      </c>
      <c r="D40" s="78" t="s">
        <v>11</v>
      </c>
      <c r="E40" s="77">
        <v>0</v>
      </c>
      <c r="F40" s="77">
        <v>1</v>
      </c>
      <c r="G40" s="110" t="s">
        <v>290</v>
      </c>
      <c r="H40" s="78">
        <v>43202222</v>
      </c>
      <c r="I40" s="77">
        <v>1799876</v>
      </c>
      <c r="J40" s="77" t="s">
        <v>26</v>
      </c>
      <c r="K40" s="95">
        <v>63025</v>
      </c>
      <c r="L40" s="95">
        <v>11975</v>
      </c>
      <c r="M40" s="95">
        <v>75000</v>
      </c>
      <c r="N40" s="95">
        <v>69328</v>
      </c>
      <c r="O40" s="95">
        <v>13173</v>
      </c>
      <c r="P40" s="95">
        <v>82500</v>
      </c>
      <c r="Q40" s="94">
        <v>16806.72</v>
      </c>
      <c r="R40" s="94">
        <v>3193.28</v>
      </c>
      <c r="S40" s="94">
        <v>20000</v>
      </c>
      <c r="T40" s="94">
        <v>15537.91</v>
      </c>
      <c r="U40" s="94">
        <f t="shared" si="0"/>
        <v>20000</v>
      </c>
      <c r="V40" s="94">
        <f t="shared" si="1"/>
        <v>48259.477500000001</v>
      </c>
      <c r="W40" s="94">
        <f t="shared" si="2"/>
        <v>47500</v>
      </c>
      <c r="X40" s="94">
        <f t="shared" si="3"/>
        <v>3155.1740972646535</v>
      </c>
      <c r="Y40" s="103">
        <f t="shared" si="4"/>
        <v>0.17756666597808668</v>
      </c>
      <c r="Z40" s="94">
        <f t="shared" si="5"/>
        <v>15537.91</v>
      </c>
      <c r="AA40" s="104" t="s">
        <v>286</v>
      </c>
      <c r="AB40" s="107"/>
      <c r="AC40" s="107"/>
      <c r="AD40" s="107"/>
    </row>
    <row r="41" spans="1:30" ht="15" customHeight="1" x14ac:dyDescent="0.25">
      <c r="A41" s="77">
        <v>39</v>
      </c>
      <c r="B41" s="81">
        <v>4529001</v>
      </c>
      <c r="C41" s="108" t="s">
        <v>69</v>
      </c>
      <c r="D41" s="82" t="s">
        <v>11</v>
      </c>
      <c r="E41" s="79">
        <v>0</v>
      </c>
      <c r="F41" s="79">
        <v>1</v>
      </c>
      <c r="G41" s="110" t="s">
        <v>290</v>
      </c>
      <c r="H41" s="84">
        <v>39121011</v>
      </c>
      <c r="I41" s="79">
        <v>1211117</v>
      </c>
      <c r="J41" s="79" t="s">
        <v>26</v>
      </c>
      <c r="K41" s="95">
        <v>138655</v>
      </c>
      <c r="L41" s="95">
        <v>26345</v>
      </c>
      <c r="M41" s="95">
        <v>165000</v>
      </c>
      <c r="N41" s="95">
        <v>152521</v>
      </c>
      <c r="O41" s="95">
        <v>28980</v>
      </c>
      <c r="P41" s="95">
        <v>181500</v>
      </c>
      <c r="Q41" s="94">
        <v>457983.19</v>
      </c>
      <c r="R41" s="94">
        <v>87016.81</v>
      </c>
      <c r="S41" s="94">
        <v>545000</v>
      </c>
      <c r="T41" s="94">
        <v>292596.93</v>
      </c>
      <c r="U41" s="94">
        <f t="shared" si="0"/>
        <v>165000</v>
      </c>
      <c r="V41" s="94">
        <f t="shared" si="1"/>
        <v>296024.23249999998</v>
      </c>
      <c r="W41" s="94">
        <f t="shared" si="2"/>
        <v>237048.465</v>
      </c>
      <c r="X41" s="94">
        <f t="shared" si="3"/>
        <v>90224.654461585218</v>
      </c>
      <c r="Y41" s="103">
        <f t="shared" si="4"/>
        <v>0.39434117034651095</v>
      </c>
      <c r="Z41" s="94">
        <f t="shared" si="5"/>
        <v>165000</v>
      </c>
      <c r="AA41" s="104" t="s">
        <v>286</v>
      </c>
      <c r="AB41" s="107"/>
      <c r="AC41" s="107"/>
      <c r="AD41" s="107"/>
    </row>
    <row r="42" spans="1:30" ht="15" customHeight="1" x14ac:dyDescent="0.25">
      <c r="A42" s="77">
        <v>40</v>
      </c>
      <c r="B42" s="81">
        <v>4529001</v>
      </c>
      <c r="C42" s="108" t="s">
        <v>70</v>
      </c>
      <c r="D42" s="82" t="s">
        <v>11</v>
      </c>
      <c r="E42" s="79">
        <v>0</v>
      </c>
      <c r="F42" s="79">
        <v>1</v>
      </c>
      <c r="G42" s="110" t="s">
        <v>290</v>
      </c>
      <c r="H42" s="84">
        <v>39121011</v>
      </c>
      <c r="I42" s="79">
        <v>1800316</v>
      </c>
      <c r="J42" s="79" t="s">
        <v>26</v>
      </c>
      <c r="K42" s="95">
        <v>96639</v>
      </c>
      <c r="L42" s="95">
        <v>18361</v>
      </c>
      <c r="M42" s="95">
        <v>115000</v>
      </c>
      <c r="N42" s="95">
        <v>106303</v>
      </c>
      <c r="O42" s="95">
        <v>20197</v>
      </c>
      <c r="P42" s="95">
        <v>126500</v>
      </c>
      <c r="Q42" s="94">
        <v>242857.14</v>
      </c>
      <c r="R42" s="94">
        <v>46142.86</v>
      </c>
      <c r="S42" s="94">
        <v>289000</v>
      </c>
      <c r="T42" s="94">
        <v>238113.37</v>
      </c>
      <c r="U42" s="94">
        <f t="shared" si="0"/>
        <v>115000</v>
      </c>
      <c r="V42" s="94">
        <f t="shared" si="1"/>
        <v>192153.3425</v>
      </c>
      <c r="W42" s="94">
        <f t="shared" si="2"/>
        <v>182306.685</v>
      </c>
      <c r="X42" s="94">
        <f t="shared" si="3"/>
        <v>87054.298781728459</v>
      </c>
      <c r="Y42" s="103">
        <f t="shared" si="4"/>
        <v>0.49306713468101454</v>
      </c>
      <c r="Z42" s="94">
        <f t="shared" si="5"/>
        <v>115000</v>
      </c>
      <c r="AA42" s="104" t="s">
        <v>286</v>
      </c>
      <c r="AB42" s="107"/>
      <c r="AC42" s="107"/>
      <c r="AD42" s="107"/>
    </row>
    <row r="43" spans="1:30" ht="15" customHeight="1" x14ac:dyDescent="0.25">
      <c r="A43" s="77">
        <v>41</v>
      </c>
      <c r="B43" s="81">
        <v>4529001</v>
      </c>
      <c r="C43" s="108" t="s">
        <v>71</v>
      </c>
      <c r="D43" s="82" t="s">
        <v>11</v>
      </c>
      <c r="E43" s="79">
        <v>0</v>
      </c>
      <c r="F43" s="79">
        <v>1</v>
      </c>
      <c r="G43" s="110" t="s">
        <v>290</v>
      </c>
      <c r="H43" s="84">
        <v>39121011</v>
      </c>
      <c r="I43" s="79">
        <v>1764179</v>
      </c>
      <c r="J43" s="79" t="s">
        <v>26</v>
      </c>
      <c r="K43" s="95">
        <v>92437</v>
      </c>
      <c r="L43" s="95">
        <v>17563</v>
      </c>
      <c r="M43" s="95">
        <v>110000</v>
      </c>
      <c r="N43" s="95">
        <v>101681</v>
      </c>
      <c r="O43" s="95">
        <v>19319</v>
      </c>
      <c r="P43" s="95">
        <v>121000</v>
      </c>
      <c r="Q43" s="94">
        <v>253781.51</v>
      </c>
      <c r="R43" s="94">
        <v>48218.49</v>
      </c>
      <c r="S43" s="94">
        <v>302000</v>
      </c>
      <c r="T43" s="94">
        <v>187060.25</v>
      </c>
      <c r="U43" s="94">
        <f t="shared" si="0"/>
        <v>110000</v>
      </c>
      <c r="V43" s="94">
        <f t="shared" si="1"/>
        <v>180015.0625</v>
      </c>
      <c r="W43" s="94">
        <f t="shared" si="2"/>
        <v>154030.125</v>
      </c>
      <c r="X43" s="94">
        <f t="shared" si="3"/>
        <v>54489.825334930647</v>
      </c>
      <c r="Y43" s="103">
        <f t="shared" si="4"/>
        <v>0.36686042871727637</v>
      </c>
      <c r="Z43" s="94">
        <f t="shared" si="5"/>
        <v>110000</v>
      </c>
      <c r="AA43" s="104" t="s">
        <v>286</v>
      </c>
      <c r="AB43" s="107"/>
      <c r="AC43" s="107"/>
      <c r="AD43" s="107"/>
    </row>
    <row r="44" spans="1:30" ht="15" customHeight="1" x14ac:dyDescent="0.25">
      <c r="A44" s="77">
        <v>42</v>
      </c>
      <c r="B44" s="81">
        <v>4529001</v>
      </c>
      <c r="C44" s="108" t="s">
        <v>72</v>
      </c>
      <c r="D44" s="82" t="s">
        <v>11</v>
      </c>
      <c r="E44" s="79">
        <v>0</v>
      </c>
      <c r="F44" s="79">
        <v>1</v>
      </c>
      <c r="G44" s="110" t="s">
        <v>290</v>
      </c>
      <c r="H44" s="78">
        <v>39121011</v>
      </c>
      <c r="I44" s="79">
        <v>1350440</v>
      </c>
      <c r="J44" s="79" t="s">
        <v>26</v>
      </c>
      <c r="K44" s="95">
        <v>294118</v>
      </c>
      <c r="L44" s="95">
        <v>55882</v>
      </c>
      <c r="M44" s="95">
        <v>350000</v>
      </c>
      <c r="N44" s="95">
        <v>323530</v>
      </c>
      <c r="O44" s="95">
        <v>61470</v>
      </c>
      <c r="P44" s="95">
        <v>385000</v>
      </c>
      <c r="Q44" s="94">
        <v>65546.22</v>
      </c>
      <c r="R44" s="94">
        <v>12453.78</v>
      </c>
      <c r="S44" s="94">
        <v>78000</v>
      </c>
      <c r="T44" s="107"/>
      <c r="U44" s="94">
        <f t="shared" ref="U44:U97" si="7">+MIN(M44,P44,S44)</f>
        <v>78000</v>
      </c>
      <c r="V44" s="94">
        <f t="shared" ref="V44:V97" si="8">+AVERAGE(M44,P44,S44,T44)</f>
        <v>271000</v>
      </c>
      <c r="W44" s="94">
        <f t="shared" ref="W44:W97" si="9">+MEDIAN(M44,P44,S44,T44)</f>
        <v>350000</v>
      </c>
      <c r="X44" s="94">
        <f>+U44</f>
        <v>78000</v>
      </c>
      <c r="Y44" s="103">
        <f t="shared" ref="Y44:Y97" si="10">+X44/AVERAGE(T44,U44)</f>
        <v>1</v>
      </c>
      <c r="Z44" s="94">
        <f t="shared" ref="Z44:Z97" si="11">+MIN(T44,U44)</f>
        <v>78000</v>
      </c>
      <c r="AA44" s="104" t="s">
        <v>279</v>
      </c>
      <c r="AB44" s="107"/>
      <c r="AC44" s="107"/>
      <c r="AD44" s="107"/>
    </row>
    <row r="45" spans="1:30" ht="15" customHeight="1" x14ac:dyDescent="0.25">
      <c r="A45" s="77">
        <v>43</v>
      </c>
      <c r="B45" s="81">
        <v>4529001</v>
      </c>
      <c r="C45" s="108" t="s">
        <v>73</v>
      </c>
      <c r="D45" s="82" t="s">
        <v>11</v>
      </c>
      <c r="E45" s="79">
        <v>0</v>
      </c>
      <c r="F45" s="79">
        <v>1</v>
      </c>
      <c r="G45" s="110" t="s">
        <v>290</v>
      </c>
      <c r="H45" s="84">
        <v>39121011</v>
      </c>
      <c r="I45" s="79">
        <v>1211121</v>
      </c>
      <c r="J45" s="79" t="s">
        <v>26</v>
      </c>
      <c r="K45" s="95">
        <v>151261</v>
      </c>
      <c r="L45" s="95">
        <v>28739</v>
      </c>
      <c r="M45" s="95">
        <v>180000</v>
      </c>
      <c r="N45" s="95">
        <v>166387</v>
      </c>
      <c r="O45" s="95">
        <v>31613</v>
      </c>
      <c r="P45" s="95">
        <v>198000</v>
      </c>
      <c r="Q45" s="94">
        <v>536134.44999999995</v>
      </c>
      <c r="R45" s="94">
        <v>101865.55</v>
      </c>
      <c r="S45" s="94">
        <v>638000</v>
      </c>
      <c r="T45" s="94">
        <v>508513.29</v>
      </c>
      <c r="U45" s="94">
        <f t="shared" si="7"/>
        <v>180000</v>
      </c>
      <c r="V45" s="94">
        <f t="shared" si="8"/>
        <v>381128.32250000001</v>
      </c>
      <c r="W45" s="94">
        <f t="shared" si="9"/>
        <v>353256.64500000002</v>
      </c>
      <c r="X45" s="94">
        <f t="shared" ref="X45:X97" si="12">+STDEV(T45,U45)</f>
        <v>232293.97506890274</v>
      </c>
      <c r="Y45" s="103">
        <f t="shared" si="10"/>
        <v>0.6747697639036212</v>
      </c>
      <c r="Z45" s="94">
        <f t="shared" si="11"/>
        <v>180000</v>
      </c>
      <c r="AA45" s="104" t="s">
        <v>286</v>
      </c>
      <c r="AB45" s="107"/>
      <c r="AC45" s="107"/>
      <c r="AD45" s="107"/>
    </row>
    <row r="46" spans="1:30" ht="15" customHeight="1" x14ac:dyDescent="0.25">
      <c r="A46" s="77">
        <v>44</v>
      </c>
      <c r="B46" s="81">
        <v>4529001</v>
      </c>
      <c r="C46" s="108" t="s">
        <v>74</v>
      </c>
      <c r="D46" s="82" t="s">
        <v>11</v>
      </c>
      <c r="E46" s="79">
        <v>0</v>
      </c>
      <c r="F46" s="79">
        <v>1</v>
      </c>
      <c r="G46" s="110" t="s">
        <v>290</v>
      </c>
      <c r="H46" s="84">
        <v>39121011</v>
      </c>
      <c r="I46" s="79">
        <v>1701564</v>
      </c>
      <c r="J46" s="77" t="s">
        <v>26</v>
      </c>
      <c r="K46" s="95">
        <v>126050</v>
      </c>
      <c r="L46" s="95">
        <v>23950</v>
      </c>
      <c r="M46" s="95">
        <v>150000</v>
      </c>
      <c r="N46" s="95">
        <v>138655</v>
      </c>
      <c r="O46" s="95">
        <v>26345</v>
      </c>
      <c r="P46" s="95">
        <v>165000</v>
      </c>
      <c r="Q46" s="94">
        <v>71428.570000000007</v>
      </c>
      <c r="R46" s="94">
        <v>13571.43</v>
      </c>
      <c r="S46" s="94">
        <v>85000</v>
      </c>
      <c r="T46" s="94">
        <v>62353.42</v>
      </c>
      <c r="U46" s="94">
        <f t="shared" si="7"/>
        <v>85000</v>
      </c>
      <c r="V46" s="94">
        <f t="shared" si="8"/>
        <v>115588.355</v>
      </c>
      <c r="W46" s="94">
        <f t="shared" si="9"/>
        <v>117500</v>
      </c>
      <c r="X46" s="94">
        <f t="shared" si="12"/>
        <v>16013.550288683698</v>
      </c>
      <c r="Y46" s="103">
        <f t="shared" si="10"/>
        <v>0.21734887848118761</v>
      </c>
      <c r="Z46" s="94">
        <f t="shared" si="11"/>
        <v>62353.42</v>
      </c>
      <c r="AA46" s="104" t="s">
        <v>286</v>
      </c>
      <c r="AB46" s="107"/>
      <c r="AC46" s="107"/>
      <c r="AD46" s="107"/>
    </row>
    <row r="47" spans="1:30" ht="15" customHeight="1" x14ac:dyDescent="0.25">
      <c r="A47" s="77">
        <v>45</v>
      </c>
      <c r="B47" s="81">
        <v>4529001</v>
      </c>
      <c r="C47" s="108" t="s">
        <v>75</v>
      </c>
      <c r="D47" s="82" t="s">
        <v>11</v>
      </c>
      <c r="E47" s="79">
        <v>0</v>
      </c>
      <c r="F47" s="79">
        <v>1</v>
      </c>
      <c r="G47" s="110" t="s">
        <v>290</v>
      </c>
      <c r="H47" s="84">
        <v>39121011</v>
      </c>
      <c r="I47" s="79">
        <v>1714994</v>
      </c>
      <c r="J47" s="79" t="s">
        <v>26</v>
      </c>
      <c r="K47" s="95">
        <v>176471</v>
      </c>
      <c r="L47" s="95">
        <v>33529</v>
      </c>
      <c r="M47" s="95">
        <v>210000</v>
      </c>
      <c r="N47" s="95">
        <v>194118</v>
      </c>
      <c r="O47" s="95">
        <v>36882</v>
      </c>
      <c r="P47" s="95">
        <v>231000</v>
      </c>
      <c r="Q47" s="94">
        <v>323529.40999999997</v>
      </c>
      <c r="R47" s="94">
        <v>61470.59</v>
      </c>
      <c r="S47" s="94">
        <v>385000</v>
      </c>
      <c r="T47" s="94">
        <v>322159.31</v>
      </c>
      <c r="U47" s="94">
        <f t="shared" si="7"/>
        <v>210000</v>
      </c>
      <c r="V47" s="94">
        <f t="shared" si="8"/>
        <v>287039.82750000001</v>
      </c>
      <c r="W47" s="94">
        <f t="shared" si="9"/>
        <v>276579.65500000003</v>
      </c>
      <c r="X47" s="94">
        <f t="shared" si="12"/>
        <v>79308.608674203919</v>
      </c>
      <c r="Y47" s="103">
        <f t="shared" si="10"/>
        <v>0.29806340764461647</v>
      </c>
      <c r="Z47" s="94">
        <f t="shared" si="11"/>
        <v>210000</v>
      </c>
      <c r="AA47" s="104" t="s">
        <v>286</v>
      </c>
      <c r="AB47" s="107"/>
      <c r="AC47" s="107"/>
      <c r="AD47" s="107"/>
    </row>
    <row r="48" spans="1:30" ht="15" customHeight="1" x14ac:dyDescent="0.25">
      <c r="A48" s="77">
        <v>46</v>
      </c>
      <c r="B48" s="81">
        <v>4529001</v>
      </c>
      <c r="C48" s="108" t="s">
        <v>76</v>
      </c>
      <c r="D48" s="82" t="s">
        <v>11</v>
      </c>
      <c r="E48" s="79">
        <v>0</v>
      </c>
      <c r="F48" s="79">
        <v>1</v>
      </c>
      <c r="G48" s="110" t="s">
        <v>290</v>
      </c>
      <c r="H48" s="84">
        <v>44103004</v>
      </c>
      <c r="I48" s="79">
        <v>1702387</v>
      </c>
      <c r="J48" s="79" t="s">
        <v>26</v>
      </c>
      <c r="K48" s="95">
        <v>126050</v>
      </c>
      <c r="L48" s="95">
        <v>23950</v>
      </c>
      <c r="M48" s="95">
        <v>150000</v>
      </c>
      <c r="N48" s="95">
        <v>138655</v>
      </c>
      <c r="O48" s="95">
        <v>26345</v>
      </c>
      <c r="P48" s="95">
        <v>165000</v>
      </c>
      <c r="Q48" s="94">
        <v>966386.55</v>
      </c>
      <c r="R48" s="94">
        <v>183613.45</v>
      </c>
      <c r="S48" s="94">
        <v>1150000</v>
      </c>
      <c r="T48" s="94">
        <v>746626.66</v>
      </c>
      <c r="U48" s="94">
        <f t="shared" si="7"/>
        <v>150000</v>
      </c>
      <c r="V48" s="94">
        <f t="shared" si="8"/>
        <v>552906.66500000004</v>
      </c>
      <c r="W48" s="94">
        <f t="shared" si="9"/>
        <v>455813.33</v>
      </c>
      <c r="X48" s="94">
        <f t="shared" si="12"/>
        <v>421878.75712268072</v>
      </c>
      <c r="Y48" s="103">
        <f t="shared" si="10"/>
        <v>0.94103549658601648</v>
      </c>
      <c r="Z48" s="94">
        <f t="shared" si="11"/>
        <v>150000</v>
      </c>
      <c r="AA48" s="104" t="s">
        <v>286</v>
      </c>
      <c r="AB48" s="107"/>
      <c r="AC48" s="107"/>
      <c r="AD48" s="107"/>
    </row>
    <row r="49" spans="1:30" ht="15" customHeight="1" x14ac:dyDescent="0.25">
      <c r="A49" s="77">
        <v>47</v>
      </c>
      <c r="B49" s="81">
        <v>4529001</v>
      </c>
      <c r="C49" s="108" t="s">
        <v>77</v>
      </c>
      <c r="D49" s="82" t="s">
        <v>11</v>
      </c>
      <c r="E49" s="79">
        <v>0</v>
      </c>
      <c r="F49" s="79">
        <v>1</v>
      </c>
      <c r="G49" s="110" t="s">
        <v>290</v>
      </c>
      <c r="H49" s="84">
        <v>44103122</v>
      </c>
      <c r="I49" s="79">
        <v>1519991</v>
      </c>
      <c r="J49" s="79" t="s">
        <v>26</v>
      </c>
      <c r="K49" s="95">
        <v>327731</v>
      </c>
      <c r="L49" s="95">
        <v>62269</v>
      </c>
      <c r="M49" s="95">
        <v>390000</v>
      </c>
      <c r="N49" s="95">
        <v>360504</v>
      </c>
      <c r="O49" s="95">
        <v>68496</v>
      </c>
      <c r="P49" s="95">
        <v>429000</v>
      </c>
      <c r="Q49" s="94">
        <v>125126.05</v>
      </c>
      <c r="R49" s="94">
        <v>23773.95</v>
      </c>
      <c r="S49" s="94">
        <v>148900</v>
      </c>
      <c r="T49" s="94">
        <v>119056.68</v>
      </c>
      <c r="U49" s="94">
        <f t="shared" si="7"/>
        <v>148900</v>
      </c>
      <c r="V49" s="94">
        <f t="shared" si="8"/>
        <v>271739.17</v>
      </c>
      <c r="W49" s="94">
        <f t="shared" si="9"/>
        <v>269450</v>
      </c>
      <c r="X49" s="94">
        <f t="shared" si="12"/>
        <v>21102.413945120188</v>
      </c>
      <c r="Y49" s="103">
        <f t="shared" si="10"/>
        <v>0.15750616066089629</v>
      </c>
      <c r="Z49" s="94">
        <f t="shared" si="11"/>
        <v>119056.68</v>
      </c>
      <c r="AA49" s="104" t="s">
        <v>286</v>
      </c>
      <c r="AB49" s="107"/>
      <c r="AC49" s="107"/>
      <c r="AD49" s="107"/>
    </row>
    <row r="50" spans="1:30" ht="15" customHeight="1" x14ac:dyDescent="0.25">
      <c r="A50" s="77">
        <v>48</v>
      </c>
      <c r="B50" s="81">
        <v>4529001</v>
      </c>
      <c r="C50" s="108" t="s">
        <v>78</v>
      </c>
      <c r="D50" s="82" t="s">
        <v>11</v>
      </c>
      <c r="E50" s="79">
        <v>0</v>
      </c>
      <c r="F50" s="79">
        <v>1</v>
      </c>
      <c r="G50" s="110" t="s">
        <v>290</v>
      </c>
      <c r="H50" s="84">
        <v>44103122</v>
      </c>
      <c r="I50" s="79">
        <v>1750709</v>
      </c>
      <c r="J50" s="79" t="s">
        <v>26</v>
      </c>
      <c r="K50" s="95">
        <v>344538</v>
      </c>
      <c r="L50" s="95">
        <v>65462</v>
      </c>
      <c r="M50" s="95">
        <v>410000</v>
      </c>
      <c r="N50" s="95">
        <v>378992</v>
      </c>
      <c r="O50" s="95">
        <v>72008</v>
      </c>
      <c r="P50" s="95">
        <v>451000</v>
      </c>
      <c r="Q50" s="94">
        <v>141596.64000000001</v>
      </c>
      <c r="R50" s="94">
        <v>26903.360000000001</v>
      </c>
      <c r="S50" s="94">
        <v>168500</v>
      </c>
      <c r="T50" s="94">
        <v>134191.01</v>
      </c>
      <c r="U50" s="94">
        <f t="shared" si="7"/>
        <v>168500</v>
      </c>
      <c r="V50" s="94">
        <f t="shared" si="8"/>
        <v>290922.7525</v>
      </c>
      <c r="W50" s="94">
        <f t="shared" si="9"/>
        <v>289250</v>
      </c>
      <c r="X50" s="94">
        <f t="shared" si="12"/>
        <v>24260.119484661434</v>
      </c>
      <c r="Y50" s="103">
        <f t="shared" si="10"/>
        <v>0.16029626703919245</v>
      </c>
      <c r="Z50" s="94">
        <f t="shared" si="11"/>
        <v>134191.01</v>
      </c>
      <c r="AA50" s="104" t="s">
        <v>286</v>
      </c>
      <c r="AB50" s="107"/>
      <c r="AC50" s="107"/>
      <c r="AD50" s="107"/>
    </row>
    <row r="51" spans="1:30" ht="15" customHeight="1" x14ac:dyDescent="0.25">
      <c r="A51" s="77">
        <v>49</v>
      </c>
      <c r="B51" s="81">
        <v>4529001</v>
      </c>
      <c r="C51" s="108" t="s">
        <v>79</v>
      </c>
      <c r="D51" s="82" t="s">
        <v>11</v>
      </c>
      <c r="E51" s="79">
        <v>0</v>
      </c>
      <c r="F51" s="79">
        <v>1</v>
      </c>
      <c r="G51" s="110" t="s">
        <v>290</v>
      </c>
      <c r="H51" s="84">
        <v>43202216</v>
      </c>
      <c r="I51" s="79">
        <v>1143863</v>
      </c>
      <c r="J51" s="78"/>
      <c r="K51" s="95">
        <v>126050</v>
      </c>
      <c r="L51" s="95">
        <v>23950</v>
      </c>
      <c r="M51" s="95">
        <v>150000</v>
      </c>
      <c r="N51" s="95">
        <v>138655</v>
      </c>
      <c r="O51" s="95">
        <v>26345</v>
      </c>
      <c r="P51" s="95">
        <v>165000</v>
      </c>
      <c r="Q51" s="94">
        <v>158823.53</v>
      </c>
      <c r="R51" s="94">
        <v>30176.47</v>
      </c>
      <c r="S51" s="94">
        <v>189000</v>
      </c>
      <c r="T51" s="94">
        <v>93530.12</v>
      </c>
      <c r="U51" s="94">
        <f t="shared" si="7"/>
        <v>150000</v>
      </c>
      <c r="V51" s="94">
        <f t="shared" si="8"/>
        <v>149382.53</v>
      </c>
      <c r="W51" s="94">
        <f t="shared" si="9"/>
        <v>157500</v>
      </c>
      <c r="X51" s="94">
        <f t="shared" si="12"/>
        <v>39930.235080790604</v>
      </c>
      <c r="Y51" s="103">
        <f t="shared" si="10"/>
        <v>0.32792851316125171</v>
      </c>
      <c r="Z51" s="94">
        <f t="shared" si="11"/>
        <v>93530.12</v>
      </c>
      <c r="AA51" s="104" t="s">
        <v>286</v>
      </c>
      <c r="AB51" s="107"/>
      <c r="AC51" s="107"/>
      <c r="AD51" s="107"/>
    </row>
    <row r="52" spans="1:30" ht="15" customHeight="1" x14ac:dyDescent="0.25">
      <c r="A52" s="77">
        <v>50</v>
      </c>
      <c r="B52" s="81">
        <v>4529001</v>
      </c>
      <c r="C52" s="108" t="s">
        <v>82</v>
      </c>
      <c r="D52" s="82" t="s">
        <v>11</v>
      </c>
      <c r="E52" s="79">
        <v>0</v>
      </c>
      <c r="F52" s="79">
        <v>1</v>
      </c>
      <c r="G52" s="110" t="s">
        <v>290</v>
      </c>
      <c r="H52" s="84">
        <v>44103116</v>
      </c>
      <c r="I52" s="79" t="s">
        <v>26</v>
      </c>
      <c r="J52" s="79" t="s">
        <v>26</v>
      </c>
      <c r="K52" s="95">
        <v>126050</v>
      </c>
      <c r="L52" s="95">
        <v>23950</v>
      </c>
      <c r="M52" s="95">
        <v>150000</v>
      </c>
      <c r="N52" s="95">
        <v>138655</v>
      </c>
      <c r="O52" s="95">
        <v>26345</v>
      </c>
      <c r="P52" s="95">
        <v>165000</v>
      </c>
      <c r="Q52" s="94">
        <v>54621.85</v>
      </c>
      <c r="R52" s="94">
        <v>10378.15</v>
      </c>
      <c r="S52" s="94">
        <v>65000</v>
      </c>
      <c r="T52" s="94">
        <v>36322.379999999997</v>
      </c>
      <c r="U52" s="94">
        <f t="shared" si="7"/>
        <v>65000</v>
      </c>
      <c r="V52" s="94">
        <f t="shared" si="8"/>
        <v>104080.595</v>
      </c>
      <c r="W52" s="94">
        <f t="shared" si="9"/>
        <v>107500</v>
      </c>
      <c r="X52" s="94">
        <f t="shared" si="12"/>
        <v>20278.139570290947</v>
      </c>
      <c r="Y52" s="103">
        <f t="shared" si="10"/>
        <v>0.40026970488239511</v>
      </c>
      <c r="Z52" s="94">
        <f t="shared" si="11"/>
        <v>36322.379999999997</v>
      </c>
      <c r="AA52" s="104" t="s">
        <v>286</v>
      </c>
      <c r="AB52" s="107"/>
      <c r="AC52" s="107"/>
      <c r="AD52" s="107"/>
    </row>
    <row r="53" spans="1:30" ht="15" customHeight="1" x14ac:dyDescent="0.25">
      <c r="A53" s="77">
        <v>51</v>
      </c>
      <c r="B53" s="81">
        <v>4529001</v>
      </c>
      <c r="C53" s="108" t="s">
        <v>83</v>
      </c>
      <c r="D53" s="82" t="s">
        <v>11</v>
      </c>
      <c r="E53" s="79">
        <v>0</v>
      </c>
      <c r="F53" s="79">
        <v>1</v>
      </c>
      <c r="G53" s="110" t="s">
        <v>290</v>
      </c>
      <c r="H53" s="84">
        <v>44103125</v>
      </c>
      <c r="I53" s="79">
        <v>1566874</v>
      </c>
      <c r="J53" s="79" t="s">
        <v>26</v>
      </c>
      <c r="K53" s="95">
        <v>596639</v>
      </c>
      <c r="L53" s="95">
        <v>113361</v>
      </c>
      <c r="M53" s="95">
        <v>710000</v>
      </c>
      <c r="N53" s="95">
        <v>656303</v>
      </c>
      <c r="O53" s="95">
        <v>124697</v>
      </c>
      <c r="P53" s="95">
        <v>781000</v>
      </c>
      <c r="Q53" s="94">
        <v>915126.05</v>
      </c>
      <c r="R53" s="94">
        <v>173873.95</v>
      </c>
      <c r="S53" s="94">
        <v>1089000</v>
      </c>
      <c r="T53" s="94">
        <v>565014.77</v>
      </c>
      <c r="U53" s="94">
        <f t="shared" si="7"/>
        <v>710000</v>
      </c>
      <c r="V53" s="94">
        <f t="shared" si="8"/>
        <v>786253.6925</v>
      </c>
      <c r="W53" s="94">
        <f t="shared" si="9"/>
        <v>745500</v>
      </c>
      <c r="X53" s="94">
        <f t="shared" si="12"/>
        <v>102520.03930489111</v>
      </c>
      <c r="Y53" s="103">
        <f t="shared" si="10"/>
        <v>0.16081388501074556</v>
      </c>
      <c r="Z53" s="94">
        <f t="shared" si="11"/>
        <v>565014.77</v>
      </c>
      <c r="AA53" s="104" t="s">
        <v>286</v>
      </c>
      <c r="AB53" s="107"/>
      <c r="AC53" s="107"/>
      <c r="AD53" s="107"/>
    </row>
    <row r="54" spans="1:30" ht="15" customHeight="1" x14ac:dyDescent="0.25">
      <c r="A54" s="77">
        <v>52</v>
      </c>
      <c r="B54" s="81">
        <v>4529001</v>
      </c>
      <c r="C54" s="108" t="s">
        <v>84</v>
      </c>
      <c r="D54" s="82" t="s">
        <v>11</v>
      </c>
      <c r="E54" s="79">
        <v>0</v>
      </c>
      <c r="F54" s="79">
        <v>1</v>
      </c>
      <c r="G54" s="110" t="s">
        <v>290</v>
      </c>
      <c r="H54" s="84">
        <v>44103125</v>
      </c>
      <c r="I54" s="79">
        <v>1731682</v>
      </c>
      <c r="J54" s="79" t="s">
        <v>26</v>
      </c>
      <c r="K54" s="95">
        <v>571429</v>
      </c>
      <c r="L54" s="95">
        <v>108571</v>
      </c>
      <c r="M54" s="95">
        <v>680000</v>
      </c>
      <c r="N54" s="95">
        <v>628572</v>
      </c>
      <c r="O54" s="95">
        <v>119428</v>
      </c>
      <c r="P54" s="95">
        <v>748000</v>
      </c>
      <c r="Q54" s="94">
        <v>968907.56</v>
      </c>
      <c r="R54" s="94">
        <v>184092.44</v>
      </c>
      <c r="S54" s="94">
        <v>1153000</v>
      </c>
      <c r="T54" s="94">
        <v>635641.61</v>
      </c>
      <c r="U54" s="94">
        <f t="shared" si="7"/>
        <v>680000</v>
      </c>
      <c r="V54" s="94">
        <f t="shared" si="8"/>
        <v>804160.40249999997</v>
      </c>
      <c r="W54" s="94">
        <f t="shared" si="9"/>
        <v>714000</v>
      </c>
      <c r="X54" s="94">
        <f t="shared" si="12"/>
        <v>31366.118371517547</v>
      </c>
      <c r="Y54" s="103">
        <f t="shared" si="10"/>
        <v>4.7681858240281032E-2</v>
      </c>
      <c r="Z54" s="94">
        <f t="shared" si="11"/>
        <v>635641.61</v>
      </c>
      <c r="AA54" s="104" t="s">
        <v>286</v>
      </c>
      <c r="AB54" s="107"/>
      <c r="AC54" s="107"/>
      <c r="AD54" s="107"/>
    </row>
    <row r="55" spans="1:30" ht="15" customHeight="1" x14ac:dyDescent="0.25">
      <c r="A55" s="77">
        <v>53</v>
      </c>
      <c r="B55" s="81">
        <v>4529001</v>
      </c>
      <c r="C55" s="108" t="s">
        <v>85</v>
      </c>
      <c r="D55" s="82" t="s">
        <v>11</v>
      </c>
      <c r="E55" s="79">
        <v>0</v>
      </c>
      <c r="F55" s="79">
        <v>1</v>
      </c>
      <c r="G55" s="110" t="s">
        <v>290</v>
      </c>
      <c r="H55" s="84">
        <v>44103125</v>
      </c>
      <c r="I55" s="79">
        <v>1731682</v>
      </c>
      <c r="J55" s="79" t="s">
        <v>26</v>
      </c>
      <c r="K55" s="95">
        <v>630252</v>
      </c>
      <c r="L55" s="95">
        <v>119748</v>
      </c>
      <c r="M55" s="95">
        <v>750000</v>
      </c>
      <c r="N55" s="95">
        <v>693277</v>
      </c>
      <c r="O55" s="95">
        <v>131723</v>
      </c>
      <c r="P55" s="95">
        <v>825000</v>
      </c>
      <c r="Q55" s="94">
        <v>1006722.69</v>
      </c>
      <c r="R55" s="94">
        <v>191277.31</v>
      </c>
      <c r="S55" s="94">
        <v>1198000</v>
      </c>
      <c r="T55" s="94">
        <v>817253.5</v>
      </c>
      <c r="U55" s="94">
        <f t="shared" si="7"/>
        <v>750000</v>
      </c>
      <c r="V55" s="94">
        <f t="shared" si="8"/>
        <v>897563.375</v>
      </c>
      <c r="W55" s="94">
        <f t="shared" si="9"/>
        <v>821126.75</v>
      </c>
      <c r="X55" s="94">
        <f t="shared" si="12"/>
        <v>47555.405908529472</v>
      </c>
      <c r="Y55" s="103">
        <f t="shared" si="10"/>
        <v>6.0686297281874912E-2</v>
      </c>
      <c r="Z55" s="94">
        <f t="shared" si="11"/>
        <v>750000</v>
      </c>
      <c r="AA55" s="104" t="s">
        <v>286</v>
      </c>
      <c r="AB55" s="107"/>
      <c r="AC55" s="107"/>
      <c r="AD55" s="107"/>
    </row>
    <row r="56" spans="1:30" ht="15" customHeight="1" x14ac:dyDescent="0.25">
      <c r="A56" s="77">
        <v>54</v>
      </c>
      <c r="B56" s="81">
        <v>4529001</v>
      </c>
      <c r="C56" s="108" t="s">
        <v>86</v>
      </c>
      <c r="D56" s="82" t="s">
        <v>11</v>
      </c>
      <c r="E56" s="79">
        <v>0</v>
      </c>
      <c r="F56" s="79">
        <v>1</v>
      </c>
      <c r="G56" s="110" t="s">
        <v>290</v>
      </c>
      <c r="H56" s="84">
        <v>44103125</v>
      </c>
      <c r="I56" s="79">
        <v>1731682</v>
      </c>
      <c r="J56" s="79" t="s">
        <v>26</v>
      </c>
      <c r="K56" s="95">
        <v>924370</v>
      </c>
      <c r="L56" s="95">
        <v>175630</v>
      </c>
      <c r="M56" s="95">
        <v>1100000</v>
      </c>
      <c r="N56" s="95">
        <v>1016807</v>
      </c>
      <c r="O56" s="95">
        <v>193193</v>
      </c>
      <c r="P56" s="95">
        <v>1210000</v>
      </c>
      <c r="Q56" s="94">
        <v>1006722.69</v>
      </c>
      <c r="R56" s="94">
        <v>191277.31</v>
      </c>
      <c r="S56" s="94">
        <v>1198000</v>
      </c>
      <c r="T56" s="94">
        <v>966578.83</v>
      </c>
      <c r="U56" s="94">
        <f t="shared" si="7"/>
        <v>1100000</v>
      </c>
      <c r="V56" s="94">
        <f t="shared" si="8"/>
        <v>1118644.7075</v>
      </c>
      <c r="W56" s="94">
        <f t="shared" si="9"/>
        <v>1149000</v>
      </c>
      <c r="X56" s="94">
        <f t="shared" si="12"/>
        <v>94343.014060843183</v>
      </c>
      <c r="Y56" s="103">
        <f t="shared" si="10"/>
        <v>9.1303571575678227E-2</v>
      </c>
      <c r="Z56" s="94">
        <f t="shared" si="11"/>
        <v>966578.83</v>
      </c>
      <c r="AA56" s="104" t="s">
        <v>286</v>
      </c>
      <c r="AB56" s="107"/>
      <c r="AC56" s="107"/>
      <c r="AD56" s="107"/>
    </row>
    <row r="57" spans="1:30" ht="15" customHeight="1" x14ac:dyDescent="0.25">
      <c r="A57" s="77">
        <v>55</v>
      </c>
      <c r="B57" s="81">
        <v>4529001</v>
      </c>
      <c r="C57" s="108" t="s">
        <v>87</v>
      </c>
      <c r="D57" s="82" t="s">
        <v>11</v>
      </c>
      <c r="E57" s="79">
        <v>0</v>
      </c>
      <c r="F57" s="79">
        <v>1</v>
      </c>
      <c r="G57" s="110" t="s">
        <v>290</v>
      </c>
      <c r="H57" s="84">
        <v>44103116</v>
      </c>
      <c r="I57" s="79">
        <v>1731682</v>
      </c>
      <c r="J57" s="79" t="s">
        <v>26</v>
      </c>
      <c r="K57" s="95">
        <v>151261</v>
      </c>
      <c r="L57" s="95">
        <v>28739</v>
      </c>
      <c r="M57" s="95">
        <v>180000</v>
      </c>
      <c r="N57" s="95">
        <v>166387</v>
      </c>
      <c r="O57" s="95">
        <v>31613</v>
      </c>
      <c r="P57" s="95">
        <v>198000</v>
      </c>
      <c r="Q57" s="94">
        <v>57142.86</v>
      </c>
      <c r="R57" s="94">
        <v>10857.14</v>
      </c>
      <c r="S57" s="94">
        <v>68000</v>
      </c>
      <c r="T57" s="94">
        <v>46411.93</v>
      </c>
      <c r="U57" s="94">
        <f t="shared" si="7"/>
        <v>68000</v>
      </c>
      <c r="V57" s="94">
        <f t="shared" si="8"/>
        <v>123102.9825</v>
      </c>
      <c r="W57" s="94">
        <f t="shared" si="9"/>
        <v>124000</v>
      </c>
      <c r="X57" s="94">
        <f t="shared" si="12"/>
        <v>15265.070689729897</v>
      </c>
      <c r="Y57" s="103">
        <f t="shared" si="10"/>
        <v>0.26684403785042166</v>
      </c>
      <c r="Z57" s="94">
        <f t="shared" si="11"/>
        <v>46411.93</v>
      </c>
      <c r="AA57" s="104" t="s">
        <v>286</v>
      </c>
      <c r="AB57" s="107"/>
      <c r="AC57" s="107"/>
      <c r="AD57" s="107"/>
    </row>
    <row r="58" spans="1:30" ht="15" customHeight="1" x14ac:dyDescent="0.25">
      <c r="A58" s="77">
        <v>56</v>
      </c>
      <c r="B58" s="81">
        <v>4529001</v>
      </c>
      <c r="C58" s="108" t="s">
        <v>88</v>
      </c>
      <c r="D58" s="82" t="s">
        <v>11</v>
      </c>
      <c r="E58" s="79">
        <v>0</v>
      </c>
      <c r="F58" s="79">
        <v>1</v>
      </c>
      <c r="G58" s="110" t="s">
        <v>290</v>
      </c>
      <c r="H58" s="84">
        <v>44103125</v>
      </c>
      <c r="I58" s="79">
        <v>1731682</v>
      </c>
      <c r="J58" s="79" t="s">
        <v>26</v>
      </c>
      <c r="K58" s="95">
        <v>924370</v>
      </c>
      <c r="L58" s="95">
        <v>175630</v>
      </c>
      <c r="M58" s="95">
        <v>1100000</v>
      </c>
      <c r="N58" s="95">
        <v>1016807</v>
      </c>
      <c r="O58" s="95">
        <v>193193</v>
      </c>
      <c r="P58" s="95">
        <v>1210000</v>
      </c>
      <c r="Q58" s="94">
        <v>552100.84</v>
      </c>
      <c r="R58" s="94">
        <v>104899.16</v>
      </c>
      <c r="S58" s="94">
        <v>657000</v>
      </c>
      <c r="T58" s="94">
        <v>413671.53</v>
      </c>
      <c r="U58" s="94">
        <f t="shared" si="7"/>
        <v>657000</v>
      </c>
      <c r="V58" s="94">
        <f t="shared" si="8"/>
        <v>845167.88250000007</v>
      </c>
      <c r="W58" s="94">
        <f t="shared" si="9"/>
        <v>878500</v>
      </c>
      <c r="X58" s="94">
        <f t="shared" si="12"/>
        <v>172059.2111927472</v>
      </c>
      <c r="Y58" s="103">
        <f t="shared" si="10"/>
        <v>0.32140428949810068</v>
      </c>
      <c r="Z58" s="94">
        <f t="shared" si="11"/>
        <v>413671.53</v>
      </c>
      <c r="AA58" s="104" t="s">
        <v>286</v>
      </c>
      <c r="AB58" s="107"/>
      <c r="AC58" s="107"/>
      <c r="AD58" s="107"/>
    </row>
    <row r="59" spans="1:30" ht="15" customHeight="1" x14ac:dyDescent="0.25">
      <c r="A59" s="77">
        <v>57</v>
      </c>
      <c r="B59" s="81">
        <v>4529001</v>
      </c>
      <c r="C59" s="108" t="s">
        <v>30</v>
      </c>
      <c r="D59" s="78" t="s">
        <v>11</v>
      </c>
      <c r="E59" s="77">
        <v>0</v>
      </c>
      <c r="F59" s="77">
        <v>1</v>
      </c>
      <c r="G59" s="110" t="s">
        <v>290</v>
      </c>
      <c r="H59" s="77">
        <v>44103116</v>
      </c>
      <c r="I59" s="77">
        <v>1764555</v>
      </c>
      <c r="J59" s="77" t="s">
        <v>26</v>
      </c>
      <c r="K59" s="95">
        <v>46218</v>
      </c>
      <c r="L59" s="95">
        <v>8782</v>
      </c>
      <c r="M59" s="95">
        <v>55000</v>
      </c>
      <c r="N59" s="95">
        <v>50840</v>
      </c>
      <c r="O59" s="95">
        <v>9660</v>
      </c>
      <c r="P59" s="95">
        <v>60500</v>
      </c>
      <c r="Q59" s="94">
        <v>71428.570000000007</v>
      </c>
      <c r="R59" s="94">
        <v>13571.43</v>
      </c>
      <c r="S59" s="94">
        <v>85000</v>
      </c>
      <c r="T59" s="94">
        <v>49438.79</v>
      </c>
      <c r="U59" s="94">
        <f t="shared" si="7"/>
        <v>55000</v>
      </c>
      <c r="V59" s="94">
        <f t="shared" si="8"/>
        <v>62484.697500000002</v>
      </c>
      <c r="W59" s="94">
        <f t="shared" si="9"/>
        <v>57750</v>
      </c>
      <c r="X59" s="94">
        <f t="shared" si="12"/>
        <v>3932.3693026024393</v>
      </c>
      <c r="Y59" s="103">
        <f t="shared" si="10"/>
        <v>7.5304765645071894E-2</v>
      </c>
      <c r="Z59" s="94">
        <f t="shared" si="11"/>
        <v>49438.79</v>
      </c>
      <c r="AA59" s="104" t="s">
        <v>286</v>
      </c>
      <c r="AB59" s="107"/>
      <c r="AC59" s="107"/>
      <c r="AD59" s="107"/>
    </row>
    <row r="60" spans="1:30" ht="15" customHeight="1" x14ac:dyDescent="0.25">
      <c r="A60" s="77">
        <v>58</v>
      </c>
      <c r="B60" s="81">
        <v>4529001</v>
      </c>
      <c r="C60" s="108" t="s">
        <v>89</v>
      </c>
      <c r="D60" s="82" t="s">
        <v>11</v>
      </c>
      <c r="E60" s="79">
        <v>0</v>
      </c>
      <c r="F60" s="79">
        <v>1</v>
      </c>
      <c r="G60" s="110" t="s">
        <v>290</v>
      </c>
      <c r="H60" s="84">
        <v>44103116</v>
      </c>
      <c r="I60" s="79">
        <v>1686027</v>
      </c>
      <c r="J60" s="79" t="s">
        <v>26</v>
      </c>
      <c r="K60" s="95">
        <v>180672</v>
      </c>
      <c r="L60" s="95">
        <v>34328</v>
      </c>
      <c r="M60" s="95">
        <v>215000</v>
      </c>
      <c r="N60" s="95">
        <v>198739</v>
      </c>
      <c r="O60" s="95">
        <v>37761</v>
      </c>
      <c r="P60" s="95">
        <v>236500</v>
      </c>
      <c r="Q60" s="94">
        <v>88235.29</v>
      </c>
      <c r="R60" s="94">
        <v>16764.71</v>
      </c>
      <c r="S60" s="94">
        <v>105000</v>
      </c>
      <c r="T60" s="94">
        <v>100895.49</v>
      </c>
      <c r="U60" s="94">
        <f t="shared" si="7"/>
        <v>105000</v>
      </c>
      <c r="V60" s="94">
        <f t="shared" si="8"/>
        <v>164348.8725</v>
      </c>
      <c r="W60" s="94">
        <f t="shared" si="9"/>
        <v>160000</v>
      </c>
      <c r="X60" s="94">
        <f t="shared" si="12"/>
        <v>2902.3268544479924</v>
      </c>
      <c r="Y60" s="103">
        <f t="shared" si="10"/>
        <v>2.8192233394213662E-2</v>
      </c>
      <c r="Z60" s="94">
        <f t="shared" si="11"/>
        <v>100895.49</v>
      </c>
      <c r="AA60" s="104" t="s">
        <v>286</v>
      </c>
      <c r="AB60" s="107"/>
      <c r="AC60" s="107"/>
      <c r="AD60" s="107"/>
    </row>
    <row r="61" spans="1:30" ht="15" customHeight="1" x14ac:dyDescent="0.25">
      <c r="A61" s="77">
        <v>59</v>
      </c>
      <c r="B61" s="81">
        <v>4529001</v>
      </c>
      <c r="C61" s="108" t="s">
        <v>90</v>
      </c>
      <c r="D61" s="82" t="s">
        <v>11</v>
      </c>
      <c r="E61" s="79">
        <v>0</v>
      </c>
      <c r="F61" s="79">
        <v>1</v>
      </c>
      <c r="G61" s="110" t="s">
        <v>290</v>
      </c>
      <c r="H61" s="84">
        <v>44103116</v>
      </c>
      <c r="I61" s="79">
        <v>1528780</v>
      </c>
      <c r="J61" s="79" t="s">
        <v>26</v>
      </c>
      <c r="K61" s="95">
        <v>180672</v>
      </c>
      <c r="L61" s="95">
        <v>34328</v>
      </c>
      <c r="M61" s="95">
        <v>215000</v>
      </c>
      <c r="N61" s="95">
        <v>198739</v>
      </c>
      <c r="O61" s="95">
        <v>37761</v>
      </c>
      <c r="P61" s="95">
        <v>236500</v>
      </c>
      <c r="Q61" s="94">
        <v>124369.75</v>
      </c>
      <c r="R61" s="94">
        <v>23630.25</v>
      </c>
      <c r="S61" s="94">
        <v>148000</v>
      </c>
      <c r="T61" s="94">
        <v>126119.37</v>
      </c>
      <c r="U61" s="94">
        <f t="shared" si="7"/>
        <v>148000</v>
      </c>
      <c r="V61" s="94">
        <f t="shared" si="8"/>
        <v>181404.8425</v>
      </c>
      <c r="W61" s="94">
        <f t="shared" si="9"/>
        <v>181500</v>
      </c>
      <c r="X61" s="94">
        <f t="shared" si="12"/>
        <v>15471.941849633811</v>
      </c>
      <c r="Y61" s="103">
        <f t="shared" si="10"/>
        <v>0.11288470311042821</v>
      </c>
      <c r="Z61" s="94">
        <f t="shared" si="11"/>
        <v>126119.37</v>
      </c>
      <c r="AA61" s="104" t="s">
        <v>286</v>
      </c>
      <c r="AB61" s="107"/>
      <c r="AC61" s="107"/>
      <c r="AD61" s="107"/>
    </row>
    <row r="62" spans="1:30" ht="15" customHeight="1" x14ac:dyDescent="0.25">
      <c r="A62" s="77">
        <v>60</v>
      </c>
      <c r="B62" s="81">
        <v>4529001</v>
      </c>
      <c r="C62" s="108" t="s">
        <v>91</v>
      </c>
      <c r="D62" s="82" t="s">
        <v>11</v>
      </c>
      <c r="E62" s="79">
        <v>0</v>
      </c>
      <c r="F62" s="79">
        <v>1</v>
      </c>
      <c r="G62" s="110" t="s">
        <v>290</v>
      </c>
      <c r="H62" s="84">
        <v>44103122</v>
      </c>
      <c r="I62" s="79">
        <v>1792148</v>
      </c>
      <c r="J62" s="79" t="s">
        <v>26</v>
      </c>
      <c r="K62" s="95">
        <v>378151</v>
      </c>
      <c r="L62" s="95">
        <v>71849</v>
      </c>
      <c r="M62" s="95">
        <v>450000</v>
      </c>
      <c r="N62" s="95">
        <v>415966</v>
      </c>
      <c r="O62" s="95">
        <v>79034</v>
      </c>
      <c r="P62" s="95">
        <v>495000</v>
      </c>
      <c r="Q62" s="94">
        <v>86386.55</v>
      </c>
      <c r="R62" s="94">
        <v>16413.45</v>
      </c>
      <c r="S62" s="94">
        <v>102800</v>
      </c>
      <c r="T62" s="94">
        <v>90805.94</v>
      </c>
      <c r="U62" s="94">
        <f t="shared" si="7"/>
        <v>102800</v>
      </c>
      <c r="V62" s="94">
        <f t="shared" si="8"/>
        <v>284651.48499999999</v>
      </c>
      <c r="W62" s="94">
        <f t="shared" si="9"/>
        <v>276400</v>
      </c>
      <c r="X62" s="94">
        <f t="shared" si="12"/>
        <v>8481.0811599583212</v>
      </c>
      <c r="Y62" s="103">
        <f t="shared" si="10"/>
        <v>8.7611786704047623E-2</v>
      </c>
      <c r="Z62" s="94">
        <f t="shared" si="11"/>
        <v>90805.94</v>
      </c>
      <c r="AA62" s="104" t="s">
        <v>286</v>
      </c>
      <c r="AB62" s="107"/>
      <c r="AC62" s="107"/>
      <c r="AD62" s="107"/>
    </row>
    <row r="63" spans="1:30" ht="15" customHeight="1" x14ac:dyDescent="0.25">
      <c r="A63" s="77">
        <v>61</v>
      </c>
      <c r="B63" s="81">
        <v>4529001</v>
      </c>
      <c r="C63" s="108" t="s">
        <v>92</v>
      </c>
      <c r="D63" s="82" t="s">
        <v>11</v>
      </c>
      <c r="E63" s="79">
        <v>0</v>
      </c>
      <c r="F63" s="79">
        <v>1</v>
      </c>
      <c r="G63" s="110" t="s">
        <v>290</v>
      </c>
      <c r="H63" s="84">
        <v>44103122</v>
      </c>
      <c r="I63" s="79">
        <v>1792128</v>
      </c>
      <c r="J63" s="79" t="s">
        <v>26</v>
      </c>
      <c r="K63" s="95">
        <v>378151</v>
      </c>
      <c r="L63" s="95">
        <v>71849</v>
      </c>
      <c r="M63" s="95">
        <v>450000</v>
      </c>
      <c r="N63" s="95">
        <v>415966</v>
      </c>
      <c r="O63" s="95">
        <v>79034</v>
      </c>
      <c r="P63" s="95">
        <v>495000</v>
      </c>
      <c r="Q63" s="94">
        <v>91176.47</v>
      </c>
      <c r="R63" s="94">
        <v>17323.53</v>
      </c>
      <c r="S63" s="94">
        <v>108500</v>
      </c>
      <c r="T63" s="94">
        <v>80716.399999999994</v>
      </c>
      <c r="U63" s="94">
        <f t="shared" si="7"/>
        <v>108500</v>
      </c>
      <c r="V63" s="94">
        <f t="shared" si="8"/>
        <v>283554.09999999998</v>
      </c>
      <c r="W63" s="94">
        <f t="shared" si="9"/>
        <v>279250</v>
      </c>
      <c r="X63" s="94">
        <f t="shared" si="12"/>
        <v>19645.971965774552</v>
      </c>
      <c r="Y63" s="103">
        <f t="shared" si="10"/>
        <v>0.20765612246903073</v>
      </c>
      <c r="Z63" s="94">
        <f t="shared" si="11"/>
        <v>80716.399999999994</v>
      </c>
      <c r="AA63" s="104" t="s">
        <v>286</v>
      </c>
      <c r="AB63" s="107"/>
      <c r="AC63" s="107"/>
      <c r="AD63" s="107"/>
    </row>
    <row r="64" spans="1:30" ht="15" customHeight="1" x14ac:dyDescent="0.25">
      <c r="A64" s="77">
        <v>62</v>
      </c>
      <c r="B64" s="81">
        <v>4529001</v>
      </c>
      <c r="C64" s="108" t="s">
        <v>93</v>
      </c>
      <c r="D64" s="82" t="s">
        <v>11</v>
      </c>
      <c r="E64" s="79">
        <v>0</v>
      </c>
      <c r="F64" s="79">
        <v>1</v>
      </c>
      <c r="G64" s="110" t="s">
        <v>290</v>
      </c>
      <c r="H64" s="83">
        <v>32101601</v>
      </c>
      <c r="I64" s="79">
        <v>1748885</v>
      </c>
      <c r="J64" s="79" t="s">
        <v>26</v>
      </c>
      <c r="K64" s="95">
        <v>155462</v>
      </c>
      <c r="L64" s="95">
        <v>29538</v>
      </c>
      <c r="M64" s="95">
        <v>185000</v>
      </c>
      <c r="N64" s="95">
        <v>171008</v>
      </c>
      <c r="O64" s="95">
        <v>32492</v>
      </c>
      <c r="P64" s="95">
        <v>203500</v>
      </c>
      <c r="Q64" s="94">
        <v>189075.63</v>
      </c>
      <c r="R64" s="94">
        <v>35924.370000000003</v>
      </c>
      <c r="S64" s="94">
        <v>225000</v>
      </c>
      <c r="T64" s="94">
        <v>191701.44</v>
      </c>
      <c r="U64" s="94">
        <f t="shared" si="7"/>
        <v>185000</v>
      </c>
      <c r="V64" s="94">
        <f t="shared" si="8"/>
        <v>201300.36</v>
      </c>
      <c r="W64" s="94">
        <f t="shared" si="9"/>
        <v>197600.72</v>
      </c>
      <c r="X64" s="94">
        <f t="shared" si="12"/>
        <v>4738.6336677147783</v>
      </c>
      <c r="Y64" s="103">
        <f t="shared" si="10"/>
        <v>2.5158564128211342E-2</v>
      </c>
      <c r="Z64" s="94">
        <f t="shared" si="11"/>
        <v>185000</v>
      </c>
      <c r="AA64" s="104" t="s">
        <v>286</v>
      </c>
      <c r="AB64" s="107"/>
      <c r="AC64" s="107"/>
      <c r="AD64" s="107"/>
    </row>
    <row r="65" spans="1:30" ht="15" customHeight="1" x14ac:dyDescent="0.25">
      <c r="A65" s="77">
        <v>63</v>
      </c>
      <c r="B65" s="81">
        <v>4529001</v>
      </c>
      <c r="C65" s="108" t="s">
        <v>94</v>
      </c>
      <c r="D65" s="82" t="s">
        <v>11</v>
      </c>
      <c r="E65" s="79">
        <v>0</v>
      </c>
      <c r="F65" s="79">
        <v>1</v>
      </c>
      <c r="G65" s="110" t="s">
        <v>290</v>
      </c>
      <c r="H65" s="83">
        <v>32101601</v>
      </c>
      <c r="I65" s="79">
        <v>1594909</v>
      </c>
      <c r="J65" s="79" t="s">
        <v>26</v>
      </c>
      <c r="K65" s="95">
        <v>79832</v>
      </c>
      <c r="L65" s="95">
        <v>15168</v>
      </c>
      <c r="M65" s="95">
        <v>95000</v>
      </c>
      <c r="N65" s="95">
        <v>87815</v>
      </c>
      <c r="O65" s="95">
        <v>16685</v>
      </c>
      <c r="P65" s="95">
        <v>104500</v>
      </c>
      <c r="Q65" s="94">
        <v>138823.53</v>
      </c>
      <c r="R65" s="94">
        <v>26376.47</v>
      </c>
      <c r="S65" s="94">
        <v>165200</v>
      </c>
      <c r="T65" s="94">
        <v>131164.14000000001</v>
      </c>
      <c r="U65" s="94">
        <f t="shared" si="7"/>
        <v>95000</v>
      </c>
      <c r="V65" s="94">
        <f t="shared" si="8"/>
        <v>123966.035</v>
      </c>
      <c r="W65" s="94">
        <f t="shared" si="9"/>
        <v>117832.07</v>
      </c>
      <c r="X65" s="94">
        <f t="shared" si="12"/>
        <v>25571.908629779653</v>
      </c>
      <c r="Y65" s="103">
        <f t="shared" si="10"/>
        <v>0.2261358377130844</v>
      </c>
      <c r="Z65" s="94">
        <f t="shared" si="11"/>
        <v>95000</v>
      </c>
      <c r="AA65" s="104" t="s">
        <v>286</v>
      </c>
      <c r="AB65" s="107"/>
      <c r="AC65" s="107"/>
      <c r="AD65" s="107"/>
    </row>
    <row r="66" spans="1:30" ht="15" customHeight="1" x14ac:dyDescent="0.25">
      <c r="A66" s="77">
        <v>64</v>
      </c>
      <c r="B66" s="81">
        <v>4529001</v>
      </c>
      <c r="C66" s="108" t="s">
        <v>95</v>
      </c>
      <c r="D66" s="82" t="s">
        <v>11</v>
      </c>
      <c r="E66" s="79">
        <v>0</v>
      </c>
      <c r="F66" s="79">
        <v>1</v>
      </c>
      <c r="G66" s="110" t="s">
        <v>290</v>
      </c>
      <c r="H66" s="83">
        <v>32101601</v>
      </c>
      <c r="I66" s="79">
        <v>1594911</v>
      </c>
      <c r="J66" s="79" t="s">
        <v>26</v>
      </c>
      <c r="K66" s="95">
        <v>100840</v>
      </c>
      <c r="L66" s="95">
        <v>19160</v>
      </c>
      <c r="M66" s="95">
        <v>120000</v>
      </c>
      <c r="N66" s="95">
        <v>110924</v>
      </c>
      <c r="O66" s="95">
        <v>21076</v>
      </c>
      <c r="P66" s="95">
        <v>132000</v>
      </c>
      <c r="Q66" s="94">
        <v>155630.25</v>
      </c>
      <c r="R66" s="94">
        <v>29569.75</v>
      </c>
      <c r="S66" s="94">
        <v>185200</v>
      </c>
      <c r="T66" s="94">
        <v>161432.79</v>
      </c>
      <c r="U66" s="94">
        <f t="shared" si="7"/>
        <v>120000</v>
      </c>
      <c r="V66" s="94">
        <f t="shared" si="8"/>
        <v>149658.19750000001</v>
      </c>
      <c r="W66" s="94">
        <f t="shared" si="9"/>
        <v>146716.39500000002</v>
      </c>
      <c r="X66" s="94">
        <f t="shared" si="12"/>
        <v>29297.406772477891</v>
      </c>
      <c r="Y66" s="103">
        <f t="shared" si="10"/>
        <v>0.20820180031245034</v>
      </c>
      <c r="Z66" s="94">
        <f t="shared" si="11"/>
        <v>120000</v>
      </c>
      <c r="AA66" s="104" t="s">
        <v>286</v>
      </c>
      <c r="AB66" s="107"/>
      <c r="AC66" s="107"/>
      <c r="AD66" s="107"/>
    </row>
    <row r="67" spans="1:30" ht="15" customHeight="1" x14ac:dyDescent="0.25">
      <c r="A67" s="77">
        <v>65</v>
      </c>
      <c r="B67" s="81">
        <v>4529001</v>
      </c>
      <c r="C67" s="108" t="s">
        <v>96</v>
      </c>
      <c r="D67" s="82" t="s">
        <v>11</v>
      </c>
      <c r="E67" s="79">
        <v>0</v>
      </c>
      <c r="F67" s="79">
        <v>1</v>
      </c>
      <c r="G67" s="110" t="s">
        <v>290</v>
      </c>
      <c r="H67" s="83">
        <v>32101601</v>
      </c>
      <c r="I67" s="79">
        <v>1669225</v>
      </c>
      <c r="J67" s="79" t="s">
        <v>26</v>
      </c>
      <c r="K67" s="95">
        <v>159664</v>
      </c>
      <c r="L67" s="95">
        <v>30336</v>
      </c>
      <c r="M67" s="95">
        <v>190000</v>
      </c>
      <c r="N67" s="95">
        <v>175630</v>
      </c>
      <c r="O67" s="95">
        <v>33370</v>
      </c>
      <c r="P67" s="95">
        <v>209000</v>
      </c>
      <c r="Q67" s="94">
        <v>225210.08</v>
      </c>
      <c r="R67" s="94">
        <v>42789.919999999998</v>
      </c>
      <c r="S67" s="94">
        <v>268000</v>
      </c>
      <c r="T67" s="94">
        <v>247193.96</v>
      </c>
      <c r="U67" s="94">
        <f t="shared" si="7"/>
        <v>190000</v>
      </c>
      <c r="V67" s="94">
        <f t="shared" si="8"/>
        <v>228548.49</v>
      </c>
      <c r="W67" s="94">
        <f t="shared" si="9"/>
        <v>228096.97999999998</v>
      </c>
      <c r="X67" s="94">
        <f t="shared" si="12"/>
        <v>40442.236958912326</v>
      </c>
      <c r="Y67" s="103">
        <f t="shared" si="10"/>
        <v>0.18500821447264426</v>
      </c>
      <c r="Z67" s="94">
        <f t="shared" si="11"/>
        <v>190000</v>
      </c>
      <c r="AA67" s="104" t="s">
        <v>286</v>
      </c>
      <c r="AB67" s="107"/>
      <c r="AC67" s="107"/>
      <c r="AD67" s="107"/>
    </row>
    <row r="68" spans="1:30" ht="15" customHeight="1" x14ac:dyDescent="0.25">
      <c r="A68" s="77">
        <v>66</v>
      </c>
      <c r="B68" s="81">
        <v>4529001</v>
      </c>
      <c r="C68" s="108" t="s">
        <v>97</v>
      </c>
      <c r="D68" s="82" t="s">
        <v>11</v>
      </c>
      <c r="E68" s="79">
        <v>0</v>
      </c>
      <c r="F68" s="79">
        <v>1</v>
      </c>
      <c r="G68" s="110" t="s">
        <v>290</v>
      </c>
      <c r="H68" s="83">
        <v>32101601</v>
      </c>
      <c r="I68" s="79">
        <v>1142661</v>
      </c>
      <c r="J68" s="79" t="s">
        <v>26</v>
      </c>
      <c r="K68" s="95">
        <v>100840</v>
      </c>
      <c r="L68" s="95">
        <v>19160</v>
      </c>
      <c r="M68" s="95">
        <v>120000</v>
      </c>
      <c r="N68" s="95">
        <v>110924</v>
      </c>
      <c r="O68" s="95">
        <v>21076</v>
      </c>
      <c r="P68" s="95">
        <v>132000</v>
      </c>
      <c r="Q68" s="94">
        <v>132773.10999999999</v>
      </c>
      <c r="R68" s="94">
        <v>25226.89</v>
      </c>
      <c r="S68" s="94">
        <v>158000</v>
      </c>
      <c r="T68" s="94">
        <v>134191.01</v>
      </c>
      <c r="U68" s="94">
        <f t="shared" si="7"/>
        <v>120000</v>
      </c>
      <c r="V68" s="94">
        <f t="shared" si="8"/>
        <v>136047.7525</v>
      </c>
      <c r="W68" s="94">
        <f t="shared" si="9"/>
        <v>133095.505</v>
      </c>
      <c r="X68" s="94">
        <f t="shared" si="12"/>
        <v>10034.559402886114</v>
      </c>
      <c r="Y68" s="103">
        <f t="shared" si="10"/>
        <v>7.8952905556228081E-2</v>
      </c>
      <c r="Z68" s="94">
        <f t="shared" si="11"/>
        <v>120000</v>
      </c>
      <c r="AA68" s="104" t="s">
        <v>286</v>
      </c>
      <c r="AB68" s="107"/>
      <c r="AC68" s="107"/>
      <c r="AD68" s="107"/>
    </row>
    <row r="69" spans="1:30" ht="15" customHeight="1" x14ac:dyDescent="0.25">
      <c r="A69" s="77">
        <v>67</v>
      </c>
      <c r="B69" s="81">
        <v>4529001</v>
      </c>
      <c r="C69" s="108" t="s">
        <v>98</v>
      </c>
      <c r="D69" s="82" t="s">
        <v>11</v>
      </c>
      <c r="E69" s="79">
        <v>0</v>
      </c>
      <c r="F69" s="79">
        <v>1</v>
      </c>
      <c r="G69" s="110" t="s">
        <v>290</v>
      </c>
      <c r="H69" s="83">
        <v>32101601</v>
      </c>
      <c r="I69" s="79">
        <v>1142662</v>
      </c>
      <c r="J69" s="79" t="s">
        <v>26</v>
      </c>
      <c r="K69" s="95">
        <v>126050</v>
      </c>
      <c r="L69" s="95">
        <v>23950</v>
      </c>
      <c r="M69" s="95">
        <v>150000</v>
      </c>
      <c r="N69" s="95">
        <v>138655</v>
      </c>
      <c r="O69" s="95">
        <v>26345</v>
      </c>
      <c r="P69" s="95">
        <v>165000</v>
      </c>
      <c r="Q69" s="94">
        <v>166386.54999999999</v>
      </c>
      <c r="R69" s="94">
        <v>31613.45</v>
      </c>
      <c r="S69" s="94">
        <v>198000</v>
      </c>
      <c r="T69" s="94">
        <v>169504.43</v>
      </c>
      <c r="U69" s="94">
        <f t="shared" si="7"/>
        <v>150000</v>
      </c>
      <c r="V69" s="94">
        <f t="shared" si="8"/>
        <v>170626.10749999998</v>
      </c>
      <c r="W69" s="94">
        <f t="shared" si="9"/>
        <v>167252.215</v>
      </c>
      <c r="X69" s="94">
        <f t="shared" si="12"/>
        <v>13791.714716178329</v>
      </c>
      <c r="Y69" s="103">
        <f t="shared" si="10"/>
        <v>8.6331915436529807E-2</v>
      </c>
      <c r="Z69" s="94">
        <f t="shared" si="11"/>
        <v>150000</v>
      </c>
      <c r="AA69" s="104" t="s">
        <v>286</v>
      </c>
      <c r="AB69" s="107"/>
      <c r="AC69" s="107"/>
      <c r="AD69" s="107"/>
    </row>
    <row r="70" spans="1:30" ht="15" customHeight="1" x14ac:dyDescent="0.25">
      <c r="A70" s="77">
        <v>68</v>
      </c>
      <c r="B70" s="81">
        <v>4529001</v>
      </c>
      <c r="C70" s="108" t="s">
        <v>99</v>
      </c>
      <c r="D70" s="82" t="s">
        <v>11</v>
      </c>
      <c r="E70" s="79">
        <v>0</v>
      </c>
      <c r="F70" s="79">
        <v>1</v>
      </c>
      <c r="G70" s="110" t="s">
        <v>290</v>
      </c>
      <c r="H70" s="84">
        <v>44101700</v>
      </c>
      <c r="I70" s="79">
        <v>1748531</v>
      </c>
      <c r="J70" s="79" t="s">
        <v>26</v>
      </c>
      <c r="K70" s="95">
        <v>462185</v>
      </c>
      <c r="L70" s="95">
        <v>87815</v>
      </c>
      <c r="M70" s="95">
        <v>550000</v>
      </c>
      <c r="N70" s="95">
        <v>508404</v>
      </c>
      <c r="O70" s="95">
        <v>96597</v>
      </c>
      <c r="P70" s="95">
        <v>605000</v>
      </c>
      <c r="Q70" s="94">
        <v>79831.929999999993</v>
      </c>
      <c r="R70" s="94">
        <v>15168.07</v>
      </c>
      <c r="S70" s="94">
        <v>95000</v>
      </c>
      <c r="T70" s="94">
        <v>72644.759999999995</v>
      </c>
      <c r="U70" s="94">
        <f t="shared" si="7"/>
        <v>95000</v>
      </c>
      <c r="V70" s="94">
        <f t="shared" si="8"/>
        <v>330661.19</v>
      </c>
      <c r="W70" s="94">
        <f t="shared" si="9"/>
        <v>322500</v>
      </c>
      <c r="X70" s="94">
        <f t="shared" si="12"/>
        <v>15807.541799052689</v>
      </c>
      <c r="Y70" s="103">
        <f t="shared" si="10"/>
        <v>0.18858378632356523</v>
      </c>
      <c r="Z70" s="94">
        <f t="shared" si="11"/>
        <v>72644.759999999995</v>
      </c>
      <c r="AA70" s="104" t="s">
        <v>286</v>
      </c>
      <c r="AB70" s="107"/>
      <c r="AC70" s="107"/>
      <c r="AD70" s="107"/>
    </row>
    <row r="71" spans="1:30" ht="15" customHeight="1" x14ac:dyDescent="0.25">
      <c r="A71" s="77">
        <v>69</v>
      </c>
      <c r="B71" s="81">
        <v>4529001</v>
      </c>
      <c r="C71" s="108" t="s">
        <v>100</v>
      </c>
      <c r="D71" s="82" t="s">
        <v>11</v>
      </c>
      <c r="E71" s="79">
        <v>0</v>
      </c>
      <c r="F71" s="79">
        <v>1</v>
      </c>
      <c r="G71" s="110" t="s">
        <v>290</v>
      </c>
      <c r="H71" s="84">
        <v>44101700</v>
      </c>
      <c r="I71" s="79">
        <v>1320626</v>
      </c>
      <c r="J71" s="79" t="s">
        <v>26</v>
      </c>
      <c r="K71" s="95">
        <v>546218</v>
      </c>
      <c r="L71" s="95">
        <v>103782</v>
      </c>
      <c r="M71" s="95">
        <v>650000</v>
      </c>
      <c r="N71" s="95">
        <v>600840</v>
      </c>
      <c r="O71" s="95">
        <v>114160</v>
      </c>
      <c r="P71" s="95">
        <v>715000</v>
      </c>
      <c r="Q71" s="94">
        <v>71428.570000000007</v>
      </c>
      <c r="R71" s="94">
        <v>13571.43</v>
      </c>
      <c r="S71" s="94">
        <v>85000</v>
      </c>
      <c r="T71" s="94">
        <v>46411.93</v>
      </c>
      <c r="U71" s="94">
        <f t="shared" si="7"/>
        <v>85000</v>
      </c>
      <c r="V71" s="94">
        <f t="shared" si="8"/>
        <v>374102.98249999998</v>
      </c>
      <c r="W71" s="94">
        <f t="shared" si="9"/>
        <v>367500</v>
      </c>
      <c r="X71" s="94">
        <f t="shared" si="12"/>
        <v>27285.885969901192</v>
      </c>
      <c r="Y71" s="103">
        <f t="shared" si="10"/>
        <v>0.41527258552402652</v>
      </c>
      <c r="Z71" s="94">
        <f t="shared" si="11"/>
        <v>46411.93</v>
      </c>
      <c r="AA71" s="104" t="s">
        <v>286</v>
      </c>
      <c r="AB71" s="107"/>
      <c r="AC71" s="107"/>
      <c r="AD71" s="107"/>
    </row>
    <row r="72" spans="1:30" ht="15" customHeight="1" x14ac:dyDescent="0.25">
      <c r="A72" s="77">
        <v>70</v>
      </c>
      <c r="B72" s="81">
        <v>4529001</v>
      </c>
      <c r="C72" s="108" t="s">
        <v>101</v>
      </c>
      <c r="D72" s="78" t="s">
        <v>11</v>
      </c>
      <c r="E72" s="77">
        <v>0</v>
      </c>
      <c r="F72" s="77">
        <v>1</v>
      </c>
      <c r="G72" s="110" t="s">
        <v>290</v>
      </c>
      <c r="H72" s="78">
        <v>43211600</v>
      </c>
      <c r="I72" s="77">
        <v>1792214</v>
      </c>
      <c r="J72" s="77" t="s">
        <v>26</v>
      </c>
      <c r="K72" s="95">
        <v>46218</v>
      </c>
      <c r="L72" s="95">
        <v>8782</v>
      </c>
      <c r="M72" s="95">
        <v>55000</v>
      </c>
      <c r="N72" s="95">
        <v>50840</v>
      </c>
      <c r="O72" s="95">
        <v>9660</v>
      </c>
      <c r="P72" s="95">
        <v>60500</v>
      </c>
      <c r="Q72" s="94">
        <v>30252.1</v>
      </c>
      <c r="R72" s="94">
        <v>5747.9</v>
      </c>
      <c r="S72" s="94">
        <v>36000</v>
      </c>
      <c r="T72" s="94"/>
      <c r="U72" s="94">
        <f t="shared" si="7"/>
        <v>36000</v>
      </c>
      <c r="V72" s="94">
        <f t="shared" si="8"/>
        <v>50500</v>
      </c>
      <c r="W72" s="94">
        <f t="shared" si="9"/>
        <v>55000</v>
      </c>
      <c r="X72" s="94">
        <f>+U72</f>
        <v>36000</v>
      </c>
      <c r="Y72" s="103">
        <f t="shared" si="10"/>
        <v>1</v>
      </c>
      <c r="Z72" s="94">
        <f t="shared" si="11"/>
        <v>36000</v>
      </c>
      <c r="AA72" s="104" t="s">
        <v>279</v>
      </c>
      <c r="AB72" s="107"/>
      <c r="AC72" s="107"/>
      <c r="AD72" s="107"/>
    </row>
    <row r="73" spans="1:30" ht="15" customHeight="1" x14ac:dyDescent="0.25">
      <c r="A73" s="77">
        <v>71</v>
      </c>
      <c r="B73" s="81">
        <v>4529001</v>
      </c>
      <c r="C73" s="108" t="s">
        <v>102</v>
      </c>
      <c r="D73" s="82" t="s">
        <v>11</v>
      </c>
      <c r="E73" s="79">
        <v>0</v>
      </c>
      <c r="F73" s="79">
        <v>1</v>
      </c>
      <c r="G73" s="110" t="s">
        <v>290</v>
      </c>
      <c r="H73" s="84">
        <v>44101700</v>
      </c>
      <c r="I73" s="79">
        <v>1621610</v>
      </c>
      <c r="J73" s="79" t="s">
        <v>26</v>
      </c>
      <c r="K73" s="95">
        <v>823529</v>
      </c>
      <c r="L73" s="95">
        <v>156471</v>
      </c>
      <c r="M73" s="95">
        <v>980000</v>
      </c>
      <c r="N73" s="95">
        <v>905882</v>
      </c>
      <c r="O73" s="95">
        <v>172118</v>
      </c>
      <c r="P73" s="95">
        <v>1078000</v>
      </c>
      <c r="Q73" s="94">
        <v>403361.34</v>
      </c>
      <c r="R73" s="94">
        <v>76638.66</v>
      </c>
      <c r="S73" s="94">
        <v>480000</v>
      </c>
      <c r="T73" s="94">
        <v>405599.89</v>
      </c>
      <c r="U73" s="94">
        <f t="shared" si="7"/>
        <v>480000</v>
      </c>
      <c r="V73" s="94">
        <f t="shared" si="8"/>
        <v>735899.97250000003</v>
      </c>
      <c r="W73" s="94">
        <f t="shared" si="9"/>
        <v>730000</v>
      </c>
      <c r="X73" s="94">
        <f t="shared" si="12"/>
        <v>52608.822302025059</v>
      </c>
      <c r="Y73" s="103">
        <f t="shared" si="10"/>
        <v>0.1188094598837971</v>
      </c>
      <c r="Z73" s="94">
        <f t="shared" si="11"/>
        <v>405599.89</v>
      </c>
      <c r="AA73" s="104" t="s">
        <v>286</v>
      </c>
      <c r="AB73" s="107"/>
      <c r="AC73" s="107"/>
      <c r="AD73" s="107"/>
    </row>
    <row r="74" spans="1:30" ht="15" customHeight="1" x14ac:dyDescent="0.25">
      <c r="A74" s="77">
        <v>72</v>
      </c>
      <c r="B74" s="81">
        <v>4529001</v>
      </c>
      <c r="C74" s="108" t="s">
        <v>103</v>
      </c>
      <c r="D74" s="82" t="s">
        <v>11</v>
      </c>
      <c r="E74" s="79">
        <v>0</v>
      </c>
      <c r="F74" s="79">
        <v>1</v>
      </c>
      <c r="G74" s="110" t="s">
        <v>290</v>
      </c>
      <c r="H74" s="84">
        <v>44101700</v>
      </c>
      <c r="I74" s="79">
        <v>1699309</v>
      </c>
      <c r="J74" s="79" t="s">
        <v>26</v>
      </c>
      <c r="K74" s="95">
        <v>71429</v>
      </c>
      <c r="L74" s="95">
        <v>13571</v>
      </c>
      <c r="M74" s="95">
        <v>85000</v>
      </c>
      <c r="N74" s="95">
        <v>78572</v>
      </c>
      <c r="O74" s="95">
        <v>14928</v>
      </c>
      <c r="P74" s="95">
        <v>93500</v>
      </c>
      <c r="Q74" s="94">
        <v>40336.129999999997</v>
      </c>
      <c r="R74" s="94">
        <v>7663.87</v>
      </c>
      <c r="S74" s="94">
        <v>48000</v>
      </c>
      <c r="T74" s="94">
        <v>37331.33</v>
      </c>
      <c r="U74" s="94">
        <f t="shared" si="7"/>
        <v>48000</v>
      </c>
      <c r="V74" s="94">
        <f t="shared" si="8"/>
        <v>65957.832500000004</v>
      </c>
      <c r="W74" s="94">
        <f t="shared" si="9"/>
        <v>66500</v>
      </c>
      <c r="X74" s="94">
        <f t="shared" si="12"/>
        <v>7543.8889032414872</v>
      </c>
      <c r="Y74" s="103">
        <f t="shared" si="10"/>
        <v>0.17681404715575127</v>
      </c>
      <c r="Z74" s="94">
        <f t="shared" si="11"/>
        <v>37331.33</v>
      </c>
      <c r="AA74" s="104" t="s">
        <v>286</v>
      </c>
      <c r="AB74" s="107"/>
      <c r="AC74" s="107"/>
      <c r="AD74" s="107"/>
    </row>
    <row r="75" spans="1:30" ht="15" customHeight="1" x14ac:dyDescent="0.25">
      <c r="A75" s="77">
        <v>73</v>
      </c>
      <c r="B75" s="81">
        <v>4529001</v>
      </c>
      <c r="C75" s="108" t="s">
        <v>107</v>
      </c>
      <c r="D75" s="82" t="s">
        <v>11</v>
      </c>
      <c r="E75" s="79">
        <v>0</v>
      </c>
      <c r="F75" s="79">
        <v>1</v>
      </c>
      <c r="G75" s="110" t="s">
        <v>290</v>
      </c>
      <c r="H75" s="84">
        <v>44103114</v>
      </c>
      <c r="I75" s="79">
        <v>1636656</v>
      </c>
      <c r="J75" s="79" t="s">
        <v>26</v>
      </c>
      <c r="K75" s="95">
        <v>37815</v>
      </c>
      <c r="L75" s="95">
        <v>7185</v>
      </c>
      <c r="M75" s="95">
        <v>45000</v>
      </c>
      <c r="N75" s="95">
        <v>41597</v>
      </c>
      <c r="O75" s="95">
        <v>7904</v>
      </c>
      <c r="P75" s="95">
        <v>49500</v>
      </c>
      <c r="Q75" s="94">
        <v>40336.129999999997</v>
      </c>
      <c r="R75" s="94">
        <v>7663.87</v>
      </c>
      <c r="S75" s="94">
        <v>48000</v>
      </c>
      <c r="T75" s="94">
        <v>32286.560000000001</v>
      </c>
      <c r="U75" s="94">
        <f t="shared" si="7"/>
        <v>45000</v>
      </c>
      <c r="V75" s="94">
        <f t="shared" si="8"/>
        <v>43696.639999999999</v>
      </c>
      <c r="W75" s="94">
        <f t="shared" si="9"/>
        <v>46500</v>
      </c>
      <c r="X75" s="94">
        <f t="shared" si="12"/>
        <v>8989.7596362083332</v>
      </c>
      <c r="Y75" s="103">
        <f t="shared" si="10"/>
        <v>0.23263448745055632</v>
      </c>
      <c r="Z75" s="94">
        <f t="shared" si="11"/>
        <v>32286.560000000001</v>
      </c>
      <c r="AA75" s="104" t="s">
        <v>286</v>
      </c>
      <c r="AB75" s="107"/>
      <c r="AC75" s="107"/>
      <c r="AD75" s="107"/>
    </row>
    <row r="76" spans="1:30" ht="15" customHeight="1" x14ac:dyDescent="0.25">
      <c r="A76" s="77">
        <v>74</v>
      </c>
      <c r="B76" s="81">
        <v>4529001</v>
      </c>
      <c r="C76" s="108" t="s">
        <v>108</v>
      </c>
      <c r="D76" s="82" t="s">
        <v>11</v>
      </c>
      <c r="E76" s="79">
        <v>0</v>
      </c>
      <c r="F76" s="79">
        <v>1</v>
      </c>
      <c r="G76" s="110" t="s">
        <v>290</v>
      </c>
      <c r="H76" s="84">
        <v>44101728</v>
      </c>
      <c r="I76" s="79">
        <v>1792209</v>
      </c>
      <c r="J76" s="79" t="s">
        <v>26</v>
      </c>
      <c r="K76" s="95">
        <v>126050</v>
      </c>
      <c r="L76" s="95">
        <v>23950</v>
      </c>
      <c r="M76" s="95">
        <v>150000</v>
      </c>
      <c r="N76" s="95">
        <v>138655</v>
      </c>
      <c r="O76" s="95">
        <v>26345</v>
      </c>
      <c r="P76" s="95">
        <v>165000</v>
      </c>
      <c r="Q76" s="94">
        <v>198319.33</v>
      </c>
      <c r="R76" s="94">
        <v>37680.67</v>
      </c>
      <c r="S76" s="94">
        <v>236000</v>
      </c>
      <c r="T76" s="94">
        <v>82734.31</v>
      </c>
      <c r="U76" s="94">
        <f t="shared" si="7"/>
        <v>150000</v>
      </c>
      <c r="V76" s="94">
        <f t="shared" si="8"/>
        <v>158433.57750000001</v>
      </c>
      <c r="W76" s="94">
        <f t="shared" si="9"/>
        <v>157500</v>
      </c>
      <c r="X76" s="94">
        <f t="shared" si="12"/>
        <v>47564.025540192146</v>
      </c>
      <c r="Y76" s="103">
        <f t="shared" si="10"/>
        <v>0.40874098486116761</v>
      </c>
      <c r="Z76" s="94">
        <f t="shared" si="11"/>
        <v>82734.31</v>
      </c>
      <c r="AA76" s="104" t="s">
        <v>286</v>
      </c>
      <c r="AB76" s="107"/>
      <c r="AC76" s="107"/>
      <c r="AD76" s="107"/>
    </row>
    <row r="77" spans="1:30" ht="15" customHeight="1" x14ac:dyDescent="0.25">
      <c r="A77" s="77">
        <v>75</v>
      </c>
      <c r="B77" s="81">
        <v>4529001</v>
      </c>
      <c r="C77" s="108" t="s">
        <v>109</v>
      </c>
      <c r="D77" s="78" t="s">
        <v>11</v>
      </c>
      <c r="E77" s="78">
        <v>0</v>
      </c>
      <c r="F77" s="78">
        <v>1</v>
      </c>
      <c r="G77" s="110" t="s">
        <v>290</v>
      </c>
      <c r="H77" s="78">
        <v>43201402</v>
      </c>
      <c r="I77" s="77">
        <v>1812622</v>
      </c>
      <c r="J77" s="77" t="s">
        <v>26</v>
      </c>
      <c r="K77" s="95">
        <v>521008</v>
      </c>
      <c r="L77" s="95">
        <v>98992</v>
      </c>
      <c r="M77" s="95">
        <v>620000</v>
      </c>
      <c r="N77" s="95">
        <v>573109</v>
      </c>
      <c r="O77" s="95">
        <v>108891</v>
      </c>
      <c r="P77" s="95">
        <v>682000</v>
      </c>
      <c r="Q77" s="94" t="s">
        <v>274</v>
      </c>
      <c r="R77" s="94" t="s">
        <v>274</v>
      </c>
      <c r="S77" s="94"/>
      <c r="T77" s="94"/>
      <c r="U77" s="94">
        <f t="shared" si="7"/>
        <v>620000</v>
      </c>
      <c r="V77" s="94">
        <f t="shared" si="8"/>
        <v>651000</v>
      </c>
      <c r="W77" s="94">
        <f t="shared" si="9"/>
        <v>651000</v>
      </c>
      <c r="X77" s="94">
        <f>+U77</f>
        <v>620000</v>
      </c>
      <c r="Y77" s="103">
        <f t="shared" si="10"/>
        <v>1</v>
      </c>
      <c r="Z77" s="94">
        <f t="shared" si="11"/>
        <v>620000</v>
      </c>
      <c r="AA77" s="104" t="s">
        <v>279</v>
      </c>
      <c r="AB77" s="107"/>
      <c r="AC77" s="107"/>
      <c r="AD77" s="107"/>
    </row>
    <row r="78" spans="1:30" ht="15" customHeight="1" x14ac:dyDescent="0.25">
      <c r="A78" s="77">
        <v>76</v>
      </c>
      <c r="B78" s="81">
        <v>4529001</v>
      </c>
      <c r="C78" s="108" t="s">
        <v>110</v>
      </c>
      <c r="D78" s="82" t="s">
        <v>11</v>
      </c>
      <c r="E78" s="79">
        <v>0</v>
      </c>
      <c r="F78" s="79">
        <v>1</v>
      </c>
      <c r="G78" s="110" t="s">
        <v>290</v>
      </c>
      <c r="H78" s="84">
        <v>44103122</v>
      </c>
      <c r="I78" s="79">
        <v>1566878</v>
      </c>
      <c r="J78" s="79" t="s">
        <v>26</v>
      </c>
      <c r="K78" s="95">
        <v>79832</v>
      </c>
      <c r="L78" s="95">
        <v>15168</v>
      </c>
      <c r="M78" s="95">
        <v>95000</v>
      </c>
      <c r="N78" s="95">
        <v>87815</v>
      </c>
      <c r="O78" s="95">
        <v>16685</v>
      </c>
      <c r="P78" s="95">
        <v>104500</v>
      </c>
      <c r="Q78" s="94">
        <v>47899.16</v>
      </c>
      <c r="R78" s="94">
        <v>9100.84</v>
      </c>
      <c r="S78" s="94">
        <v>57000</v>
      </c>
      <c r="T78" s="94">
        <v>39349.24</v>
      </c>
      <c r="U78" s="94">
        <f t="shared" si="7"/>
        <v>57000</v>
      </c>
      <c r="V78" s="94">
        <f t="shared" si="8"/>
        <v>73962.31</v>
      </c>
      <c r="W78" s="94">
        <f t="shared" si="9"/>
        <v>76000</v>
      </c>
      <c r="X78" s="94">
        <f t="shared" si="12"/>
        <v>12480.972089096274</v>
      </c>
      <c r="Y78" s="103">
        <f t="shared" si="10"/>
        <v>0.25907774859659038</v>
      </c>
      <c r="Z78" s="94">
        <f t="shared" si="11"/>
        <v>39349.24</v>
      </c>
      <c r="AA78" s="104" t="s">
        <v>286</v>
      </c>
      <c r="AB78" s="107"/>
      <c r="AC78" s="107"/>
      <c r="AD78" s="107"/>
    </row>
    <row r="79" spans="1:30" ht="15" customHeight="1" x14ac:dyDescent="0.25">
      <c r="A79" s="77">
        <v>77</v>
      </c>
      <c r="B79" s="81">
        <v>4529001</v>
      </c>
      <c r="C79" s="108" t="s">
        <v>111</v>
      </c>
      <c r="D79" s="82" t="s">
        <v>11</v>
      </c>
      <c r="E79" s="79">
        <v>0</v>
      </c>
      <c r="F79" s="79">
        <v>1</v>
      </c>
      <c r="G79" s="110" t="s">
        <v>290</v>
      </c>
      <c r="H79" s="84">
        <v>44103122</v>
      </c>
      <c r="I79" s="79">
        <v>1703868</v>
      </c>
      <c r="J79" s="79" t="s">
        <v>26</v>
      </c>
      <c r="K79" s="95">
        <v>210084</v>
      </c>
      <c r="L79" s="95">
        <v>39916</v>
      </c>
      <c r="M79" s="95">
        <v>250000</v>
      </c>
      <c r="N79" s="95">
        <v>231092</v>
      </c>
      <c r="O79" s="95">
        <v>43908</v>
      </c>
      <c r="P79" s="95">
        <v>275000</v>
      </c>
      <c r="Q79" s="94">
        <v>151260.5</v>
      </c>
      <c r="R79" s="94">
        <v>28739.5</v>
      </c>
      <c r="S79" s="94">
        <v>180000</v>
      </c>
      <c r="T79" s="94">
        <v>153361.15</v>
      </c>
      <c r="U79" s="94">
        <f t="shared" si="7"/>
        <v>180000</v>
      </c>
      <c r="V79" s="94">
        <f t="shared" si="8"/>
        <v>214590.28750000001</v>
      </c>
      <c r="W79" s="94">
        <f t="shared" si="9"/>
        <v>215000</v>
      </c>
      <c r="X79" s="94">
        <f t="shared" si="12"/>
        <v>18836.511478011267</v>
      </c>
      <c r="Y79" s="103">
        <f t="shared" si="10"/>
        <v>0.11300963821375866</v>
      </c>
      <c r="Z79" s="94">
        <f t="shared" si="11"/>
        <v>153361.15</v>
      </c>
      <c r="AA79" s="104" t="s">
        <v>286</v>
      </c>
      <c r="AB79" s="107"/>
      <c r="AC79" s="107"/>
      <c r="AD79" s="107"/>
    </row>
    <row r="80" spans="1:30" ht="15" customHeight="1" x14ac:dyDescent="0.25">
      <c r="A80" s="77">
        <v>78</v>
      </c>
      <c r="B80" s="81">
        <v>4529001</v>
      </c>
      <c r="C80" s="108" t="s">
        <v>112</v>
      </c>
      <c r="D80" s="82" t="s">
        <v>11</v>
      </c>
      <c r="E80" s="79">
        <v>0</v>
      </c>
      <c r="F80" s="79">
        <v>1</v>
      </c>
      <c r="G80" s="110" t="s">
        <v>290</v>
      </c>
      <c r="H80" s="84">
        <v>44101700</v>
      </c>
      <c r="I80" s="79">
        <v>1636689</v>
      </c>
      <c r="J80" s="79" t="s">
        <v>26</v>
      </c>
      <c r="K80" s="95">
        <v>79832</v>
      </c>
      <c r="L80" s="95">
        <v>15168</v>
      </c>
      <c r="M80" s="95">
        <v>95000</v>
      </c>
      <c r="N80" s="95">
        <v>87815</v>
      </c>
      <c r="O80" s="95">
        <v>16685</v>
      </c>
      <c r="P80" s="95">
        <v>104500</v>
      </c>
      <c r="Q80" s="94">
        <v>71428.570000000007</v>
      </c>
      <c r="R80" s="94">
        <v>13571.43</v>
      </c>
      <c r="S80" s="94">
        <v>85000</v>
      </c>
      <c r="T80" s="94">
        <v>46411.93</v>
      </c>
      <c r="U80" s="94">
        <f t="shared" si="7"/>
        <v>85000</v>
      </c>
      <c r="V80" s="94">
        <f t="shared" si="8"/>
        <v>82727.982499999998</v>
      </c>
      <c r="W80" s="94">
        <f t="shared" si="9"/>
        <v>90000</v>
      </c>
      <c r="X80" s="94">
        <f t="shared" si="12"/>
        <v>27285.885969901192</v>
      </c>
      <c r="Y80" s="103">
        <f t="shared" si="10"/>
        <v>0.41527258552402652</v>
      </c>
      <c r="Z80" s="94">
        <f t="shared" si="11"/>
        <v>46411.93</v>
      </c>
      <c r="AA80" s="104" t="s">
        <v>286</v>
      </c>
      <c r="AB80" s="107"/>
      <c r="AC80" s="107"/>
      <c r="AD80" s="107"/>
    </row>
    <row r="81" spans="1:30" ht="15" customHeight="1" x14ac:dyDescent="0.25">
      <c r="A81" s="77">
        <v>79</v>
      </c>
      <c r="B81" s="81">
        <v>4529001</v>
      </c>
      <c r="C81" s="108" t="s">
        <v>113</v>
      </c>
      <c r="D81" s="82" t="s">
        <v>11</v>
      </c>
      <c r="E81" s="79">
        <v>0</v>
      </c>
      <c r="F81" s="79">
        <v>1</v>
      </c>
      <c r="G81" s="110" t="s">
        <v>290</v>
      </c>
      <c r="H81" s="84">
        <v>44101700</v>
      </c>
      <c r="I81" s="79">
        <v>1792223</v>
      </c>
      <c r="J81" s="79" t="s">
        <v>26</v>
      </c>
      <c r="K81" s="95">
        <v>63025</v>
      </c>
      <c r="L81" s="95">
        <v>11975</v>
      </c>
      <c r="M81" s="95">
        <v>75000</v>
      </c>
      <c r="N81" s="95">
        <v>69328</v>
      </c>
      <c r="O81" s="95">
        <v>13173</v>
      </c>
      <c r="P81" s="95">
        <v>82500</v>
      </c>
      <c r="Q81" s="94">
        <v>71428.570000000007</v>
      </c>
      <c r="R81" s="94">
        <v>13571.43</v>
      </c>
      <c r="S81" s="94">
        <v>85000</v>
      </c>
      <c r="T81" s="94">
        <v>51961.18</v>
      </c>
      <c r="U81" s="94">
        <f t="shared" si="7"/>
        <v>75000</v>
      </c>
      <c r="V81" s="94">
        <f t="shared" si="8"/>
        <v>73615.294999999998</v>
      </c>
      <c r="W81" s="94">
        <f t="shared" si="9"/>
        <v>78750</v>
      </c>
      <c r="X81" s="94">
        <f t="shared" si="12"/>
        <v>16290.905852536302</v>
      </c>
      <c r="Y81" s="103">
        <f t="shared" si="10"/>
        <v>0.25662814180738241</v>
      </c>
      <c r="Z81" s="94">
        <f t="shared" si="11"/>
        <v>51961.18</v>
      </c>
      <c r="AA81" s="104" t="s">
        <v>286</v>
      </c>
      <c r="AB81" s="107"/>
      <c r="AC81" s="107"/>
      <c r="AD81" s="107"/>
    </row>
    <row r="82" spans="1:30" ht="15" customHeight="1" x14ac:dyDescent="0.25">
      <c r="A82" s="77">
        <v>80</v>
      </c>
      <c r="B82" s="81">
        <v>4529001</v>
      </c>
      <c r="C82" s="108" t="s">
        <v>114</v>
      </c>
      <c r="D82" s="82" t="s">
        <v>11</v>
      </c>
      <c r="E82" s="79">
        <v>0</v>
      </c>
      <c r="F82" s="79">
        <v>1</v>
      </c>
      <c r="G82" s="110" t="s">
        <v>290</v>
      </c>
      <c r="H82" s="84">
        <v>44101700</v>
      </c>
      <c r="I82" s="79">
        <v>1636690</v>
      </c>
      <c r="J82" s="79" t="s">
        <v>26</v>
      </c>
      <c r="K82" s="95">
        <v>63025</v>
      </c>
      <c r="L82" s="95">
        <v>11975</v>
      </c>
      <c r="M82" s="95">
        <v>75000</v>
      </c>
      <c r="N82" s="95">
        <v>69328</v>
      </c>
      <c r="O82" s="95">
        <v>13173</v>
      </c>
      <c r="P82" s="95">
        <v>82500</v>
      </c>
      <c r="Q82" s="94">
        <v>71428.570000000007</v>
      </c>
      <c r="R82" s="94">
        <v>13571.43</v>
      </c>
      <c r="S82" s="94">
        <v>85000</v>
      </c>
      <c r="T82" s="94">
        <v>80706.31</v>
      </c>
      <c r="U82" s="94">
        <f t="shared" si="7"/>
        <v>75000</v>
      </c>
      <c r="V82" s="94">
        <f t="shared" si="8"/>
        <v>80801.577499999999</v>
      </c>
      <c r="W82" s="94">
        <f t="shared" si="9"/>
        <v>81603.154999999999</v>
      </c>
      <c r="X82" s="94">
        <f t="shared" si="12"/>
        <v>4034.9704965526066</v>
      </c>
      <c r="Y82" s="103">
        <f t="shared" si="10"/>
        <v>5.1827963767847388E-2</v>
      </c>
      <c r="Z82" s="94">
        <f t="shared" si="11"/>
        <v>75000</v>
      </c>
      <c r="AA82" s="104" t="s">
        <v>286</v>
      </c>
      <c r="AB82" s="107"/>
      <c r="AC82" s="107"/>
      <c r="AD82" s="107"/>
    </row>
    <row r="83" spans="1:30" ht="15" customHeight="1" x14ac:dyDescent="0.25">
      <c r="A83" s="77">
        <v>81</v>
      </c>
      <c r="B83" s="81">
        <v>4529001</v>
      </c>
      <c r="C83" s="108" t="s">
        <v>115</v>
      </c>
      <c r="D83" s="82" t="s">
        <v>11</v>
      </c>
      <c r="E83" s="79">
        <v>0</v>
      </c>
      <c r="F83" s="79">
        <v>1</v>
      </c>
      <c r="G83" s="110" t="s">
        <v>290</v>
      </c>
      <c r="H83" s="84">
        <v>44103104</v>
      </c>
      <c r="I83" s="79">
        <v>1568241</v>
      </c>
      <c r="J83" s="79" t="s">
        <v>26</v>
      </c>
      <c r="K83" s="95">
        <v>462185</v>
      </c>
      <c r="L83" s="95">
        <v>87815</v>
      </c>
      <c r="M83" s="95">
        <v>550000</v>
      </c>
      <c r="N83" s="95">
        <v>508404</v>
      </c>
      <c r="O83" s="95">
        <v>96597</v>
      </c>
      <c r="P83" s="95">
        <v>605000</v>
      </c>
      <c r="Q83" s="94">
        <v>41092.44</v>
      </c>
      <c r="R83" s="94">
        <v>7807.56</v>
      </c>
      <c r="S83" s="94">
        <v>48900</v>
      </c>
      <c r="T83" s="94">
        <v>31176.71</v>
      </c>
      <c r="U83" s="94">
        <f t="shared" si="7"/>
        <v>48900</v>
      </c>
      <c r="V83" s="94">
        <f t="shared" si="8"/>
        <v>308769.17749999999</v>
      </c>
      <c r="W83" s="94">
        <f t="shared" si="9"/>
        <v>299450</v>
      </c>
      <c r="X83" s="94">
        <f t="shared" si="12"/>
        <v>12532.258543935743</v>
      </c>
      <c r="Y83" s="103">
        <f t="shared" si="10"/>
        <v>0.31300632965404657</v>
      </c>
      <c r="Z83" s="94">
        <f t="shared" si="11"/>
        <v>31176.71</v>
      </c>
      <c r="AA83" s="104" t="s">
        <v>286</v>
      </c>
      <c r="AB83" s="107"/>
      <c r="AC83" s="107"/>
      <c r="AD83" s="107"/>
    </row>
    <row r="84" spans="1:30" ht="15" customHeight="1" x14ac:dyDescent="0.25">
      <c r="A84" s="77">
        <v>82</v>
      </c>
      <c r="B84" s="81">
        <v>4529001</v>
      </c>
      <c r="C84" s="108" t="s">
        <v>116</v>
      </c>
      <c r="D84" s="82" t="s">
        <v>11</v>
      </c>
      <c r="E84" s="79">
        <v>0</v>
      </c>
      <c r="F84" s="79">
        <v>1</v>
      </c>
      <c r="G84" s="110" t="s">
        <v>290</v>
      </c>
      <c r="H84" s="84">
        <v>44101700</v>
      </c>
      <c r="I84" s="79">
        <v>1701175</v>
      </c>
      <c r="J84" s="79" t="s">
        <v>26</v>
      </c>
      <c r="K84" s="95">
        <v>512605</v>
      </c>
      <c r="L84" s="95">
        <v>97395</v>
      </c>
      <c r="M84" s="95">
        <v>610000</v>
      </c>
      <c r="N84" s="95">
        <v>563866</v>
      </c>
      <c r="O84" s="95">
        <v>107135</v>
      </c>
      <c r="P84" s="95">
        <v>671000</v>
      </c>
      <c r="Q84" s="94">
        <v>79831.929999999993</v>
      </c>
      <c r="R84" s="94">
        <v>15168.07</v>
      </c>
      <c r="S84" s="94">
        <v>95000</v>
      </c>
      <c r="T84" s="94">
        <v>72644.759999999995</v>
      </c>
      <c r="U84" s="94">
        <f t="shared" si="7"/>
        <v>95000</v>
      </c>
      <c r="V84" s="94">
        <f t="shared" si="8"/>
        <v>362161.19</v>
      </c>
      <c r="W84" s="94">
        <f t="shared" si="9"/>
        <v>352500</v>
      </c>
      <c r="X84" s="94">
        <f t="shared" si="12"/>
        <v>15807.541799052689</v>
      </c>
      <c r="Y84" s="103">
        <f t="shared" si="10"/>
        <v>0.18858378632356523</v>
      </c>
      <c r="Z84" s="94">
        <f t="shared" si="11"/>
        <v>72644.759999999995</v>
      </c>
      <c r="AA84" s="104" t="s">
        <v>286</v>
      </c>
      <c r="AB84" s="107"/>
      <c r="AC84" s="107"/>
      <c r="AD84" s="107"/>
    </row>
    <row r="85" spans="1:30" ht="15" customHeight="1" x14ac:dyDescent="0.25">
      <c r="A85" s="77">
        <v>83</v>
      </c>
      <c r="B85" s="81">
        <v>4529001</v>
      </c>
      <c r="C85" s="108" t="s">
        <v>117</v>
      </c>
      <c r="D85" s="82" t="s">
        <v>11</v>
      </c>
      <c r="E85" s="79">
        <v>0</v>
      </c>
      <c r="F85" s="79">
        <v>1</v>
      </c>
      <c r="G85" s="110" t="s">
        <v>290</v>
      </c>
      <c r="H85" s="84">
        <v>44101700</v>
      </c>
      <c r="I85" s="79">
        <v>1701175</v>
      </c>
      <c r="J85" s="79" t="s">
        <v>26</v>
      </c>
      <c r="K85" s="95">
        <v>512605</v>
      </c>
      <c r="L85" s="95">
        <v>97395</v>
      </c>
      <c r="M85" s="95">
        <v>610000</v>
      </c>
      <c r="N85" s="95">
        <v>563866</v>
      </c>
      <c r="O85" s="95">
        <v>107135</v>
      </c>
      <c r="P85" s="95">
        <v>671000</v>
      </c>
      <c r="Q85" s="94">
        <v>79831.929999999993</v>
      </c>
      <c r="R85" s="94">
        <v>15168.07</v>
      </c>
      <c r="S85" s="94">
        <v>95000</v>
      </c>
      <c r="T85" s="94">
        <v>72644.759999999995</v>
      </c>
      <c r="U85" s="94">
        <f t="shared" si="7"/>
        <v>95000</v>
      </c>
      <c r="V85" s="94">
        <f t="shared" si="8"/>
        <v>362161.19</v>
      </c>
      <c r="W85" s="94">
        <f t="shared" si="9"/>
        <v>352500</v>
      </c>
      <c r="X85" s="94">
        <f t="shared" si="12"/>
        <v>15807.541799052689</v>
      </c>
      <c r="Y85" s="103">
        <f t="shared" si="10"/>
        <v>0.18858378632356523</v>
      </c>
      <c r="Z85" s="94">
        <f t="shared" si="11"/>
        <v>72644.759999999995</v>
      </c>
      <c r="AA85" s="104" t="s">
        <v>286</v>
      </c>
      <c r="AB85" s="107"/>
      <c r="AC85" s="107"/>
      <c r="AD85" s="107"/>
    </row>
    <row r="86" spans="1:30" ht="15" customHeight="1" x14ac:dyDescent="0.25">
      <c r="A86" s="77">
        <v>84</v>
      </c>
      <c r="B86" s="81">
        <v>4529001</v>
      </c>
      <c r="C86" s="108" t="s">
        <v>118</v>
      </c>
      <c r="D86" s="82" t="s">
        <v>11</v>
      </c>
      <c r="E86" s="79">
        <v>0</v>
      </c>
      <c r="F86" s="79">
        <v>1</v>
      </c>
      <c r="G86" s="110" t="s">
        <v>290</v>
      </c>
      <c r="H86" s="84">
        <v>44101700</v>
      </c>
      <c r="I86" s="79">
        <v>1192188</v>
      </c>
      <c r="J86" s="79" t="s">
        <v>26</v>
      </c>
      <c r="K86" s="95">
        <v>79832</v>
      </c>
      <c r="L86" s="95">
        <v>15168</v>
      </c>
      <c r="M86" s="95">
        <v>95000</v>
      </c>
      <c r="N86" s="95">
        <v>87815</v>
      </c>
      <c r="O86" s="95">
        <v>16685</v>
      </c>
      <c r="P86" s="95">
        <v>104500</v>
      </c>
      <c r="Q86" s="94">
        <v>65546.22</v>
      </c>
      <c r="R86" s="94">
        <v>12453.78</v>
      </c>
      <c r="S86" s="94">
        <v>78000</v>
      </c>
      <c r="T86" s="94">
        <v>67599.98</v>
      </c>
      <c r="U86" s="94">
        <f t="shared" si="7"/>
        <v>78000</v>
      </c>
      <c r="V86" s="94">
        <f t="shared" si="8"/>
        <v>86274.994999999995</v>
      </c>
      <c r="W86" s="94">
        <f t="shared" si="9"/>
        <v>86500</v>
      </c>
      <c r="X86" s="94">
        <f t="shared" si="12"/>
        <v>7353.9246664757211</v>
      </c>
      <c r="Y86" s="103">
        <f t="shared" si="10"/>
        <v>0.1010154625910762</v>
      </c>
      <c r="Z86" s="94">
        <f t="shared" si="11"/>
        <v>67599.98</v>
      </c>
      <c r="AA86" s="104" t="s">
        <v>286</v>
      </c>
      <c r="AB86" s="107"/>
      <c r="AC86" s="107"/>
      <c r="AD86" s="107"/>
    </row>
    <row r="87" spans="1:30" ht="15" customHeight="1" x14ac:dyDescent="0.25">
      <c r="A87" s="77">
        <v>85</v>
      </c>
      <c r="B87" s="81">
        <v>4529001</v>
      </c>
      <c r="C87" s="108" t="s">
        <v>119</v>
      </c>
      <c r="D87" s="82" t="s">
        <v>11</v>
      </c>
      <c r="E87" s="79">
        <v>0</v>
      </c>
      <c r="F87" s="79">
        <v>1</v>
      </c>
      <c r="G87" s="110" t="s">
        <v>290</v>
      </c>
      <c r="H87" s="84">
        <v>44101700</v>
      </c>
      <c r="I87" s="79">
        <v>1702386</v>
      </c>
      <c r="J87" s="79" t="s">
        <v>26</v>
      </c>
      <c r="K87" s="95">
        <v>23529</v>
      </c>
      <c r="L87" s="95">
        <v>4471</v>
      </c>
      <c r="M87" s="95">
        <v>28000</v>
      </c>
      <c r="N87" s="95">
        <v>25882</v>
      </c>
      <c r="O87" s="95">
        <v>4918</v>
      </c>
      <c r="P87" s="95">
        <v>30800</v>
      </c>
      <c r="Q87" s="94">
        <v>37815.129999999997</v>
      </c>
      <c r="R87" s="94">
        <v>7184.87</v>
      </c>
      <c r="S87" s="94">
        <v>45000</v>
      </c>
      <c r="T87" s="94">
        <v>20179.099999999999</v>
      </c>
      <c r="U87" s="94">
        <f t="shared" si="7"/>
        <v>28000</v>
      </c>
      <c r="V87" s="94">
        <f t="shared" si="8"/>
        <v>30994.775000000001</v>
      </c>
      <c r="W87" s="94">
        <f t="shared" si="9"/>
        <v>29400</v>
      </c>
      <c r="X87" s="94">
        <f t="shared" si="12"/>
        <v>5530.2114249818669</v>
      </c>
      <c r="Y87" s="103">
        <f t="shared" si="10"/>
        <v>0.22956889709363051</v>
      </c>
      <c r="Z87" s="94">
        <f t="shared" si="11"/>
        <v>20179.099999999999</v>
      </c>
      <c r="AA87" s="104" t="s">
        <v>286</v>
      </c>
      <c r="AB87" s="107"/>
      <c r="AC87" s="107"/>
      <c r="AD87" s="107"/>
    </row>
    <row r="88" spans="1:30" ht="15" customHeight="1" x14ac:dyDescent="0.25">
      <c r="A88" s="77">
        <v>86</v>
      </c>
      <c r="B88" s="81">
        <v>4529001</v>
      </c>
      <c r="C88" s="108" t="s">
        <v>120</v>
      </c>
      <c r="D88" s="82" t="s">
        <v>11</v>
      </c>
      <c r="E88" s="79">
        <v>0</v>
      </c>
      <c r="F88" s="79">
        <v>1</v>
      </c>
      <c r="G88" s="110" t="s">
        <v>290</v>
      </c>
      <c r="H88" s="84">
        <v>44101700</v>
      </c>
      <c r="I88" s="79">
        <v>1591752</v>
      </c>
      <c r="J88" s="79" t="s">
        <v>26</v>
      </c>
      <c r="K88" s="95">
        <v>54622</v>
      </c>
      <c r="L88" s="95">
        <v>10378</v>
      </c>
      <c r="M88" s="95">
        <v>65000</v>
      </c>
      <c r="N88" s="95">
        <v>60084</v>
      </c>
      <c r="O88" s="95">
        <v>11416</v>
      </c>
      <c r="P88" s="95">
        <v>71500</v>
      </c>
      <c r="Q88" s="94">
        <v>54621.85</v>
      </c>
      <c r="R88" s="94">
        <v>10378.15</v>
      </c>
      <c r="S88" s="94">
        <v>65000</v>
      </c>
      <c r="T88" s="94">
        <v>51961.18</v>
      </c>
      <c r="U88" s="94">
        <f t="shared" si="7"/>
        <v>65000</v>
      </c>
      <c r="V88" s="94">
        <f t="shared" si="8"/>
        <v>63365.294999999998</v>
      </c>
      <c r="W88" s="94">
        <f t="shared" si="9"/>
        <v>65000</v>
      </c>
      <c r="X88" s="94">
        <f t="shared" si="12"/>
        <v>9219.8380406708093</v>
      </c>
      <c r="Y88" s="103">
        <f t="shared" si="10"/>
        <v>0.15765637864923746</v>
      </c>
      <c r="Z88" s="94">
        <f t="shared" si="11"/>
        <v>51961.18</v>
      </c>
      <c r="AA88" s="104" t="s">
        <v>286</v>
      </c>
      <c r="AB88" s="107"/>
      <c r="AC88" s="107"/>
      <c r="AD88" s="107"/>
    </row>
    <row r="89" spans="1:30" ht="15" customHeight="1" x14ac:dyDescent="0.25">
      <c r="A89" s="77">
        <v>87</v>
      </c>
      <c r="B89" s="85">
        <v>4529001</v>
      </c>
      <c r="C89" s="108" t="s">
        <v>121</v>
      </c>
      <c r="D89" s="82" t="s">
        <v>11</v>
      </c>
      <c r="E89" s="79">
        <v>0</v>
      </c>
      <c r="F89" s="79">
        <v>1</v>
      </c>
      <c r="G89" s="110" t="s">
        <v>290</v>
      </c>
      <c r="H89" s="84">
        <v>44101700</v>
      </c>
      <c r="I89" s="79">
        <v>1660180</v>
      </c>
      <c r="J89" s="79" t="s">
        <v>26</v>
      </c>
      <c r="K89" s="95">
        <v>130252</v>
      </c>
      <c r="L89" s="95">
        <v>24748</v>
      </c>
      <c r="M89" s="95">
        <v>155000</v>
      </c>
      <c r="N89" s="95">
        <v>143277</v>
      </c>
      <c r="O89" s="95">
        <v>27223</v>
      </c>
      <c r="P89" s="95">
        <v>170500</v>
      </c>
      <c r="Q89" s="94">
        <v>988235.29</v>
      </c>
      <c r="R89" s="94">
        <v>187764.71</v>
      </c>
      <c r="S89" s="94">
        <v>1176000</v>
      </c>
      <c r="T89" s="94">
        <v>393492.43</v>
      </c>
      <c r="U89" s="94">
        <f t="shared" si="7"/>
        <v>155000</v>
      </c>
      <c r="V89" s="94">
        <f t="shared" si="8"/>
        <v>473748.10749999998</v>
      </c>
      <c r="W89" s="94">
        <f t="shared" si="9"/>
        <v>281996.21499999997</v>
      </c>
      <c r="X89" s="94">
        <f t="shared" si="12"/>
        <v>168639.61451465814</v>
      </c>
      <c r="Y89" s="103">
        <f t="shared" si="10"/>
        <v>0.61492048127139387</v>
      </c>
      <c r="Z89" s="94">
        <f t="shared" si="11"/>
        <v>155000</v>
      </c>
      <c r="AA89" s="104" t="s">
        <v>286</v>
      </c>
      <c r="AB89" s="107"/>
      <c r="AC89" s="107"/>
      <c r="AD89" s="107"/>
    </row>
    <row r="90" spans="1:30" ht="15" customHeight="1" x14ac:dyDescent="0.25">
      <c r="A90" s="77">
        <v>88</v>
      </c>
      <c r="B90" s="85">
        <v>4529001</v>
      </c>
      <c r="C90" s="108" t="s">
        <v>122</v>
      </c>
      <c r="D90" s="78" t="s">
        <v>11</v>
      </c>
      <c r="E90" s="78">
        <v>0</v>
      </c>
      <c r="F90" s="78">
        <v>1</v>
      </c>
      <c r="G90" s="110" t="s">
        <v>290</v>
      </c>
      <c r="H90" s="78">
        <v>44101700</v>
      </c>
      <c r="I90" s="77">
        <v>1332129</v>
      </c>
      <c r="J90" s="77" t="s">
        <v>26</v>
      </c>
      <c r="K90" s="95">
        <v>176471</v>
      </c>
      <c r="L90" s="95">
        <v>33529</v>
      </c>
      <c r="M90" s="95">
        <v>210000</v>
      </c>
      <c r="N90" s="95">
        <v>194118</v>
      </c>
      <c r="O90" s="95">
        <v>36882</v>
      </c>
      <c r="P90" s="95">
        <v>231000</v>
      </c>
      <c r="Q90" s="94">
        <v>184873.95</v>
      </c>
      <c r="R90" s="94">
        <v>35126.050000000003</v>
      </c>
      <c r="S90" s="94">
        <v>220000</v>
      </c>
      <c r="T90" s="94">
        <v>196746.21</v>
      </c>
      <c r="U90" s="94">
        <f t="shared" si="7"/>
        <v>210000</v>
      </c>
      <c r="V90" s="94">
        <f t="shared" si="8"/>
        <v>214436.55249999999</v>
      </c>
      <c r="W90" s="94">
        <f t="shared" si="9"/>
        <v>215000</v>
      </c>
      <c r="X90" s="94">
        <f t="shared" si="12"/>
        <v>9371.8447854224578</v>
      </c>
      <c r="Y90" s="103">
        <f t="shared" si="10"/>
        <v>4.6082026359495563E-2</v>
      </c>
      <c r="Z90" s="94">
        <f t="shared" si="11"/>
        <v>196746.21</v>
      </c>
      <c r="AA90" s="104" t="s">
        <v>286</v>
      </c>
      <c r="AB90" s="107"/>
      <c r="AC90" s="107"/>
      <c r="AD90" s="107"/>
    </row>
    <row r="91" spans="1:30" ht="15" customHeight="1" x14ac:dyDescent="0.25">
      <c r="A91" s="77">
        <v>89</v>
      </c>
      <c r="B91" s="85">
        <v>4529001</v>
      </c>
      <c r="C91" s="108" t="s">
        <v>123</v>
      </c>
      <c r="D91" s="82" t="s">
        <v>11</v>
      </c>
      <c r="E91" s="79">
        <v>0</v>
      </c>
      <c r="F91" s="79">
        <v>1</v>
      </c>
      <c r="G91" s="110" t="s">
        <v>290</v>
      </c>
      <c r="H91" s="84">
        <v>44101700</v>
      </c>
      <c r="I91" s="79">
        <v>1689671</v>
      </c>
      <c r="J91" s="79" t="s">
        <v>26</v>
      </c>
      <c r="K91" s="95">
        <v>176471</v>
      </c>
      <c r="L91" s="95">
        <v>33529</v>
      </c>
      <c r="M91" s="95">
        <v>210000</v>
      </c>
      <c r="N91" s="95">
        <v>194118</v>
      </c>
      <c r="O91" s="95">
        <v>36882</v>
      </c>
      <c r="P91" s="95">
        <v>231000</v>
      </c>
      <c r="Q91" s="94">
        <v>663865.55000000005</v>
      </c>
      <c r="R91" s="94">
        <v>126134.45</v>
      </c>
      <c r="S91" s="94">
        <v>790000</v>
      </c>
      <c r="T91" s="94">
        <v>368268.55</v>
      </c>
      <c r="U91" s="94">
        <f t="shared" si="7"/>
        <v>210000</v>
      </c>
      <c r="V91" s="94">
        <f t="shared" si="8"/>
        <v>399817.13750000001</v>
      </c>
      <c r="W91" s="94">
        <f t="shared" si="9"/>
        <v>299634.27500000002</v>
      </c>
      <c r="X91" s="94">
        <f t="shared" si="12"/>
        <v>111912.76495356197</v>
      </c>
      <c r="Y91" s="103">
        <f t="shared" si="10"/>
        <v>0.38706156492018101</v>
      </c>
      <c r="Z91" s="94">
        <f t="shared" si="11"/>
        <v>210000</v>
      </c>
      <c r="AA91" s="104" t="s">
        <v>286</v>
      </c>
      <c r="AB91" s="107"/>
      <c r="AC91" s="107"/>
      <c r="AD91" s="107"/>
    </row>
    <row r="92" spans="1:30" ht="15" customHeight="1" x14ac:dyDescent="0.25">
      <c r="A92" s="77">
        <v>90</v>
      </c>
      <c r="B92" s="85">
        <v>4529001</v>
      </c>
      <c r="C92" s="108" t="s">
        <v>124</v>
      </c>
      <c r="D92" s="82" t="s">
        <v>11</v>
      </c>
      <c r="E92" s="79">
        <v>0</v>
      </c>
      <c r="F92" s="79">
        <v>1</v>
      </c>
      <c r="G92" s="110" t="s">
        <v>290</v>
      </c>
      <c r="H92" s="84">
        <v>44101700</v>
      </c>
      <c r="I92" s="79">
        <v>1321391</v>
      </c>
      <c r="J92" s="79" t="s">
        <v>26</v>
      </c>
      <c r="K92" s="95">
        <v>176471</v>
      </c>
      <c r="L92" s="95">
        <v>33529</v>
      </c>
      <c r="M92" s="95">
        <v>210000</v>
      </c>
      <c r="N92" s="95">
        <v>194118</v>
      </c>
      <c r="O92" s="95">
        <v>36882</v>
      </c>
      <c r="P92" s="95">
        <v>231000</v>
      </c>
      <c r="Q92" s="94">
        <v>250420.17</v>
      </c>
      <c r="R92" s="94">
        <v>47579.83</v>
      </c>
      <c r="S92" s="94">
        <v>298000</v>
      </c>
      <c r="T92" s="94">
        <v>176567.11</v>
      </c>
      <c r="U92" s="94">
        <f t="shared" si="7"/>
        <v>210000</v>
      </c>
      <c r="V92" s="94">
        <f t="shared" si="8"/>
        <v>228891.7775</v>
      </c>
      <c r="W92" s="94">
        <f t="shared" si="9"/>
        <v>220500</v>
      </c>
      <c r="X92" s="94">
        <f t="shared" si="12"/>
        <v>23640.623233663922</v>
      </c>
      <c r="Y92" s="103">
        <f t="shared" si="10"/>
        <v>0.12231057750186726</v>
      </c>
      <c r="Z92" s="94">
        <f t="shared" si="11"/>
        <v>176567.11</v>
      </c>
      <c r="AA92" s="104" t="s">
        <v>286</v>
      </c>
      <c r="AB92" s="107"/>
      <c r="AC92" s="107"/>
      <c r="AD92" s="107"/>
    </row>
    <row r="93" spans="1:30" ht="15" customHeight="1" x14ac:dyDescent="0.25">
      <c r="A93" s="77">
        <v>91</v>
      </c>
      <c r="B93" s="85">
        <v>4529001</v>
      </c>
      <c r="C93" s="108" t="s">
        <v>125</v>
      </c>
      <c r="D93" s="82" t="s">
        <v>11</v>
      </c>
      <c r="E93" s="79">
        <v>0</v>
      </c>
      <c r="F93" s="79">
        <v>1</v>
      </c>
      <c r="G93" s="110" t="s">
        <v>290</v>
      </c>
      <c r="H93" s="84">
        <v>44101700</v>
      </c>
      <c r="I93" s="79">
        <v>1636722</v>
      </c>
      <c r="J93" s="79" t="s">
        <v>26</v>
      </c>
      <c r="K93" s="95">
        <v>184874</v>
      </c>
      <c r="L93" s="95">
        <v>35126</v>
      </c>
      <c r="M93" s="95">
        <v>220000</v>
      </c>
      <c r="N93" s="95">
        <v>203361</v>
      </c>
      <c r="O93" s="95">
        <v>38639</v>
      </c>
      <c r="P93" s="95">
        <v>242000</v>
      </c>
      <c r="Q93" s="94">
        <v>250420.17</v>
      </c>
      <c r="R93" s="94">
        <v>47579.83</v>
      </c>
      <c r="S93" s="94">
        <v>298000</v>
      </c>
      <c r="T93" s="94">
        <v>176567.11</v>
      </c>
      <c r="U93" s="94">
        <f t="shared" si="7"/>
        <v>220000</v>
      </c>
      <c r="V93" s="94">
        <f t="shared" si="8"/>
        <v>234141.7775</v>
      </c>
      <c r="W93" s="94">
        <f t="shared" si="9"/>
        <v>231000</v>
      </c>
      <c r="X93" s="94">
        <f t="shared" si="12"/>
        <v>30711.691045529435</v>
      </c>
      <c r="Y93" s="103">
        <f t="shared" si="10"/>
        <v>0.15488773663317382</v>
      </c>
      <c r="Z93" s="94">
        <f t="shared" si="11"/>
        <v>176567.11</v>
      </c>
      <c r="AA93" s="104" t="s">
        <v>286</v>
      </c>
      <c r="AB93" s="107"/>
      <c r="AC93" s="107"/>
      <c r="AD93" s="107"/>
    </row>
    <row r="94" spans="1:30" ht="15" customHeight="1" x14ac:dyDescent="0.25">
      <c r="A94" s="77">
        <v>92</v>
      </c>
      <c r="B94" s="85">
        <v>4529001</v>
      </c>
      <c r="C94" s="108" t="s">
        <v>126</v>
      </c>
      <c r="D94" s="78" t="s">
        <v>11</v>
      </c>
      <c r="E94" s="77">
        <v>0</v>
      </c>
      <c r="F94" s="77">
        <v>1</v>
      </c>
      <c r="G94" s="110" t="s">
        <v>290</v>
      </c>
      <c r="H94" s="77">
        <v>44101700</v>
      </c>
      <c r="I94" s="77">
        <v>1333882</v>
      </c>
      <c r="J94" s="77" t="s">
        <v>26</v>
      </c>
      <c r="K94" s="95">
        <v>201681</v>
      </c>
      <c r="L94" s="95">
        <v>38319</v>
      </c>
      <c r="M94" s="95">
        <v>240000</v>
      </c>
      <c r="N94" s="95">
        <v>221849</v>
      </c>
      <c r="O94" s="95">
        <v>42151</v>
      </c>
      <c r="P94" s="95">
        <v>264000</v>
      </c>
      <c r="Q94" s="94">
        <v>250420.17</v>
      </c>
      <c r="R94" s="94">
        <v>47579.83</v>
      </c>
      <c r="S94" s="94">
        <v>298000</v>
      </c>
      <c r="T94" s="94">
        <v>176567.11</v>
      </c>
      <c r="U94" s="94">
        <f t="shared" si="7"/>
        <v>240000</v>
      </c>
      <c r="V94" s="94">
        <f t="shared" si="8"/>
        <v>244641.7775</v>
      </c>
      <c r="W94" s="94">
        <f t="shared" si="9"/>
        <v>252000</v>
      </c>
      <c r="X94" s="94">
        <f t="shared" si="12"/>
        <v>44853.826669260372</v>
      </c>
      <c r="Y94" s="103">
        <f t="shared" si="10"/>
        <v>0.21534982283771933</v>
      </c>
      <c r="Z94" s="94">
        <f t="shared" si="11"/>
        <v>176567.11</v>
      </c>
      <c r="AA94" s="104" t="s">
        <v>286</v>
      </c>
      <c r="AB94" s="107"/>
      <c r="AC94" s="107"/>
      <c r="AD94" s="107"/>
    </row>
    <row r="95" spans="1:30" ht="15" customHeight="1" x14ac:dyDescent="0.25">
      <c r="A95" s="77">
        <v>93</v>
      </c>
      <c r="B95" s="85">
        <v>4529001</v>
      </c>
      <c r="C95" s="108" t="s">
        <v>128</v>
      </c>
      <c r="D95" s="82" t="s">
        <v>11</v>
      </c>
      <c r="E95" s="79">
        <v>0</v>
      </c>
      <c r="F95" s="79">
        <v>1</v>
      </c>
      <c r="G95" s="110" t="s">
        <v>290</v>
      </c>
      <c r="H95" s="84">
        <v>44101700</v>
      </c>
      <c r="I95" s="79">
        <v>1603941</v>
      </c>
      <c r="J95" s="79" t="s">
        <v>26</v>
      </c>
      <c r="K95" s="95">
        <v>210084</v>
      </c>
      <c r="L95" s="95">
        <v>39916</v>
      </c>
      <c r="M95" s="95">
        <v>250000</v>
      </c>
      <c r="N95" s="95">
        <v>231092</v>
      </c>
      <c r="O95" s="95">
        <v>43908</v>
      </c>
      <c r="P95" s="95">
        <v>275000</v>
      </c>
      <c r="Q95" s="94">
        <v>250420.17</v>
      </c>
      <c r="R95" s="94">
        <v>47579.83</v>
      </c>
      <c r="S95" s="94">
        <v>298000</v>
      </c>
      <c r="T95" s="94">
        <v>176567.11</v>
      </c>
      <c r="U95" s="94">
        <f t="shared" si="7"/>
        <v>250000</v>
      </c>
      <c r="V95" s="94">
        <f t="shared" si="8"/>
        <v>249891.7775</v>
      </c>
      <c r="W95" s="94">
        <f t="shared" si="9"/>
        <v>262500</v>
      </c>
      <c r="X95" s="94">
        <f t="shared" si="12"/>
        <v>51924.894481125841</v>
      </c>
      <c r="Y95" s="103">
        <f t="shared" si="10"/>
        <v>0.2434547496225194</v>
      </c>
      <c r="Z95" s="94">
        <f t="shared" si="11"/>
        <v>176567.11</v>
      </c>
      <c r="AA95" s="104" t="s">
        <v>286</v>
      </c>
      <c r="AB95" s="107"/>
      <c r="AC95" s="107"/>
      <c r="AD95" s="107"/>
    </row>
    <row r="96" spans="1:30" ht="15" customHeight="1" x14ac:dyDescent="0.25">
      <c r="A96" s="77">
        <v>94</v>
      </c>
      <c r="B96" s="85">
        <v>4529001</v>
      </c>
      <c r="C96" s="108" t="s">
        <v>129</v>
      </c>
      <c r="D96" s="82" t="s">
        <v>11</v>
      </c>
      <c r="E96" s="79">
        <v>0</v>
      </c>
      <c r="F96" s="79">
        <v>1</v>
      </c>
      <c r="G96" s="110" t="s">
        <v>290</v>
      </c>
      <c r="H96" s="84">
        <v>44101700</v>
      </c>
      <c r="I96" s="79">
        <v>1705066</v>
      </c>
      <c r="J96" s="79" t="s">
        <v>26</v>
      </c>
      <c r="K96" s="95">
        <v>218487</v>
      </c>
      <c r="L96" s="95">
        <v>41513</v>
      </c>
      <c r="M96" s="95">
        <v>260000</v>
      </c>
      <c r="N96" s="95">
        <v>240336</v>
      </c>
      <c r="O96" s="95">
        <v>45664</v>
      </c>
      <c r="P96" s="95">
        <v>286000</v>
      </c>
      <c r="Q96" s="94">
        <v>250420.17</v>
      </c>
      <c r="R96" s="94">
        <v>47579.83</v>
      </c>
      <c r="S96" s="94">
        <v>298000</v>
      </c>
      <c r="T96" s="94">
        <v>176567.11</v>
      </c>
      <c r="U96" s="94">
        <f t="shared" si="7"/>
        <v>260000</v>
      </c>
      <c r="V96" s="94">
        <f t="shared" si="8"/>
        <v>255141.7775</v>
      </c>
      <c r="W96" s="94">
        <f t="shared" si="9"/>
        <v>273000</v>
      </c>
      <c r="X96" s="94">
        <f t="shared" si="12"/>
        <v>58995.962292991317</v>
      </c>
      <c r="Y96" s="103">
        <f t="shared" si="10"/>
        <v>0.27027213430251912</v>
      </c>
      <c r="Z96" s="94">
        <f t="shared" si="11"/>
        <v>176567.11</v>
      </c>
      <c r="AA96" s="104" t="s">
        <v>286</v>
      </c>
      <c r="AB96" s="107"/>
      <c r="AC96" s="107"/>
      <c r="AD96" s="107"/>
    </row>
    <row r="97" spans="1:30" ht="15" customHeight="1" x14ac:dyDescent="0.25">
      <c r="A97" s="77">
        <v>95</v>
      </c>
      <c r="B97" s="85">
        <v>4529001</v>
      </c>
      <c r="C97" s="108" t="s">
        <v>130</v>
      </c>
      <c r="D97" s="78" t="s">
        <v>11</v>
      </c>
      <c r="E97" s="77">
        <v>0</v>
      </c>
      <c r="F97" s="77">
        <v>1</v>
      </c>
      <c r="G97" s="110" t="s">
        <v>290</v>
      </c>
      <c r="H97" s="77">
        <v>44101700</v>
      </c>
      <c r="I97" s="77">
        <v>1814901</v>
      </c>
      <c r="J97" s="77" t="s">
        <v>26</v>
      </c>
      <c r="K97" s="95">
        <v>235294</v>
      </c>
      <c r="L97" s="95">
        <v>44706</v>
      </c>
      <c r="M97" s="95">
        <v>280000</v>
      </c>
      <c r="N97" s="95">
        <v>258823</v>
      </c>
      <c r="O97" s="95">
        <v>49177</v>
      </c>
      <c r="P97" s="95">
        <v>308000</v>
      </c>
      <c r="Q97" s="94">
        <v>250420.17</v>
      </c>
      <c r="R97" s="94">
        <v>47579.83</v>
      </c>
      <c r="S97" s="94">
        <v>298000</v>
      </c>
      <c r="T97" s="94">
        <v>176567.11</v>
      </c>
      <c r="U97" s="94">
        <f t="shared" si="7"/>
        <v>280000</v>
      </c>
      <c r="V97" s="94">
        <f t="shared" si="8"/>
        <v>265641.77749999997</v>
      </c>
      <c r="W97" s="94">
        <f t="shared" si="9"/>
        <v>289000</v>
      </c>
      <c r="X97" s="94">
        <f t="shared" si="12"/>
        <v>73138.097916722254</v>
      </c>
      <c r="Y97" s="103">
        <f t="shared" si="10"/>
        <v>0.32038268335501546</v>
      </c>
      <c r="Z97" s="94">
        <f t="shared" si="11"/>
        <v>176567.11</v>
      </c>
      <c r="AA97" s="104" t="s">
        <v>286</v>
      </c>
      <c r="AB97" s="107"/>
      <c r="AC97" s="107"/>
      <c r="AD97" s="107"/>
    </row>
    <row r="98" spans="1:30" ht="15" customHeight="1" x14ac:dyDescent="0.25">
      <c r="A98" s="77">
        <v>96</v>
      </c>
      <c r="B98" s="85">
        <v>4529001</v>
      </c>
      <c r="C98" s="108" t="s">
        <v>131</v>
      </c>
      <c r="D98" s="82" t="s">
        <v>11</v>
      </c>
      <c r="E98" s="79">
        <v>0</v>
      </c>
      <c r="F98" s="79">
        <v>1</v>
      </c>
      <c r="G98" s="110" t="s">
        <v>290</v>
      </c>
      <c r="H98" s="84">
        <v>44101700</v>
      </c>
      <c r="I98" s="79">
        <v>1814902</v>
      </c>
      <c r="J98" s="79" t="s">
        <v>26</v>
      </c>
      <c r="K98" s="95">
        <v>235294</v>
      </c>
      <c r="L98" s="95">
        <v>44706</v>
      </c>
      <c r="M98" s="95">
        <v>280000</v>
      </c>
      <c r="N98" s="95">
        <v>258823</v>
      </c>
      <c r="O98" s="95">
        <v>49177</v>
      </c>
      <c r="P98" s="95">
        <v>308000</v>
      </c>
      <c r="Q98" s="94">
        <v>250420.17</v>
      </c>
      <c r="R98" s="94">
        <v>47579.83</v>
      </c>
      <c r="S98" s="94">
        <v>298000</v>
      </c>
      <c r="T98" s="94">
        <v>176567.11</v>
      </c>
      <c r="U98" s="94">
        <f t="shared" ref="U98:U150" si="13">+MIN(M98,P98,S98)</f>
        <v>280000</v>
      </c>
      <c r="V98" s="94">
        <f t="shared" ref="V98:V150" si="14">+AVERAGE(M98,P98,S98,T98)</f>
        <v>265641.77749999997</v>
      </c>
      <c r="W98" s="94">
        <f t="shared" ref="W98:W150" si="15">+MEDIAN(M98,P98,S98,T98)</f>
        <v>289000</v>
      </c>
      <c r="X98" s="94">
        <f t="shared" ref="X98:X150" si="16">+STDEV(T98,U98)</f>
        <v>73138.097916722254</v>
      </c>
      <c r="Y98" s="103">
        <f t="shared" ref="Y98:Y150" si="17">+X98/AVERAGE(T98,U98)</f>
        <v>0.32038268335501546</v>
      </c>
      <c r="Z98" s="94">
        <f t="shared" ref="Z98:Z150" si="18">+MIN(T98,U98)</f>
        <v>176567.11</v>
      </c>
      <c r="AA98" s="104" t="s">
        <v>286</v>
      </c>
      <c r="AB98" s="107"/>
      <c r="AC98" s="107"/>
      <c r="AD98" s="107"/>
    </row>
    <row r="99" spans="1:30" ht="15" customHeight="1" x14ac:dyDescent="0.25">
      <c r="A99" s="77">
        <v>97</v>
      </c>
      <c r="B99" s="85">
        <v>4529001</v>
      </c>
      <c r="C99" s="108" t="s">
        <v>132</v>
      </c>
      <c r="D99" s="82" t="s">
        <v>11</v>
      </c>
      <c r="E99" s="79">
        <v>0</v>
      </c>
      <c r="F99" s="79">
        <v>1</v>
      </c>
      <c r="G99" s="110" t="s">
        <v>290</v>
      </c>
      <c r="H99" s="84">
        <v>44101700</v>
      </c>
      <c r="I99" s="79">
        <v>1814903</v>
      </c>
      <c r="J99" s="79" t="s">
        <v>26</v>
      </c>
      <c r="K99" s="95">
        <v>294118</v>
      </c>
      <c r="L99" s="95">
        <v>55882</v>
      </c>
      <c r="M99" s="95">
        <v>350000</v>
      </c>
      <c r="N99" s="95">
        <v>323530</v>
      </c>
      <c r="O99" s="95">
        <v>61470</v>
      </c>
      <c r="P99" s="95">
        <v>385000</v>
      </c>
      <c r="Q99" s="94">
        <v>382352.94</v>
      </c>
      <c r="R99" s="94">
        <v>72647.06</v>
      </c>
      <c r="S99" s="94">
        <v>455000</v>
      </c>
      <c r="T99" s="94">
        <v>312776.03000000003</v>
      </c>
      <c r="U99" s="94">
        <f t="shared" si="13"/>
        <v>350000</v>
      </c>
      <c r="V99" s="94">
        <f t="shared" si="14"/>
        <v>375694.00750000001</v>
      </c>
      <c r="W99" s="94">
        <f t="shared" si="15"/>
        <v>367500</v>
      </c>
      <c r="X99" s="94">
        <f t="shared" si="16"/>
        <v>26321.32160968459</v>
      </c>
      <c r="Y99" s="103">
        <f t="shared" si="17"/>
        <v>7.9427500145666366E-2</v>
      </c>
      <c r="Z99" s="94">
        <f t="shared" si="18"/>
        <v>312776.03000000003</v>
      </c>
      <c r="AA99" s="104" t="s">
        <v>286</v>
      </c>
      <c r="AB99" s="107"/>
      <c r="AC99" s="107"/>
      <c r="AD99" s="107"/>
    </row>
    <row r="100" spans="1:30" ht="15" customHeight="1" x14ac:dyDescent="0.25">
      <c r="A100" s="77">
        <v>98</v>
      </c>
      <c r="B100" s="85">
        <v>4529001</v>
      </c>
      <c r="C100" s="108" t="s">
        <v>133</v>
      </c>
      <c r="D100" s="82" t="s">
        <v>11</v>
      </c>
      <c r="E100" s="79">
        <v>0</v>
      </c>
      <c r="F100" s="79">
        <v>1</v>
      </c>
      <c r="G100" s="110" t="s">
        <v>290</v>
      </c>
      <c r="H100" s="84">
        <v>44101700</v>
      </c>
      <c r="I100" s="79">
        <v>1528345</v>
      </c>
      <c r="J100" s="79" t="s">
        <v>26</v>
      </c>
      <c r="K100" s="95">
        <v>210084</v>
      </c>
      <c r="L100" s="95">
        <v>39916</v>
      </c>
      <c r="M100" s="95">
        <v>250000</v>
      </c>
      <c r="N100" s="95">
        <v>231092</v>
      </c>
      <c r="O100" s="95">
        <v>43908</v>
      </c>
      <c r="P100" s="95">
        <v>275000</v>
      </c>
      <c r="Q100" s="94">
        <v>357142.86</v>
      </c>
      <c r="R100" s="94">
        <v>67857.14</v>
      </c>
      <c r="S100" s="94">
        <v>425000</v>
      </c>
      <c r="T100" s="94">
        <v>327910.36</v>
      </c>
      <c r="U100" s="94">
        <f t="shared" si="13"/>
        <v>250000</v>
      </c>
      <c r="V100" s="94">
        <f t="shared" si="14"/>
        <v>319477.58999999997</v>
      </c>
      <c r="W100" s="94">
        <f t="shared" si="15"/>
        <v>301455.18</v>
      </c>
      <c r="X100" s="94">
        <f t="shared" si="16"/>
        <v>55090.943880685096</v>
      </c>
      <c r="Y100" s="103">
        <f t="shared" si="17"/>
        <v>0.19065567151516405</v>
      </c>
      <c r="Z100" s="94">
        <f t="shared" si="18"/>
        <v>250000</v>
      </c>
      <c r="AA100" s="104" t="s">
        <v>286</v>
      </c>
      <c r="AB100" s="107"/>
      <c r="AC100" s="107"/>
      <c r="AD100" s="107"/>
    </row>
    <row r="101" spans="1:30" ht="15" customHeight="1" x14ac:dyDescent="0.25">
      <c r="A101" s="77">
        <v>99</v>
      </c>
      <c r="B101" s="85">
        <v>4529001</v>
      </c>
      <c r="C101" s="108" t="s">
        <v>134</v>
      </c>
      <c r="D101" s="82" t="s">
        <v>11</v>
      </c>
      <c r="E101" s="79">
        <v>0</v>
      </c>
      <c r="F101" s="79">
        <v>1</v>
      </c>
      <c r="G101" s="110" t="s">
        <v>290</v>
      </c>
      <c r="H101" s="84">
        <v>44103004</v>
      </c>
      <c r="I101" s="79">
        <v>1701173</v>
      </c>
      <c r="J101" s="79" t="s">
        <v>26</v>
      </c>
      <c r="K101" s="95">
        <v>798319</v>
      </c>
      <c r="L101" s="95">
        <v>151681</v>
      </c>
      <c r="M101" s="95">
        <v>950000</v>
      </c>
      <c r="N101" s="95">
        <v>878151</v>
      </c>
      <c r="O101" s="95">
        <v>166849</v>
      </c>
      <c r="P101" s="95">
        <v>1045000</v>
      </c>
      <c r="Q101" s="94">
        <v>1053781.51</v>
      </c>
      <c r="R101" s="94">
        <v>200218.49</v>
      </c>
      <c r="S101" s="94">
        <v>1254000</v>
      </c>
      <c r="T101" s="94">
        <v>119954.65</v>
      </c>
      <c r="U101" s="94">
        <f t="shared" si="13"/>
        <v>950000</v>
      </c>
      <c r="V101" s="94">
        <f t="shared" si="14"/>
        <v>842238.66249999998</v>
      </c>
      <c r="W101" s="94">
        <f t="shared" si="15"/>
        <v>997500</v>
      </c>
      <c r="X101" s="94">
        <f t="shared" si="16"/>
        <v>586930.69567736133</v>
      </c>
      <c r="Y101" s="103">
        <f t="shared" si="17"/>
        <v>1.0971132200366835</v>
      </c>
      <c r="Z101" s="94">
        <f>+V101</f>
        <v>842238.66249999998</v>
      </c>
      <c r="AA101" s="104" t="s">
        <v>280</v>
      </c>
      <c r="AB101" s="107"/>
      <c r="AC101" s="107"/>
      <c r="AD101" s="107"/>
    </row>
    <row r="102" spans="1:30" ht="15" customHeight="1" x14ac:dyDescent="0.25">
      <c r="A102" s="77">
        <v>100</v>
      </c>
      <c r="B102" s="85">
        <v>4529001</v>
      </c>
      <c r="C102" s="108" t="s">
        <v>135</v>
      </c>
      <c r="D102" s="82" t="s">
        <v>11</v>
      </c>
      <c r="E102" s="79">
        <v>0</v>
      </c>
      <c r="F102" s="79">
        <v>1</v>
      </c>
      <c r="G102" s="110" t="s">
        <v>290</v>
      </c>
      <c r="H102" s="84">
        <v>44103004</v>
      </c>
      <c r="I102" s="79">
        <v>1703864</v>
      </c>
      <c r="J102" s="79" t="s">
        <v>26</v>
      </c>
      <c r="K102" s="95">
        <v>810924</v>
      </c>
      <c r="L102" s="95">
        <v>154076</v>
      </c>
      <c r="M102" s="95">
        <v>965000</v>
      </c>
      <c r="N102" s="95">
        <v>892016</v>
      </c>
      <c r="O102" s="95">
        <v>169484</v>
      </c>
      <c r="P102" s="95">
        <v>1061500</v>
      </c>
      <c r="Q102" s="94">
        <v>798319.33</v>
      </c>
      <c r="R102" s="94">
        <v>151680.67000000001</v>
      </c>
      <c r="S102" s="94">
        <v>950000</v>
      </c>
      <c r="T102" s="94">
        <v>842477.37</v>
      </c>
      <c r="U102" s="94">
        <f t="shared" si="13"/>
        <v>950000</v>
      </c>
      <c r="V102" s="94">
        <f t="shared" si="14"/>
        <v>954744.34250000003</v>
      </c>
      <c r="W102" s="94">
        <f t="shared" si="15"/>
        <v>957500</v>
      </c>
      <c r="X102" s="94">
        <f t="shared" si="16"/>
        <v>76029.980804012113</v>
      </c>
      <c r="Y102" s="103">
        <f t="shared" si="17"/>
        <v>8.4832290857889167E-2</v>
      </c>
      <c r="Z102" s="94">
        <f t="shared" si="18"/>
        <v>842477.37</v>
      </c>
      <c r="AA102" s="104" t="s">
        <v>286</v>
      </c>
      <c r="AB102" s="107"/>
      <c r="AC102" s="107"/>
      <c r="AD102" s="107"/>
    </row>
    <row r="103" spans="1:30" ht="15" customHeight="1" x14ac:dyDescent="0.25">
      <c r="A103" s="77">
        <v>101</v>
      </c>
      <c r="B103" s="85">
        <v>4529001</v>
      </c>
      <c r="C103" s="108" t="s">
        <v>136</v>
      </c>
      <c r="D103" s="82" t="s">
        <v>11</v>
      </c>
      <c r="E103" s="79">
        <v>0</v>
      </c>
      <c r="F103" s="79">
        <v>1</v>
      </c>
      <c r="G103" s="110" t="s">
        <v>290</v>
      </c>
      <c r="H103" s="84">
        <v>44103004</v>
      </c>
      <c r="I103" s="79">
        <v>1215538</v>
      </c>
      <c r="J103" s="79" t="s">
        <v>26</v>
      </c>
      <c r="K103" s="95">
        <v>781513</v>
      </c>
      <c r="L103" s="95">
        <v>148487</v>
      </c>
      <c r="M103" s="95">
        <v>930000</v>
      </c>
      <c r="N103" s="95">
        <v>859664</v>
      </c>
      <c r="O103" s="95">
        <v>163336</v>
      </c>
      <c r="P103" s="95">
        <v>1023000</v>
      </c>
      <c r="Q103" s="94">
        <v>962184.87</v>
      </c>
      <c r="R103" s="94">
        <v>182815.13</v>
      </c>
      <c r="S103" s="94">
        <v>1145000</v>
      </c>
      <c r="T103" s="94">
        <v>405599.89</v>
      </c>
      <c r="U103" s="94">
        <f t="shared" si="13"/>
        <v>930000</v>
      </c>
      <c r="V103" s="94">
        <f t="shared" si="14"/>
        <v>875899.97250000003</v>
      </c>
      <c r="W103" s="94">
        <f t="shared" si="15"/>
        <v>976500</v>
      </c>
      <c r="X103" s="94">
        <f t="shared" si="16"/>
        <v>370806.87383597117</v>
      </c>
      <c r="Y103" s="103">
        <f t="shared" si="17"/>
        <v>0.55526640367718383</v>
      </c>
      <c r="Z103" s="94">
        <f t="shared" si="18"/>
        <v>405599.89</v>
      </c>
      <c r="AA103" s="104" t="s">
        <v>286</v>
      </c>
      <c r="AB103" s="107"/>
      <c r="AC103" s="107"/>
      <c r="AD103" s="107"/>
    </row>
    <row r="104" spans="1:30" ht="15" customHeight="1" x14ac:dyDescent="0.25">
      <c r="A104" s="77">
        <v>102</v>
      </c>
      <c r="B104" s="85">
        <v>4529001</v>
      </c>
      <c r="C104" s="108" t="s">
        <v>137</v>
      </c>
      <c r="D104" s="82" t="s">
        <v>11</v>
      </c>
      <c r="E104" s="79">
        <v>0</v>
      </c>
      <c r="F104" s="79">
        <v>1</v>
      </c>
      <c r="G104" s="110" t="s">
        <v>290</v>
      </c>
      <c r="H104" s="84">
        <v>44103004</v>
      </c>
      <c r="I104" s="79">
        <v>1638594</v>
      </c>
      <c r="J104" s="79" t="s">
        <v>26</v>
      </c>
      <c r="K104" s="95">
        <v>521008</v>
      </c>
      <c r="L104" s="95">
        <v>98992</v>
      </c>
      <c r="M104" s="95">
        <v>620000</v>
      </c>
      <c r="N104" s="95">
        <v>573109</v>
      </c>
      <c r="O104" s="95">
        <v>108891</v>
      </c>
      <c r="P104" s="95">
        <v>682000</v>
      </c>
      <c r="Q104" s="94">
        <v>415966.39</v>
      </c>
      <c r="R104" s="94">
        <v>79033.61</v>
      </c>
      <c r="S104" s="94">
        <v>495000</v>
      </c>
      <c r="T104" s="94">
        <v>327910.36</v>
      </c>
      <c r="U104" s="94">
        <f t="shared" si="13"/>
        <v>495000</v>
      </c>
      <c r="V104" s="94">
        <f t="shared" si="14"/>
        <v>531227.59</v>
      </c>
      <c r="W104" s="94">
        <f t="shared" si="15"/>
        <v>557500</v>
      </c>
      <c r="X104" s="94">
        <f t="shared" si="16"/>
        <v>118150.21751001898</v>
      </c>
      <c r="Y104" s="103">
        <f t="shared" si="17"/>
        <v>0.28715209639606187</v>
      </c>
      <c r="Z104" s="94">
        <f t="shared" si="18"/>
        <v>327910.36</v>
      </c>
      <c r="AA104" s="104" t="s">
        <v>286</v>
      </c>
      <c r="AB104" s="107"/>
      <c r="AC104" s="107"/>
      <c r="AD104" s="107"/>
    </row>
    <row r="105" spans="1:30" ht="15" customHeight="1" x14ac:dyDescent="0.25">
      <c r="A105" s="77">
        <v>103</v>
      </c>
      <c r="B105" s="85">
        <v>4529001</v>
      </c>
      <c r="C105" s="108" t="s">
        <v>138</v>
      </c>
      <c r="D105" s="78" t="s">
        <v>11</v>
      </c>
      <c r="E105" s="78">
        <v>0</v>
      </c>
      <c r="F105" s="78">
        <v>1</v>
      </c>
      <c r="G105" s="110" t="s">
        <v>290</v>
      </c>
      <c r="H105" s="78">
        <v>43201619</v>
      </c>
      <c r="I105" s="77">
        <v>1792238</v>
      </c>
      <c r="J105" s="79" t="s">
        <v>26</v>
      </c>
      <c r="K105" s="95">
        <v>21008</v>
      </c>
      <c r="L105" s="95">
        <v>3992</v>
      </c>
      <c r="M105" s="95">
        <v>25000</v>
      </c>
      <c r="N105" s="95">
        <v>23109</v>
      </c>
      <c r="O105" s="95">
        <v>4391</v>
      </c>
      <c r="P105" s="95">
        <v>27500</v>
      </c>
      <c r="Q105" s="94">
        <v>18487.39</v>
      </c>
      <c r="R105" s="94">
        <v>3512.61</v>
      </c>
      <c r="S105" s="94">
        <v>22000</v>
      </c>
      <c r="T105" s="94">
        <v>13620.89</v>
      </c>
      <c r="U105" s="94">
        <f t="shared" si="13"/>
        <v>22000</v>
      </c>
      <c r="V105" s="94">
        <f t="shared" si="14"/>
        <v>22030.2225</v>
      </c>
      <c r="W105" s="94">
        <f t="shared" si="15"/>
        <v>23500</v>
      </c>
      <c r="X105" s="94">
        <f t="shared" si="16"/>
        <v>5924.9255013080165</v>
      </c>
      <c r="Y105" s="103">
        <f t="shared" si="17"/>
        <v>0.33266577568994016</v>
      </c>
      <c r="Z105" s="94">
        <f t="shared" si="18"/>
        <v>13620.89</v>
      </c>
      <c r="AA105" s="104" t="s">
        <v>286</v>
      </c>
      <c r="AB105" s="107"/>
      <c r="AC105" s="107"/>
      <c r="AD105" s="107"/>
    </row>
    <row r="106" spans="1:30" ht="15" customHeight="1" x14ac:dyDescent="0.25">
      <c r="A106" s="77">
        <v>104</v>
      </c>
      <c r="B106" s="86">
        <v>4529001</v>
      </c>
      <c r="C106" s="108" t="s">
        <v>139</v>
      </c>
      <c r="D106" s="87" t="s">
        <v>11</v>
      </c>
      <c r="E106" s="88">
        <v>0</v>
      </c>
      <c r="F106" s="88">
        <v>1</v>
      </c>
      <c r="G106" s="110" t="s">
        <v>290</v>
      </c>
      <c r="H106" s="89">
        <v>44103004</v>
      </c>
      <c r="I106" s="88">
        <v>1017405</v>
      </c>
      <c r="J106" s="88" t="s">
        <v>26</v>
      </c>
      <c r="K106" s="95">
        <v>420168</v>
      </c>
      <c r="L106" s="95">
        <f>+K106*19%</f>
        <v>79831.92</v>
      </c>
      <c r="M106" s="95">
        <f>+K106+L106</f>
        <v>499999.92</v>
      </c>
      <c r="N106" s="95">
        <v>462185</v>
      </c>
      <c r="O106" s="95">
        <f>+N106*19%</f>
        <v>87815.15</v>
      </c>
      <c r="P106" s="95">
        <f>+N106+O106</f>
        <v>550000.15</v>
      </c>
      <c r="Q106" s="94"/>
      <c r="R106" s="94"/>
      <c r="S106" s="94"/>
      <c r="T106" s="94"/>
      <c r="U106" s="94">
        <f t="shared" si="13"/>
        <v>499999.92</v>
      </c>
      <c r="V106" s="94">
        <f t="shared" si="14"/>
        <v>525000.03500000003</v>
      </c>
      <c r="W106" s="94">
        <f t="shared" si="15"/>
        <v>525000.03500000003</v>
      </c>
      <c r="X106" s="94">
        <f>+U106</f>
        <v>499999.92</v>
      </c>
      <c r="Y106" s="103">
        <f t="shared" si="17"/>
        <v>1</v>
      </c>
      <c r="Z106" s="94">
        <f t="shared" si="18"/>
        <v>499999.92</v>
      </c>
      <c r="AA106" s="104" t="s">
        <v>279</v>
      </c>
      <c r="AB106" s="107"/>
      <c r="AC106" s="107"/>
      <c r="AD106" s="107"/>
    </row>
    <row r="107" spans="1:30" ht="15" customHeight="1" x14ac:dyDescent="0.25">
      <c r="A107" s="77">
        <v>105</v>
      </c>
      <c r="B107" s="86">
        <v>4529001</v>
      </c>
      <c r="C107" s="108" t="s">
        <v>140</v>
      </c>
      <c r="D107" s="87" t="s">
        <v>11</v>
      </c>
      <c r="E107" s="88">
        <v>0</v>
      </c>
      <c r="F107" s="88">
        <v>1</v>
      </c>
      <c r="G107" s="110" t="s">
        <v>290</v>
      </c>
      <c r="H107" s="89">
        <v>44101700</v>
      </c>
      <c r="I107" s="88" t="s">
        <v>26</v>
      </c>
      <c r="J107" s="88" t="s">
        <v>26</v>
      </c>
      <c r="K107" s="95">
        <v>46218</v>
      </c>
      <c r="L107" s="95">
        <v>8782</v>
      </c>
      <c r="M107" s="95">
        <f t="shared" ref="M107:M114" si="19">+K107+L107</f>
        <v>55000</v>
      </c>
      <c r="N107" s="95">
        <v>50840</v>
      </c>
      <c r="O107" s="95">
        <f t="shared" ref="O107:O113" si="20">+N107*19%</f>
        <v>9659.6</v>
      </c>
      <c r="P107" s="95">
        <f t="shared" ref="P107:P114" si="21">+N107+O107</f>
        <v>60499.6</v>
      </c>
      <c r="Q107" s="94"/>
      <c r="R107" s="94"/>
      <c r="S107" s="94"/>
      <c r="T107" s="94"/>
      <c r="U107" s="94">
        <f t="shared" si="13"/>
        <v>55000</v>
      </c>
      <c r="V107" s="94">
        <f t="shared" si="14"/>
        <v>57749.8</v>
      </c>
      <c r="W107" s="94">
        <f t="shared" si="15"/>
        <v>57749.8</v>
      </c>
      <c r="X107" s="94">
        <f t="shared" ref="X107:X114" si="22">+U107</f>
        <v>55000</v>
      </c>
      <c r="Y107" s="103">
        <f t="shared" si="17"/>
        <v>1</v>
      </c>
      <c r="Z107" s="94">
        <f t="shared" si="18"/>
        <v>55000</v>
      </c>
      <c r="AA107" s="104" t="s">
        <v>279</v>
      </c>
      <c r="AB107" s="107"/>
      <c r="AC107" s="107"/>
      <c r="AD107" s="107"/>
    </row>
    <row r="108" spans="1:30" ht="15" customHeight="1" x14ac:dyDescent="0.25">
      <c r="A108" s="77">
        <v>106</v>
      </c>
      <c r="B108" s="86">
        <v>4529001</v>
      </c>
      <c r="C108" s="108" t="s">
        <v>141</v>
      </c>
      <c r="D108" s="87" t="s">
        <v>11</v>
      </c>
      <c r="E108" s="88">
        <v>0</v>
      </c>
      <c r="F108" s="88">
        <v>1</v>
      </c>
      <c r="G108" s="110" t="s">
        <v>290</v>
      </c>
      <c r="H108" s="89">
        <v>43201542</v>
      </c>
      <c r="I108" s="88">
        <v>1748508</v>
      </c>
      <c r="J108" s="88" t="s">
        <v>26</v>
      </c>
      <c r="K108" s="95">
        <v>2226891</v>
      </c>
      <c r="L108" s="95">
        <f t="shared" ref="L108:L113" si="23">+K108*19%</f>
        <v>423109.29</v>
      </c>
      <c r="M108" s="95">
        <f t="shared" si="19"/>
        <v>2650000.29</v>
      </c>
      <c r="N108" s="95">
        <v>2449580</v>
      </c>
      <c r="O108" s="95">
        <f t="shared" si="20"/>
        <v>465420.2</v>
      </c>
      <c r="P108" s="95">
        <f t="shared" si="21"/>
        <v>2915000.2</v>
      </c>
      <c r="Q108" s="94"/>
      <c r="R108" s="94"/>
      <c r="S108" s="94"/>
      <c r="T108" s="94"/>
      <c r="U108" s="94">
        <f t="shared" si="13"/>
        <v>2650000.29</v>
      </c>
      <c r="V108" s="94">
        <f t="shared" si="14"/>
        <v>2782500.2450000001</v>
      </c>
      <c r="W108" s="94">
        <f t="shared" si="15"/>
        <v>2782500.2450000001</v>
      </c>
      <c r="X108" s="94">
        <f t="shared" si="22"/>
        <v>2650000.29</v>
      </c>
      <c r="Y108" s="103">
        <f t="shared" si="17"/>
        <v>1</v>
      </c>
      <c r="Z108" s="94">
        <f t="shared" si="18"/>
        <v>2650000.29</v>
      </c>
      <c r="AA108" s="104" t="s">
        <v>279</v>
      </c>
      <c r="AB108" s="107"/>
      <c r="AC108" s="107"/>
      <c r="AD108" s="107"/>
    </row>
    <row r="109" spans="1:30" ht="15" customHeight="1" x14ac:dyDescent="0.25">
      <c r="A109" s="77">
        <v>107</v>
      </c>
      <c r="B109" s="86">
        <v>4529001</v>
      </c>
      <c r="C109" s="108" t="s">
        <v>142</v>
      </c>
      <c r="D109" s="87" t="s">
        <v>11</v>
      </c>
      <c r="E109" s="88">
        <v>0</v>
      </c>
      <c r="F109" s="88">
        <v>1</v>
      </c>
      <c r="G109" s="110" t="s">
        <v>290</v>
      </c>
      <c r="H109" s="89">
        <v>39121011</v>
      </c>
      <c r="I109" s="88">
        <v>1211121</v>
      </c>
      <c r="J109" s="88" t="s">
        <v>26</v>
      </c>
      <c r="K109" s="95">
        <v>1008403</v>
      </c>
      <c r="L109" s="95">
        <f t="shared" si="23"/>
        <v>191596.57</v>
      </c>
      <c r="M109" s="95">
        <f t="shared" si="19"/>
        <v>1199999.57</v>
      </c>
      <c r="N109" s="95">
        <v>1109243</v>
      </c>
      <c r="O109" s="95">
        <v>210757</v>
      </c>
      <c r="P109" s="95">
        <f t="shared" si="21"/>
        <v>1320000</v>
      </c>
      <c r="Q109" s="94"/>
      <c r="R109" s="94"/>
      <c r="S109" s="94"/>
      <c r="T109" s="94"/>
      <c r="U109" s="94">
        <f t="shared" si="13"/>
        <v>1199999.57</v>
      </c>
      <c r="V109" s="94">
        <f t="shared" si="14"/>
        <v>1259999.7850000001</v>
      </c>
      <c r="W109" s="94">
        <f t="shared" si="15"/>
        <v>1259999.7850000001</v>
      </c>
      <c r="X109" s="94">
        <f t="shared" si="22"/>
        <v>1199999.57</v>
      </c>
      <c r="Y109" s="103">
        <f t="shared" si="17"/>
        <v>1</v>
      </c>
      <c r="Z109" s="94">
        <f t="shared" si="18"/>
        <v>1199999.57</v>
      </c>
      <c r="AA109" s="104" t="s">
        <v>279</v>
      </c>
      <c r="AB109" s="107"/>
      <c r="AC109" s="107"/>
      <c r="AD109" s="107"/>
    </row>
    <row r="110" spans="1:30" ht="15" customHeight="1" x14ac:dyDescent="0.25">
      <c r="A110" s="77">
        <v>108</v>
      </c>
      <c r="B110" s="86">
        <v>4529001</v>
      </c>
      <c r="C110" s="108" t="s">
        <v>143</v>
      </c>
      <c r="D110" s="87" t="s">
        <v>11</v>
      </c>
      <c r="E110" s="88">
        <v>0</v>
      </c>
      <c r="F110" s="88">
        <v>1</v>
      </c>
      <c r="G110" s="110" t="s">
        <v>290</v>
      </c>
      <c r="H110" s="89">
        <v>44103004</v>
      </c>
      <c r="I110" s="88">
        <v>1702387</v>
      </c>
      <c r="J110" s="88" t="s">
        <v>26</v>
      </c>
      <c r="K110" s="95">
        <v>924370</v>
      </c>
      <c r="L110" s="95">
        <f t="shared" si="23"/>
        <v>175630.3</v>
      </c>
      <c r="M110" s="95">
        <f t="shared" si="19"/>
        <v>1100000.3</v>
      </c>
      <c r="N110" s="95">
        <v>1016807</v>
      </c>
      <c r="O110" s="95">
        <f t="shared" si="20"/>
        <v>193193.33000000002</v>
      </c>
      <c r="P110" s="95">
        <f t="shared" si="21"/>
        <v>1210000.33</v>
      </c>
      <c r="Q110" s="94"/>
      <c r="R110" s="94"/>
      <c r="S110" s="94"/>
      <c r="T110" s="94"/>
      <c r="U110" s="94">
        <f t="shared" si="13"/>
        <v>1100000.3</v>
      </c>
      <c r="V110" s="94">
        <f t="shared" si="14"/>
        <v>1155000.3149999999</v>
      </c>
      <c r="W110" s="94">
        <f t="shared" si="15"/>
        <v>1155000.3149999999</v>
      </c>
      <c r="X110" s="94">
        <f t="shared" si="22"/>
        <v>1100000.3</v>
      </c>
      <c r="Y110" s="103">
        <f t="shared" si="17"/>
        <v>1</v>
      </c>
      <c r="Z110" s="94">
        <f t="shared" si="18"/>
        <v>1100000.3</v>
      </c>
      <c r="AA110" s="104" t="s">
        <v>279</v>
      </c>
      <c r="AB110" s="107"/>
      <c r="AC110" s="107"/>
      <c r="AD110" s="107"/>
    </row>
    <row r="111" spans="1:30" ht="15" customHeight="1" x14ac:dyDescent="0.25">
      <c r="A111" s="77">
        <v>109</v>
      </c>
      <c r="B111" s="86">
        <v>4529001</v>
      </c>
      <c r="C111" s="108" t="s">
        <v>144</v>
      </c>
      <c r="D111" s="87" t="s">
        <v>11</v>
      </c>
      <c r="E111" s="88">
        <v>0</v>
      </c>
      <c r="F111" s="88">
        <v>1</v>
      </c>
      <c r="G111" s="110" t="s">
        <v>290</v>
      </c>
      <c r="H111" s="89">
        <v>44103125</v>
      </c>
      <c r="I111" s="88">
        <v>1731682</v>
      </c>
      <c r="J111" s="88" t="s">
        <v>26</v>
      </c>
      <c r="K111" s="95">
        <v>882353</v>
      </c>
      <c r="L111" s="95">
        <f t="shared" si="23"/>
        <v>167647.07</v>
      </c>
      <c r="M111" s="95">
        <f t="shared" si="19"/>
        <v>1050000.07</v>
      </c>
      <c r="N111" s="95">
        <v>970588</v>
      </c>
      <c r="O111" s="95">
        <f t="shared" si="20"/>
        <v>184411.72</v>
      </c>
      <c r="P111" s="95">
        <f t="shared" si="21"/>
        <v>1154999.72</v>
      </c>
      <c r="Q111" s="94"/>
      <c r="R111" s="94"/>
      <c r="S111" s="94"/>
      <c r="T111" s="94"/>
      <c r="U111" s="94">
        <f t="shared" si="13"/>
        <v>1050000.07</v>
      </c>
      <c r="V111" s="94">
        <f t="shared" si="14"/>
        <v>1102499.895</v>
      </c>
      <c r="W111" s="94">
        <f t="shared" si="15"/>
        <v>1102499.895</v>
      </c>
      <c r="X111" s="94">
        <f t="shared" si="22"/>
        <v>1050000.07</v>
      </c>
      <c r="Y111" s="103">
        <f t="shared" si="17"/>
        <v>1</v>
      </c>
      <c r="Z111" s="94">
        <f t="shared" si="18"/>
        <v>1050000.07</v>
      </c>
      <c r="AA111" s="104" t="s">
        <v>279</v>
      </c>
      <c r="AB111" s="107"/>
      <c r="AC111" s="107"/>
      <c r="AD111" s="107"/>
    </row>
    <row r="112" spans="1:30" ht="15" customHeight="1" x14ac:dyDescent="0.25">
      <c r="A112" s="77">
        <v>110</v>
      </c>
      <c r="B112" s="86">
        <v>4529001</v>
      </c>
      <c r="C112" s="108" t="s">
        <v>145</v>
      </c>
      <c r="D112" s="87" t="s">
        <v>11</v>
      </c>
      <c r="E112" s="88">
        <v>0</v>
      </c>
      <c r="F112" s="88">
        <v>1</v>
      </c>
      <c r="G112" s="110" t="s">
        <v>290</v>
      </c>
      <c r="H112" s="89">
        <v>44103116</v>
      </c>
      <c r="I112" s="88">
        <v>1528780</v>
      </c>
      <c r="J112" s="88" t="s">
        <v>26</v>
      </c>
      <c r="K112" s="95">
        <v>966387</v>
      </c>
      <c r="L112" s="95">
        <v>183613</v>
      </c>
      <c r="M112" s="95">
        <f t="shared" si="19"/>
        <v>1150000</v>
      </c>
      <c r="N112" s="95">
        <v>1063026</v>
      </c>
      <c r="O112" s="95">
        <v>201974</v>
      </c>
      <c r="P112" s="95">
        <f t="shared" si="21"/>
        <v>1265000</v>
      </c>
      <c r="Q112" s="94"/>
      <c r="R112" s="94"/>
      <c r="S112" s="94"/>
      <c r="T112" s="94"/>
      <c r="U112" s="94">
        <f t="shared" si="13"/>
        <v>1150000</v>
      </c>
      <c r="V112" s="94">
        <f t="shared" si="14"/>
        <v>1207500</v>
      </c>
      <c r="W112" s="94">
        <f t="shared" si="15"/>
        <v>1207500</v>
      </c>
      <c r="X112" s="94">
        <f t="shared" si="22"/>
        <v>1150000</v>
      </c>
      <c r="Y112" s="103">
        <f t="shared" si="17"/>
        <v>1</v>
      </c>
      <c r="Z112" s="94">
        <f t="shared" si="18"/>
        <v>1150000</v>
      </c>
      <c r="AA112" s="104" t="s">
        <v>279</v>
      </c>
      <c r="AB112" s="107"/>
      <c r="AC112" s="107"/>
      <c r="AD112" s="107"/>
    </row>
    <row r="113" spans="1:30" ht="15" customHeight="1" x14ac:dyDescent="0.25">
      <c r="A113" s="77">
        <v>111</v>
      </c>
      <c r="B113" s="86">
        <v>4529001</v>
      </c>
      <c r="C113" s="108" t="s">
        <v>146</v>
      </c>
      <c r="D113" s="87" t="s">
        <v>11</v>
      </c>
      <c r="E113" s="88">
        <v>0</v>
      </c>
      <c r="F113" s="88">
        <v>1</v>
      </c>
      <c r="G113" s="110" t="s">
        <v>290</v>
      </c>
      <c r="H113" s="89">
        <v>44103122</v>
      </c>
      <c r="I113" s="88">
        <v>1566878</v>
      </c>
      <c r="J113" s="88" t="s">
        <v>26</v>
      </c>
      <c r="K113" s="95">
        <v>242857</v>
      </c>
      <c r="L113" s="95">
        <f t="shared" si="23"/>
        <v>46142.83</v>
      </c>
      <c r="M113" s="95">
        <f t="shared" si="19"/>
        <v>288999.83</v>
      </c>
      <c r="N113" s="95">
        <v>267143</v>
      </c>
      <c r="O113" s="95">
        <f t="shared" si="20"/>
        <v>50757.17</v>
      </c>
      <c r="P113" s="95">
        <f t="shared" si="21"/>
        <v>317900.17</v>
      </c>
      <c r="Q113" s="94"/>
      <c r="R113" s="94"/>
      <c r="S113" s="94"/>
      <c r="T113" s="94"/>
      <c r="U113" s="94">
        <f t="shared" si="13"/>
        <v>288999.83</v>
      </c>
      <c r="V113" s="94">
        <f t="shared" si="14"/>
        <v>303450</v>
      </c>
      <c r="W113" s="94">
        <f t="shared" si="15"/>
        <v>303450</v>
      </c>
      <c r="X113" s="94">
        <f t="shared" si="22"/>
        <v>288999.83</v>
      </c>
      <c r="Y113" s="103">
        <f t="shared" si="17"/>
        <v>1</v>
      </c>
      <c r="Z113" s="94">
        <f t="shared" si="18"/>
        <v>288999.83</v>
      </c>
      <c r="AA113" s="104" t="s">
        <v>279</v>
      </c>
      <c r="AB113" s="107"/>
      <c r="AC113" s="107"/>
      <c r="AD113" s="107"/>
    </row>
    <row r="114" spans="1:30" ht="15" customHeight="1" x14ac:dyDescent="0.25">
      <c r="A114" s="77">
        <v>112</v>
      </c>
      <c r="B114" s="86">
        <v>4529001</v>
      </c>
      <c r="C114" s="108" t="s">
        <v>147</v>
      </c>
      <c r="D114" s="87" t="s">
        <v>11</v>
      </c>
      <c r="E114" s="88">
        <v>0</v>
      </c>
      <c r="F114" s="88">
        <v>1</v>
      </c>
      <c r="G114" s="110" t="s">
        <v>290</v>
      </c>
      <c r="H114" s="89">
        <v>44101700</v>
      </c>
      <c r="I114" s="88">
        <v>1192188</v>
      </c>
      <c r="J114" s="88" t="s">
        <v>26</v>
      </c>
      <c r="K114" s="95">
        <v>268908</v>
      </c>
      <c r="L114" s="95">
        <v>51092</v>
      </c>
      <c r="M114" s="95">
        <f t="shared" si="19"/>
        <v>320000</v>
      </c>
      <c r="N114" s="95">
        <v>295799</v>
      </c>
      <c r="O114" s="95">
        <v>56201</v>
      </c>
      <c r="P114" s="95">
        <f t="shared" si="21"/>
        <v>352000</v>
      </c>
      <c r="Q114" s="94"/>
      <c r="R114" s="94"/>
      <c r="S114" s="94"/>
      <c r="T114" s="94"/>
      <c r="U114" s="94">
        <f t="shared" si="13"/>
        <v>320000</v>
      </c>
      <c r="V114" s="94">
        <f t="shared" si="14"/>
        <v>336000</v>
      </c>
      <c r="W114" s="94">
        <f t="shared" si="15"/>
        <v>336000</v>
      </c>
      <c r="X114" s="94">
        <f t="shared" si="22"/>
        <v>320000</v>
      </c>
      <c r="Y114" s="103">
        <f t="shared" si="17"/>
        <v>1</v>
      </c>
      <c r="Z114" s="94">
        <f t="shared" si="18"/>
        <v>320000</v>
      </c>
      <c r="AA114" s="104" t="s">
        <v>279</v>
      </c>
      <c r="AB114" s="107"/>
      <c r="AC114" s="107"/>
      <c r="AD114" s="107"/>
    </row>
    <row r="115" spans="1:30" ht="15" customHeight="1" x14ac:dyDescent="0.25">
      <c r="A115" s="113" t="s">
        <v>287</v>
      </c>
      <c r="B115" s="113"/>
      <c r="C115" s="113"/>
      <c r="D115" s="113"/>
      <c r="E115" s="113"/>
      <c r="F115" s="113"/>
      <c r="G115" s="113" t="s">
        <v>288</v>
      </c>
      <c r="H115" s="113"/>
      <c r="I115" s="113"/>
      <c r="J115" s="113"/>
      <c r="K115" s="115" t="s">
        <v>275</v>
      </c>
      <c r="L115" s="115"/>
      <c r="M115" s="115"/>
      <c r="N115" s="116" t="s">
        <v>276</v>
      </c>
      <c r="O115" s="116"/>
      <c r="P115" s="116"/>
      <c r="Q115" s="117" t="s">
        <v>277</v>
      </c>
      <c r="R115" s="117"/>
      <c r="S115" s="117"/>
      <c r="T115" s="118" t="s">
        <v>273</v>
      </c>
      <c r="U115" s="119" t="s">
        <v>279</v>
      </c>
      <c r="V115" s="120" t="s">
        <v>280</v>
      </c>
      <c r="W115" s="121" t="s">
        <v>281</v>
      </c>
      <c r="X115" s="114" t="s">
        <v>284</v>
      </c>
      <c r="Y115" s="114" t="s">
        <v>285</v>
      </c>
      <c r="Z115" s="114" t="s">
        <v>282</v>
      </c>
      <c r="AA115" s="112" t="s">
        <v>283</v>
      </c>
      <c r="AB115" s="115" t="s">
        <v>291</v>
      </c>
      <c r="AC115" s="115"/>
      <c r="AD115" s="115"/>
    </row>
    <row r="116" spans="1:30" ht="45" x14ac:dyDescent="0.25">
      <c r="A116" s="75" t="s">
        <v>0</v>
      </c>
      <c r="B116" s="93" t="s">
        <v>1</v>
      </c>
      <c r="C116" s="105" t="s">
        <v>2</v>
      </c>
      <c r="D116" s="93" t="s">
        <v>3</v>
      </c>
      <c r="E116" s="76" t="s">
        <v>4</v>
      </c>
      <c r="F116" s="93" t="s">
        <v>5</v>
      </c>
      <c r="G116" s="76" t="s">
        <v>6</v>
      </c>
      <c r="H116" s="93" t="s">
        <v>7</v>
      </c>
      <c r="I116" s="93" t="s">
        <v>8</v>
      </c>
      <c r="J116" s="93" t="s">
        <v>9</v>
      </c>
      <c r="K116" s="96" t="s">
        <v>191</v>
      </c>
      <c r="L116" s="96" t="s">
        <v>192</v>
      </c>
      <c r="M116" s="97" t="s">
        <v>193</v>
      </c>
      <c r="N116" s="98" t="s">
        <v>191</v>
      </c>
      <c r="O116" s="99" t="s">
        <v>192</v>
      </c>
      <c r="P116" s="100" t="s">
        <v>193</v>
      </c>
      <c r="Q116" s="101" t="s">
        <v>191</v>
      </c>
      <c r="R116" s="102" t="s">
        <v>192</v>
      </c>
      <c r="S116" s="102" t="s">
        <v>193</v>
      </c>
      <c r="T116" s="118"/>
      <c r="U116" s="119"/>
      <c r="V116" s="120"/>
      <c r="W116" s="121"/>
      <c r="X116" s="114"/>
      <c r="Y116" s="114"/>
      <c r="Z116" s="114"/>
      <c r="AA116" s="112"/>
      <c r="AB116" s="96" t="s">
        <v>191</v>
      </c>
      <c r="AC116" s="96" t="s">
        <v>192</v>
      </c>
      <c r="AD116" s="97" t="s">
        <v>193</v>
      </c>
    </row>
    <row r="117" spans="1:30" ht="15" customHeight="1" x14ac:dyDescent="0.25">
      <c r="A117" s="122" t="s">
        <v>148</v>
      </c>
      <c r="B117" s="123"/>
      <c r="C117" s="123"/>
      <c r="D117" s="123"/>
      <c r="E117" s="123"/>
      <c r="F117" s="123"/>
      <c r="G117" s="123"/>
      <c r="H117" s="123"/>
      <c r="I117" s="123"/>
      <c r="J117" s="123"/>
      <c r="K117" s="123"/>
      <c r="L117" s="123"/>
      <c r="M117" s="123"/>
      <c r="N117" s="123"/>
      <c r="O117" s="123"/>
      <c r="P117" s="123"/>
      <c r="Q117" s="123"/>
      <c r="R117" s="123"/>
      <c r="S117" s="123"/>
      <c r="T117" s="123"/>
      <c r="U117" s="123"/>
      <c r="V117" s="123"/>
      <c r="W117" s="123"/>
      <c r="X117" s="123"/>
      <c r="Y117" s="123"/>
      <c r="Z117" s="123"/>
      <c r="AA117" s="123"/>
      <c r="AB117" s="123"/>
      <c r="AC117" s="123"/>
      <c r="AD117" s="124"/>
    </row>
    <row r="118" spans="1:30" ht="15" customHeight="1" x14ac:dyDescent="0.25">
      <c r="A118" s="92">
        <v>1</v>
      </c>
      <c r="B118" s="90">
        <v>8713000</v>
      </c>
      <c r="C118" s="109" t="s">
        <v>149</v>
      </c>
      <c r="D118" s="91" t="s">
        <v>150</v>
      </c>
      <c r="E118" s="92">
        <v>0</v>
      </c>
      <c r="F118" s="92">
        <v>1</v>
      </c>
      <c r="G118" s="111" t="s">
        <v>290</v>
      </c>
      <c r="H118" s="80">
        <v>81112307</v>
      </c>
      <c r="I118" s="92" t="s">
        <v>26</v>
      </c>
      <c r="J118" s="92" t="s">
        <v>26</v>
      </c>
      <c r="K118" s="95">
        <v>52300</v>
      </c>
      <c r="L118" s="95">
        <f>+K118*19%</f>
        <v>9937</v>
      </c>
      <c r="M118" s="95">
        <f>+K118+L118</f>
        <v>62237</v>
      </c>
      <c r="N118" s="95">
        <v>42016.81</v>
      </c>
      <c r="O118" s="95">
        <f>+N118*19%</f>
        <v>7983.1938999999993</v>
      </c>
      <c r="P118" s="95">
        <f>+N118+O118</f>
        <v>50000.003899999996</v>
      </c>
      <c r="Q118" s="94">
        <v>57142.86</v>
      </c>
      <c r="R118" s="94">
        <f>+Q118*19%</f>
        <v>10857.143400000001</v>
      </c>
      <c r="S118" s="94">
        <f>+Q118+R118</f>
        <v>68000.003400000001</v>
      </c>
      <c r="T118" s="94">
        <v>42376.11</v>
      </c>
      <c r="U118" s="94">
        <f t="shared" si="13"/>
        <v>50000.003899999996</v>
      </c>
      <c r="V118" s="94">
        <f t="shared" si="14"/>
        <v>55653.279324999996</v>
      </c>
      <c r="W118" s="94">
        <f t="shared" si="15"/>
        <v>56118.501949999998</v>
      </c>
      <c r="X118" s="94">
        <f t="shared" si="16"/>
        <v>5390.9070757367517</v>
      </c>
      <c r="Y118" s="103">
        <f t="shared" si="17"/>
        <v>0.11671647243296196</v>
      </c>
      <c r="Z118" s="94">
        <f t="shared" si="18"/>
        <v>42376.11</v>
      </c>
      <c r="AA118" s="104" t="s">
        <v>286</v>
      </c>
      <c r="AB118" s="107"/>
      <c r="AC118" s="107"/>
      <c r="AD118" s="107"/>
    </row>
    <row r="119" spans="1:30" ht="15" customHeight="1" x14ac:dyDescent="0.25">
      <c r="A119" s="92">
        <v>2</v>
      </c>
      <c r="B119" s="90">
        <v>8713000</v>
      </c>
      <c r="C119" s="109" t="s">
        <v>151</v>
      </c>
      <c r="D119" s="91" t="s">
        <v>150</v>
      </c>
      <c r="E119" s="92">
        <v>0</v>
      </c>
      <c r="F119" s="92">
        <v>1</v>
      </c>
      <c r="G119" s="111" t="s">
        <v>290</v>
      </c>
      <c r="H119" s="80">
        <v>81112307</v>
      </c>
      <c r="I119" s="92" t="s">
        <v>26</v>
      </c>
      <c r="J119" s="92" t="s">
        <v>26</v>
      </c>
      <c r="K119" s="95">
        <v>90000</v>
      </c>
      <c r="L119" s="95">
        <f t="shared" ref="L119:L153" si="24">+K119*19%</f>
        <v>17100</v>
      </c>
      <c r="M119" s="95">
        <f t="shared" ref="M119:M153" si="25">+K119+L119</f>
        <v>107100</v>
      </c>
      <c r="N119" s="95">
        <v>88739.5</v>
      </c>
      <c r="O119" s="95">
        <f t="shared" ref="O119:O153" si="26">+N119*19%</f>
        <v>16860.505000000001</v>
      </c>
      <c r="P119" s="95">
        <f t="shared" ref="P119:P153" si="27">+N119+O119</f>
        <v>105600.005</v>
      </c>
      <c r="Q119" s="94">
        <v>60504.2</v>
      </c>
      <c r="R119" s="94">
        <f t="shared" ref="R119:R153" si="28">+Q119*19%</f>
        <v>11495.797999999999</v>
      </c>
      <c r="S119" s="94">
        <f t="shared" ref="S119:S153" si="29">+Q119+R119</f>
        <v>71999.997999999992</v>
      </c>
      <c r="T119" s="94">
        <v>42376.11</v>
      </c>
      <c r="U119" s="94">
        <f t="shared" si="13"/>
        <v>71999.997999999992</v>
      </c>
      <c r="V119" s="94">
        <f t="shared" si="14"/>
        <v>81769.028250000003</v>
      </c>
      <c r="W119" s="94">
        <f t="shared" si="15"/>
        <v>88800.001499999998</v>
      </c>
      <c r="X119" s="94">
        <f t="shared" si="16"/>
        <v>20947.252089910788</v>
      </c>
      <c r="Y119" s="103">
        <f t="shared" si="17"/>
        <v>0.36628719854518549</v>
      </c>
      <c r="Z119" s="94">
        <f t="shared" si="18"/>
        <v>42376.11</v>
      </c>
      <c r="AA119" s="104" t="s">
        <v>286</v>
      </c>
      <c r="AB119" s="107"/>
      <c r="AC119" s="107"/>
      <c r="AD119" s="107"/>
    </row>
    <row r="120" spans="1:30" ht="15" customHeight="1" x14ac:dyDescent="0.25">
      <c r="A120" s="92">
        <v>3</v>
      </c>
      <c r="B120" s="90">
        <v>8713000</v>
      </c>
      <c r="C120" s="109" t="s">
        <v>152</v>
      </c>
      <c r="D120" s="91" t="s">
        <v>150</v>
      </c>
      <c r="E120" s="92">
        <v>0</v>
      </c>
      <c r="F120" s="92">
        <v>1</v>
      </c>
      <c r="G120" s="111" t="s">
        <v>290</v>
      </c>
      <c r="H120" s="80">
        <v>81112301</v>
      </c>
      <c r="I120" s="92" t="s">
        <v>26</v>
      </c>
      <c r="J120" s="92" t="s">
        <v>26</v>
      </c>
      <c r="K120" s="95">
        <v>60000</v>
      </c>
      <c r="L120" s="95">
        <f t="shared" si="24"/>
        <v>11400</v>
      </c>
      <c r="M120" s="95">
        <f t="shared" si="25"/>
        <v>71400</v>
      </c>
      <c r="N120" s="95">
        <v>42016.81</v>
      </c>
      <c r="O120" s="95">
        <f t="shared" si="26"/>
        <v>7983.1938999999993</v>
      </c>
      <c r="P120" s="95">
        <f t="shared" si="27"/>
        <v>50000.003899999996</v>
      </c>
      <c r="Q120" s="94">
        <v>57142.86</v>
      </c>
      <c r="R120" s="94">
        <f t="shared" si="28"/>
        <v>10857.143400000001</v>
      </c>
      <c r="S120" s="94">
        <f t="shared" si="29"/>
        <v>68000.003400000001</v>
      </c>
      <c r="T120" s="94">
        <v>42376.11</v>
      </c>
      <c r="U120" s="94">
        <f t="shared" si="13"/>
        <v>50000.003899999996</v>
      </c>
      <c r="V120" s="94">
        <f t="shared" si="14"/>
        <v>57944.029324999996</v>
      </c>
      <c r="W120" s="94">
        <f t="shared" si="15"/>
        <v>59000.003649999999</v>
      </c>
      <c r="X120" s="94">
        <f t="shared" si="16"/>
        <v>5390.9070757367517</v>
      </c>
      <c r="Y120" s="103">
        <f t="shared" si="17"/>
        <v>0.11671647243296196</v>
      </c>
      <c r="Z120" s="94">
        <f t="shared" si="18"/>
        <v>42376.11</v>
      </c>
      <c r="AA120" s="104" t="s">
        <v>286</v>
      </c>
      <c r="AB120" s="107"/>
      <c r="AC120" s="107"/>
      <c r="AD120" s="107"/>
    </row>
    <row r="121" spans="1:30" ht="15" customHeight="1" x14ac:dyDescent="0.25">
      <c r="A121" s="92">
        <v>4</v>
      </c>
      <c r="B121" s="90">
        <v>8713000</v>
      </c>
      <c r="C121" s="109" t="s">
        <v>154</v>
      </c>
      <c r="D121" s="91" t="s">
        <v>150</v>
      </c>
      <c r="E121" s="92">
        <v>0</v>
      </c>
      <c r="F121" s="92">
        <v>1</v>
      </c>
      <c r="G121" s="111" t="s">
        <v>290</v>
      </c>
      <c r="H121" s="80">
        <v>81112307</v>
      </c>
      <c r="I121" s="92" t="s">
        <v>26</v>
      </c>
      <c r="J121" s="92" t="s">
        <v>26</v>
      </c>
      <c r="K121" s="95">
        <v>141848.74</v>
      </c>
      <c r="L121" s="95">
        <f t="shared" si="24"/>
        <v>26951.260599999998</v>
      </c>
      <c r="M121" s="95">
        <f t="shared" si="25"/>
        <v>168800.0006</v>
      </c>
      <c r="N121" s="95">
        <v>131848.74</v>
      </c>
      <c r="O121" s="95">
        <f t="shared" si="26"/>
        <v>25051.260599999998</v>
      </c>
      <c r="P121" s="95">
        <f t="shared" si="27"/>
        <v>156900.0006</v>
      </c>
      <c r="Q121" s="94">
        <v>90000</v>
      </c>
      <c r="R121" s="94">
        <f t="shared" si="28"/>
        <v>17100</v>
      </c>
      <c r="S121" s="94">
        <f t="shared" si="29"/>
        <v>107100</v>
      </c>
      <c r="T121" s="94">
        <v>100895.49</v>
      </c>
      <c r="U121" s="94">
        <f t="shared" si="13"/>
        <v>107100</v>
      </c>
      <c r="V121" s="94">
        <f t="shared" si="14"/>
        <v>133423.87280000001</v>
      </c>
      <c r="W121" s="94">
        <f t="shared" si="15"/>
        <v>132000.00030000001</v>
      </c>
      <c r="X121" s="94">
        <f t="shared" si="16"/>
        <v>4387.251094939742</v>
      </c>
      <c r="Y121" s="103">
        <f t="shared" si="17"/>
        <v>4.2186021388634358E-2</v>
      </c>
      <c r="Z121" s="94">
        <f t="shared" si="18"/>
        <v>100895.49</v>
      </c>
      <c r="AA121" s="104" t="s">
        <v>286</v>
      </c>
      <c r="AB121" s="107"/>
      <c r="AC121" s="107"/>
      <c r="AD121" s="107"/>
    </row>
    <row r="122" spans="1:30" ht="15" customHeight="1" x14ac:dyDescent="0.25">
      <c r="A122" s="92">
        <v>5</v>
      </c>
      <c r="B122" s="90">
        <v>8713000</v>
      </c>
      <c r="C122" s="109" t="s">
        <v>156</v>
      </c>
      <c r="D122" s="91" t="s">
        <v>150</v>
      </c>
      <c r="E122" s="92">
        <v>0</v>
      </c>
      <c r="F122" s="92">
        <v>1</v>
      </c>
      <c r="G122" s="111" t="s">
        <v>290</v>
      </c>
      <c r="H122" s="80">
        <v>81112307</v>
      </c>
      <c r="I122" s="92" t="s">
        <v>26</v>
      </c>
      <c r="J122" s="92" t="s">
        <v>26</v>
      </c>
      <c r="K122" s="95">
        <v>90336.13</v>
      </c>
      <c r="L122" s="95">
        <f t="shared" si="24"/>
        <v>17163.864700000002</v>
      </c>
      <c r="M122" s="95">
        <f t="shared" si="25"/>
        <v>107499.99470000001</v>
      </c>
      <c r="N122" s="95">
        <v>80336.13</v>
      </c>
      <c r="O122" s="95">
        <f t="shared" si="26"/>
        <v>15263.864700000002</v>
      </c>
      <c r="P122" s="95">
        <f t="shared" si="27"/>
        <v>95599.99470000001</v>
      </c>
      <c r="Q122" s="94">
        <v>57142.86</v>
      </c>
      <c r="R122" s="94">
        <f t="shared" si="28"/>
        <v>10857.143400000001</v>
      </c>
      <c r="S122" s="94">
        <f t="shared" si="29"/>
        <v>68000.003400000001</v>
      </c>
      <c r="T122" s="94">
        <v>42376.11</v>
      </c>
      <c r="U122" s="94">
        <f t="shared" si="13"/>
        <v>68000.003400000001</v>
      </c>
      <c r="V122" s="94">
        <f t="shared" si="14"/>
        <v>78369.025699999998</v>
      </c>
      <c r="W122" s="94">
        <f t="shared" si="15"/>
        <v>81799.999050000013</v>
      </c>
      <c r="X122" s="94">
        <f t="shared" si="16"/>
        <v>18118.828783541245</v>
      </c>
      <c r="Y122" s="103">
        <f t="shared" si="17"/>
        <v>0.32831068653195111</v>
      </c>
      <c r="Z122" s="94">
        <f t="shared" si="18"/>
        <v>42376.11</v>
      </c>
      <c r="AA122" s="104" t="s">
        <v>286</v>
      </c>
      <c r="AB122" s="107"/>
      <c r="AC122" s="107"/>
      <c r="AD122" s="107"/>
    </row>
    <row r="123" spans="1:30" ht="15" customHeight="1" x14ac:dyDescent="0.25">
      <c r="A123" s="92">
        <v>6</v>
      </c>
      <c r="B123" s="90">
        <v>8713000</v>
      </c>
      <c r="C123" s="109" t="s">
        <v>157</v>
      </c>
      <c r="D123" s="91" t="s">
        <v>150</v>
      </c>
      <c r="E123" s="92">
        <v>0</v>
      </c>
      <c r="F123" s="92">
        <v>1</v>
      </c>
      <c r="G123" s="111" t="s">
        <v>290</v>
      </c>
      <c r="H123" s="80">
        <v>81112307</v>
      </c>
      <c r="I123" s="92" t="s">
        <v>26</v>
      </c>
      <c r="J123" s="92" t="s">
        <v>26</v>
      </c>
      <c r="K123" s="95">
        <v>64621.85</v>
      </c>
      <c r="L123" s="95">
        <f t="shared" si="24"/>
        <v>12278.1515</v>
      </c>
      <c r="M123" s="95">
        <f t="shared" si="25"/>
        <v>76900.001499999998</v>
      </c>
      <c r="N123" s="95">
        <v>54621.85</v>
      </c>
      <c r="O123" s="95">
        <f t="shared" si="26"/>
        <v>10378.1515</v>
      </c>
      <c r="P123" s="95">
        <f t="shared" si="27"/>
        <v>65000.001499999998</v>
      </c>
      <c r="Q123" s="94">
        <v>57142.86</v>
      </c>
      <c r="R123" s="94">
        <f t="shared" si="28"/>
        <v>10857.143400000001</v>
      </c>
      <c r="S123" s="94">
        <f t="shared" si="29"/>
        <v>68000.003400000001</v>
      </c>
      <c r="T123" s="94">
        <v>42376.11</v>
      </c>
      <c r="U123" s="94">
        <f t="shared" si="13"/>
        <v>65000.001499999998</v>
      </c>
      <c r="V123" s="94">
        <f t="shared" si="14"/>
        <v>63069.0291</v>
      </c>
      <c r="W123" s="94">
        <f t="shared" si="15"/>
        <v>66500.00245</v>
      </c>
      <c r="X123" s="94">
        <f t="shared" si="16"/>
        <v>15997.507096478676</v>
      </c>
      <c r="Y123" s="103">
        <f t="shared" si="17"/>
        <v>0.29797143653276503</v>
      </c>
      <c r="Z123" s="94">
        <f t="shared" si="18"/>
        <v>42376.11</v>
      </c>
      <c r="AA123" s="104" t="s">
        <v>286</v>
      </c>
      <c r="AB123" s="107"/>
      <c r="AC123" s="107"/>
      <c r="AD123" s="107"/>
    </row>
    <row r="124" spans="1:30" ht="15" customHeight="1" x14ac:dyDescent="0.25">
      <c r="A124" s="92">
        <v>7</v>
      </c>
      <c r="B124" s="90">
        <v>8713000</v>
      </c>
      <c r="C124" s="109" t="s">
        <v>158</v>
      </c>
      <c r="D124" s="91" t="s">
        <v>150</v>
      </c>
      <c r="E124" s="92">
        <v>0</v>
      </c>
      <c r="F124" s="92">
        <v>1</v>
      </c>
      <c r="G124" s="111" t="s">
        <v>290</v>
      </c>
      <c r="H124" s="80">
        <v>81112301</v>
      </c>
      <c r="I124" s="92" t="s">
        <v>26</v>
      </c>
      <c r="J124" s="92" t="s">
        <v>26</v>
      </c>
      <c r="K124" s="95">
        <v>92184.87</v>
      </c>
      <c r="L124" s="95">
        <f t="shared" si="24"/>
        <v>17515.1253</v>
      </c>
      <c r="M124" s="95">
        <f t="shared" si="25"/>
        <v>109699.9953</v>
      </c>
      <c r="N124" s="95">
        <v>82184.87</v>
      </c>
      <c r="O124" s="95">
        <f t="shared" si="26"/>
        <v>15615.1253</v>
      </c>
      <c r="P124" s="95">
        <f t="shared" si="27"/>
        <v>97799.995299999995</v>
      </c>
      <c r="Q124" s="94">
        <v>105042.02</v>
      </c>
      <c r="R124" s="94">
        <f t="shared" si="28"/>
        <v>19957.983800000002</v>
      </c>
      <c r="S124" s="94">
        <f t="shared" si="29"/>
        <v>125000.00380000001</v>
      </c>
      <c r="T124" s="94">
        <v>100895.49</v>
      </c>
      <c r="U124" s="94">
        <f t="shared" si="13"/>
        <v>97799.995299999995</v>
      </c>
      <c r="V124" s="94">
        <f t="shared" si="14"/>
        <v>108348.87109999999</v>
      </c>
      <c r="W124" s="94">
        <f t="shared" si="15"/>
        <v>105297.74265</v>
      </c>
      <c r="X124" s="94">
        <f t="shared" si="16"/>
        <v>2188.8452934970246</v>
      </c>
      <c r="Y124" s="103">
        <f t="shared" si="17"/>
        <v>2.2032159313455972E-2</v>
      </c>
      <c r="Z124" s="94">
        <f t="shared" si="18"/>
        <v>97799.995299999995</v>
      </c>
      <c r="AA124" s="104" t="s">
        <v>286</v>
      </c>
      <c r="AB124" s="107"/>
      <c r="AC124" s="107"/>
      <c r="AD124" s="107"/>
    </row>
    <row r="125" spans="1:30" ht="15" customHeight="1" x14ac:dyDescent="0.25">
      <c r="A125" s="92">
        <v>8</v>
      </c>
      <c r="B125" s="90">
        <v>8713000</v>
      </c>
      <c r="C125" s="109" t="s">
        <v>159</v>
      </c>
      <c r="D125" s="91" t="s">
        <v>150</v>
      </c>
      <c r="E125" s="92">
        <v>0</v>
      </c>
      <c r="F125" s="92">
        <v>1</v>
      </c>
      <c r="G125" s="111" t="s">
        <v>290</v>
      </c>
      <c r="H125" s="80">
        <v>81112307</v>
      </c>
      <c r="I125" s="92" t="s">
        <v>26</v>
      </c>
      <c r="J125" s="92" t="s">
        <v>26</v>
      </c>
      <c r="K125" s="95">
        <v>75546.22</v>
      </c>
      <c r="L125" s="95">
        <f t="shared" si="24"/>
        <v>14353.781800000001</v>
      </c>
      <c r="M125" s="95">
        <f t="shared" si="25"/>
        <v>89900.001799999998</v>
      </c>
      <c r="N125" s="95">
        <v>65546.22</v>
      </c>
      <c r="O125" s="95">
        <f t="shared" si="26"/>
        <v>12453.781800000001</v>
      </c>
      <c r="P125" s="95">
        <f t="shared" si="27"/>
        <v>78000.001799999998</v>
      </c>
      <c r="Q125" s="94">
        <v>57142.86</v>
      </c>
      <c r="R125" s="94">
        <f t="shared" si="28"/>
        <v>10857.143400000001</v>
      </c>
      <c r="S125" s="94">
        <f t="shared" si="29"/>
        <v>68000.003400000001</v>
      </c>
      <c r="T125" s="94">
        <v>42376.11</v>
      </c>
      <c r="U125" s="94">
        <f t="shared" si="13"/>
        <v>68000.003400000001</v>
      </c>
      <c r="V125" s="94">
        <f t="shared" si="14"/>
        <v>69569.029249999992</v>
      </c>
      <c r="W125" s="94">
        <f t="shared" si="15"/>
        <v>73000.002600000007</v>
      </c>
      <c r="X125" s="94">
        <f t="shared" si="16"/>
        <v>18118.828783541245</v>
      </c>
      <c r="Y125" s="103">
        <f t="shared" si="17"/>
        <v>0.32831068653195111</v>
      </c>
      <c r="Z125" s="94">
        <f t="shared" si="18"/>
        <v>42376.11</v>
      </c>
      <c r="AA125" s="104" t="s">
        <v>286</v>
      </c>
      <c r="AB125" s="107"/>
      <c r="AC125" s="107"/>
      <c r="AD125" s="107"/>
    </row>
    <row r="126" spans="1:30" ht="15" customHeight="1" x14ac:dyDescent="0.25">
      <c r="A126" s="92">
        <v>9</v>
      </c>
      <c r="B126" s="90">
        <v>8713000</v>
      </c>
      <c r="C126" s="109" t="s">
        <v>160</v>
      </c>
      <c r="D126" s="91" t="s">
        <v>150</v>
      </c>
      <c r="E126" s="92">
        <v>0</v>
      </c>
      <c r="F126" s="92">
        <v>1</v>
      </c>
      <c r="G126" s="111" t="s">
        <v>290</v>
      </c>
      <c r="H126" s="80">
        <v>81112307</v>
      </c>
      <c r="I126" s="92" t="s">
        <v>26</v>
      </c>
      <c r="J126" s="92" t="s">
        <v>26</v>
      </c>
      <c r="K126" s="95">
        <v>91512.61</v>
      </c>
      <c r="L126" s="95">
        <f t="shared" si="24"/>
        <v>17387.3959</v>
      </c>
      <c r="M126" s="95">
        <f t="shared" si="25"/>
        <v>108900.0059</v>
      </c>
      <c r="N126" s="95">
        <v>81512.61</v>
      </c>
      <c r="O126" s="95">
        <f t="shared" si="26"/>
        <v>15487.3959</v>
      </c>
      <c r="P126" s="95">
        <f t="shared" si="27"/>
        <v>97000.005900000004</v>
      </c>
      <c r="Q126" s="94">
        <v>57142.86</v>
      </c>
      <c r="R126" s="94">
        <f t="shared" si="28"/>
        <v>10857.143400000001</v>
      </c>
      <c r="S126" s="94">
        <f t="shared" si="29"/>
        <v>68000.003400000001</v>
      </c>
      <c r="T126" s="94">
        <v>42376.11</v>
      </c>
      <c r="U126" s="94">
        <f t="shared" si="13"/>
        <v>68000.003400000001</v>
      </c>
      <c r="V126" s="94">
        <f t="shared" si="14"/>
        <v>79069.031300000002</v>
      </c>
      <c r="W126" s="94">
        <f t="shared" si="15"/>
        <v>82500.004650000003</v>
      </c>
      <c r="X126" s="94">
        <f t="shared" si="16"/>
        <v>18118.828783541245</v>
      </c>
      <c r="Y126" s="103">
        <f t="shared" si="17"/>
        <v>0.32831068653195111</v>
      </c>
      <c r="Z126" s="94">
        <f t="shared" si="18"/>
        <v>42376.11</v>
      </c>
      <c r="AA126" s="104" t="s">
        <v>286</v>
      </c>
      <c r="AB126" s="107"/>
      <c r="AC126" s="107"/>
      <c r="AD126" s="107"/>
    </row>
    <row r="127" spans="1:30" ht="15" customHeight="1" x14ac:dyDescent="0.25">
      <c r="A127" s="113" t="s">
        <v>287</v>
      </c>
      <c r="B127" s="113"/>
      <c r="C127" s="113"/>
      <c r="D127" s="113"/>
      <c r="E127" s="113"/>
      <c r="F127" s="113"/>
      <c r="G127" s="113" t="s">
        <v>288</v>
      </c>
      <c r="H127" s="113"/>
      <c r="I127" s="113"/>
      <c r="J127" s="113"/>
      <c r="K127" s="115" t="s">
        <v>275</v>
      </c>
      <c r="L127" s="115"/>
      <c r="M127" s="115"/>
      <c r="N127" s="116" t="s">
        <v>276</v>
      </c>
      <c r="O127" s="116"/>
      <c r="P127" s="116"/>
      <c r="Q127" s="117" t="s">
        <v>277</v>
      </c>
      <c r="R127" s="117"/>
      <c r="S127" s="117"/>
      <c r="T127" s="118" t="s">
        <v>273</v>
      </c>
      <c r="U127" s="119" t="s">
        <v>279</v>
      </c>
      <c r="V127" s="120" t="s">
        <v>280</v>
      </c>
      <c r="W127" s="121" t="s">
        <v>281</v>
      </c>
      <c r="X127" s="114" t="s">
        <v>284</v>
      </c>
      <c r="Y127" s="114" t="s">
        <v>285</v>
      </c>
      <c r="Z127" s="114" t="s">
        <v>282</v>
      </c>
      <c r="AA127" s="112" t="s">
        <v>283</v>
      </c>
      <c r="AB127" s="115" t="s">
        <v>291</v>
      </c>
      <c r="AC127" s="115"/>
      <c r="AD127" s="115"/>
    </row>
    <row r="128" spans="1:30" ht="45" x14ac:dyDescent="0.25">
      <c r="A128" s="75" t="s">
        <v>0</v>
      </c>
      <c r="B128" s="93" t="s">
        <v>1</v>
      </c>
      <c r="C128" s="105" t="s">
        <v>2</v>
      </c>
      <c r="D128" s="93" t="s">
        <v>3</v>
      </c>
      <c r="E128" s="76" t="s">
        <v>4</v>
      </c>
      <c r="F128" s="93" t="s">
        <v>5</v>
      </c>
      <c r="G128" s="76" t="s">
        <v>6</v>
      </c>
      <c r="H128" s="93" t="s">
        <v>7</v>
      </c>
      <c r="I128" s="93" t="s">
        <v>8</v>
      </c>
      <c r="J128" s="93" t="s">
        <v>9</v>
      </c>
      <c r="K128" s="96" t="s">
        <v>191</v>
      </c>
      <c r="L128" s="96" t="s">
        <v>192</v>
      </c>
      <c r="M128" s="97" t="s">
        <v>193</v>
      </c>
      <c r="N128" s="98" t="s">
        <v>191</v>
      </c>
      <c r="O128" s="99" t="s">
        <v>192</v>
      </c>
      <c r="P128" s="100" t="s">
        <v>193</v>
      </c>
      <c r="Q128" s="101" t="s">
        <v>191</v>
      </c>
      <c r="R128" s="102" t="s">
        <v>192</v>
      </c>
      <c r="S128" s="102" t="s">
        <v>193</v>
      </c>
      <c r="T128" s="118"/>
      <c r="U128" s="119"/>
      <c r="V128" s="120"/>
      <c r="W128" s="121"/>
      <c r="X128" s="114"/>
      <c r="Y128" s="114"/>
      <c r="Z128" s="114"/>
      <c r="AA128" s="112"/>
      <c r="AB128" s="96" t="s">
        <v>191</v>
      </c>
      <c r="AC128" s="96" t="s">
        <v>192</v>
      </c>
      <c r="AD128" s="97" t="s">
        <v>193</v>
      </c>
    </row>
    <row r="129" spans="1:30" ht="15" customHeight="1" x14ac:dyDescent="0.25">
      <c r="A129" s="122" t="s">
        <v>162</v>
      </c>
      <c r="B129" s="123"/>
      <c r="C129" s="123"/>
      <c r="D129" s="123"/>
      <c r="E129" s="123"/>
      <c r="F129" s="123"/>
      <c r="G129" s="123"/>
      <c r="H129" s="123"/>
      <c r="I129" s="123"/>
      <c r="J129" s="123"/>
      <c r="K129" s="123"/>
      <c r="L129" s="123"/>
      <c r="M129" s="123"/>
      <c r="N129" s="123"/>
      <c r="O129" s="123"/>
      <c r="P129" s="123"/>
      <c r="Q129" s="123"/>
      <c r="R129" s="123"/>
      <c r="S129" s="123"/>
      <c r="T129" s="123"/>
      <c r="U129" s="123"/>
      <c r="V129" s="123"/>
      <c r="W129" s="123"/>
      <c r="X129" s="123"/>
      <c r="Y129" s="123"/>
      <c r="Z129" s="123"/>
      <c r="AA129" s="123"/>
      <c r="AB129" s="123"/>
      <c r="AC129" s="123"/>
      <c r="AD129" s="124"/>
    </row>
    <row r="130" spans="1:30" ht="15" customHeight="1" x14ac:dyDescent="0.25">
      <c r="A130" s="92">
        <v>10</v>
      </c>
      <c r="B130" s="90">
        <v>8715999</v>
      </c>
      <c r="C130" s="109" t="s">
        <v>163</v>
      </c>
      <c r="D130" s="91" t="s">
        <v>150</v>
      </c>
      <c r="E130" s="92">
        <v>0</v>
      </c>
      <c r="F130" s="92">
        <v>1</v>
      </c>
      <c r="G130" s="111" t="s">
        <v>290</v>
      </c>
      <c r="H130" s="80">
        <v>81112306</v>
      </c>
      <c r="I130" s="92" t="s">
        <v>26</v>
      </c>
      <c r="J130" s="92" t="s">
        <v>26</v>
      </c>
      <c r="K130" s="95">
        <v>225804.03</v>
      </c>
      <c r="L130" s="95">
        <f t="shared" si="24"/>
        <v>42902.765700000004</v>
      </c>
      <c r="M130" s="95">
        <f t="shared" si="25"/>
        <v>268706.79570000002</v>
      </c>
      <c r="N130" s="95">
        <v>210084.03</v>
      </c>
      <c r="O130" s="95">
        <f t="shared" si="26"/>
        <v>39915.965700000001</v>
      </c>
      <c r="P130" s="95">
        <f t="shared" si="27"/>
        <v>249999.9957</v>
      </c>
      <c r="Q130" s="94">
        <v>201680.87</v>
      </c>
      <c r="R130" s="94">
        <f t="shared" si="28"/>
        <v>38319.365299999998</v>
      </c>
      <c r="S130" s="94">
        <f t="shared" si="29"/>
        <v>240000.2353</v>
      </c>
      <c r="T130" s="94">
        <v>166477.57</v>
      </c>
      <c r="U130" s="94">
        <f t="shared" si="13"/>
        <v>240000.2353</v>
      </c>
      <c r="V130" s="94">
        <f t="shared" si="14"/>
        <v>231296.14917500003</v>
      </c>
      <c r="W130" s="94">
        <f t="shared" si="15"/>
        <v>245000.11550000001</v>
      </c>
      <c r="X130" s="94">
        <f t="shared" si="16"/>
        <v>51988.375204539028</v>
      </c>
      <c r="Y130" s="103">
        <f t="shared" si="17"/>
        <v>0.2557993303775547</v>
      </c>
      <c r="Z130" s="94">
        <f t="shared" si="18"/>
        <v>166477.57</v>
      </c>
      <c r="AA130" s="104" t="s">
        <v>286</v>
      </c>
      <c r="AB130" s="107"/>
      <c r="AC130" s="107"/>
      <c r="AD130" s="107"/>
    </row>
    <row r="131" spans="1:30" ht="15" customHeight="1" x14ac:dyDescent="0.25">
      <c r="A131" s="92">
        <v>11</v>
      </c>
      <c r="B131" s="90">
        <v>8715999</v>
      </c>
      <c r="C131" s="109" t="s">
        <v>164</v>
      </c>
      <c r="D131" s="91" t="s">
        <v>150</v>
      </c>
      <c r="E131" s="92">
        <v>0</v>
      </c>
      <c r="F131" s="92">
        <v>1</v>
      </c>
      <c r="G131" s="111" t="s">
        <v>290</v>
      </c>
      <c r="H131" s="80">
        <v>81112306</v>
      </c>
      <c r="I131" s="92" t="s">
        <v>26</v>
      </c>
      <c r="J131" s="92" t="s">
        <v>26</v>
      </c>
      <c r="K131" s="95">
        <v>183067.23</v>
      </c>
      <c r="L131" s="95">
        <f t="shared" si="24"/>
        <v>34782.773700000005</v>
      </c>
      <c r="M131" s="95">
        <f t="shared" si="25"/>
        <v>217850.0037</v>
      </c>
      <c r="N131" s="95">
        <v>168067.23</v>
      </c>
      <c r="O131" s="95">
        <f t="shared" si="26"/>
        <v>31932.773700000002</v>
      </c>
      <c r="P131" s="95">
        <f t="shared" si="27"/>
        <v>200000.0037</v>
      </c>
      <c r="Q131" s="94">
        <v>57142.86</v>
      </c>
      <c r="R131" s="94">
        <f t="shared" si="28"/>
        <v>10857.143400000001</v>
      </c>
      <c r="S131" s="94">
        <f t="shared" si="29"/>
        <v>68000.003400000001</v>
      </c>
      <c r="T131" s="94">
        <v>42376.11</v>
      </c>
      <c r="U131" s="94">
        <f t="shared" si="13"/>
        <v>68000.003400000001</v>
      </c>
      <c r="V131" s="94">
        <f t="shared" si="14"/>
        <v>132056.53020000001</v>
      </c>
      <c r="W131" s="94">
        <f t="shared" si="15"/>
        <v>134000.00355000002</v>
      </c>
      <c r="X131" s="94">
        <f t="shared" si="16"/>
        <v>18118.828783541245</v>
      </c>
      <c r="Y131" s="103">
        <f t="shared" si="17"/>
        <v>0.32831068653195111</v>
      </c>
      <c r="Z131" s="94">
        <f t="shared" si="18"/>
        <v>42376.11</v>
      </c>
      <c r="AA131" s="104" t="s">
        <v>286</v>
      </c>
      <c r="AB131" s="107"/>
      <c r="AC131" s="107"/>
      <c r="AD131" s="107"/>
    </row>
    <row r="132" spans="1:30" ht="15" customHeight="1" x14ac:dyDescent="0.25">
      <c r="A132" s="92">
        <v>12</v>
      </c>
      <c r="B132" s="90">
        <v>8715999</v>
      </c>
      <c r="C132" s="109" t="s">
        <v>165</v>
      </c>
      <c r="D132" s="91" t="s">
        <v>150</v>
      </c>
      <c r="E132" s="92">
        <v>0</v>
      </c>
      <c r="F132" s="92">
        <v>1</v>
      </c>
      <c r="G132" s="111" t="s">
        <v>290</v>
      </c>
      <c r="H132" s="80">
        <v>81112306</v>
      </c>
      <c r="I132" s="92" t="s">
        <v>26</v>
      </c>
      <c r="J132" s="92" t="s">
        <v>26</v>
      </c>
      <c r="K132" s="95">
        <v>183067.23</v>
      </c>
      <c r="L132" s="95">
        <f t="shared" si="24"/>
        <v>34782.773700000005</v>
      </c>
      <c r="M132" s="95">
        <f t="shared" si="25"/>
        <v>217850.0037</v>
      </c>
      <c r="N132" s="95">
        <v>168067.23</v>
      </c>
      <c r="O132" s="95">
        <f t="shared" si="26"/>
        <v>31932.773700000002</v>
      </c>
      <c r="P132" s="95">
        <f t="shared" si="27"/>
        <v>200000.0037</v>
      </c>
      <c r="Q132" s="94">
        <v>117647.06</v>
      </c>
      <c r="R132" s="94">
        <f t="shared" si="28"/>
        <v>22352.9414</v>
      </c>
      <c r="S132" s="94">
        <f t="shared" si="29"/>
        <v>140000.00140000001</v>
      </c>
      <c r="T132" s="94">
        <v>78698.490000000005</v>
      </c>
      <c r="U132" s="94">
        <f t="shared" si="13"/>
        <v>140000.00140000001</v>
      </c>
      <c r="V132" s="94">
        <f t="shared" si="14"/>
        <v>159137.12469999999</v>
      </c>
      <c r="W132" s="94">
        <f t="shared" si="15"/>
        <v>170000.00255</v>
      </c>
      <c r="X132" s="94">
        <f t="shared" si="16"/>
        <v>43346.714407924504</v>
      </c>
      <c r="Y132" s="103">
        <f t="shared" si="17"/>
        <v>0.39640615836387527</v>
      </c>
      <c r="Z132" s="94">
        <f t="shared" si="18"/>
        <v>78698.490000000005</v>
      </c>
      <c r="AA132" s="104" t="s">
        <v>286</v>
      </c>
      <c r="AB132" s="107"/>
      <c r="AC132" s="107"/>
      <c r="AD132" s="107"/>
    </row>
    <row r="133" spans="1:30" ht="15" customHeight="1" x14ac:dyDescent="0.25">
      <c r="A133" s="92">
        <v>13</v>
      </c>
      <c r="B133" s="90">
        <v>8715999</v>
      </c>
      <c r="C133" s="109" t="s">
        <v>166</v>
      </c>
      <c r="D133" s="91" t="s">
        <v>150</v>
      </c>
      <c r="E133" s="92">
        <v>0</v>
      </c>
      <c r="F133" s="92">
        <v>1</v>
      </c>
      <c r="G133" s="111" t="s">
        <v>290</v>
      </c>
      <c r="H133" s="80">
        <v>81112306</v>
      </c>
      <c r="I133" s="92" t="s">
        <v>26</v>
      </c>
      <c r="J133" s="92" t="s">
        <v>26</v>
      </c>
      <c r="K133" s="95">
        <v>183067.23</v>
      </c>
      <c r="L133" s="95">
        <f t="shared" si="24"/>
        <v>34782.773700000005</v>
      </c>
      <c r="M133" s="95">
        <f t="shared" si="25"/>
        <v>217850.0037</v>
      </c>
      <c r="N133" s="95">
        <v>168067.23</v>
      </c>
      <c r="O133" s="95">
        <f t="shared" si="26"/>
        <v>31932.773700000002</v>
      </c>
      <c r="P133" s="95">
        <f t="shared" si="27"/>
        <v>200000.0037</v>
      </c>
      <c r="Q133" s="94">
        <v>117647.06</v>
      </c>
      <c r="R133" s="94">
        <f t="shared" si="28"/>
        <v>22352.9414</v>
      </c>
      <c r="S133" s="94">
        <f t="shared" si="29"/>
        <v>140000.00140000001</v>
      </c>
      <c r="T133" s="94">
        <v>78698.490000000005</v>
      </c>
      <c r="U133" s="94">
        <f t="shared" si="13"/>
        <v>140000.00140000001</v>
      </c>
      <c r="V133" s="94">
        <f t="shared" si="14"/>
        <v>159137.12469999999</v>
      </c>
      <c r="W133" s="94">
        <f t="shared" si="15"/>
        <v>170000.00255</v>
      </c>
      <c r="X133" s="94">
        <f t="shared" si="16"/>
        <v>43346.714407924504</v>
      </c>
      <c r="Y133" s="103">
        <f t="shared" si="17"/>
        <v>0.39640615836387527</v>
      </c>
      <c r="Z133" s="94">
        <f t="shared" si="18"/>
        <v>78698.490000000005</v>
      </c>
      <c r="AA133" s="104" t="s">
        <v>286</v>
      </c>
      <c r="AB133" s="107"/>
      <c r="AC133" s="107"/>
      <c r="AD133" s="107"/>
    </row>
    <row r="134" spans="1:30" ht="15" customHeight="1" x14ac:dyDescent="0.25">
      <c r="A134" s="92">
        <v>14</v>
      </c>
      <c r="B134" s="90">
        <v>8715999</v>
      </c>
      <c r="C134" s="109" t="s">
        <v>167</v>
      </c>
      <c r="D134" s="91" t="s">
        <v>150</v>
      </c>
      <c r="E134" s="92">
        <v>0</v>
      </c>
      <c r="F134" s="92">
        <v>1</v>
      </c>
      <c r="G134" s="111" t="s">
        <v>290</v>
      </c>
      <c r="H134" s="80">
        <v>81112306</v>
      </c>
      <c r="I134" s="92" t="s">
        <v>26</v>
      </c>
      <c r="J134" s="92" t="s">
        <v>26</v>
      </c>
      <c r="K134" s="95">
        <v>183067.23</v>
      </c>
      <c r="L134" s="95">
        <f t="shared" si="24"/>
        <v>34782.773700000005</v>
      </c>
      <c r="M134" s="95">
        <f t="shared" si="25"/>
        <v>217850.0037</v>
      </c>
      <c r="N134" s="95">
        <v>168067.23</v>
      </c>
      <c r="O134" s="95">
        <f t="shared" si="26"/>
        <v>31932.773700000002</v>
      </c>
      <c r="P134" s="95">
        <f t="shared" si="27"/>
        <v>200000.0037</v>
      </c>
      <c r="Q134" s="94">
        <v>117647.06</v>
      </c>
      <c r="R134" s="94">
        <f t="shared" si="28"/>
        <v>22352.9414</v>
      </c>
      <c r="S134" s="94">
        <f t="shared" si="29"/>
        <v>140000.00140000001</v>
      </c>
      <c r="T134" s="94">
        <v>78698.490000000005</v>
      </c>
      <c r="U134" s="94">
        <f t="shared" si="13"/>
        <v>140000.00140000001</v>
      </c>
      <c r="V134" s="94">
        <f t="shared" si="14"/>
        <v>159137.12469999999</v>
      </c>
      <c r="W134" s="94">
        <f t="shared" si="15"/>
        <v>170000.00255</v>
      </c>
      <c r="X134" s="94">
        <f t="shared" si="16"/>
        <v>43346.714407924504</v>
      </c>
      <c r="Y134" s="103">
        <f t="shared" si="17"/>
        <v>0.39640615836387527</v>
      </c>
      <c r="Z134" s="94">
        <f t="shared" si="18"/>
        <v>78698.490000000005</v>
      </c>
      <c r="AA134" s="104" t="s">
        <v>286</v>
      </c>
      <c r="AB134" s="107"/>
      <c r="AC134" s="107"/>
      <c r="AD134" s="107"/>
    </row>
    <row r="135" spans="1:30" ht="15" customHeight="1" x14ac:dyDescent="0.25">
      <c r="A135" s="92">
        <v>15</v>
      </c>
      <c r="B135" s="90">
        <v>8715999</v>
      </c>
      <c r="C135" s="109" t="s">
        <v>168</v>
      </c>
      <c r="D135" s="91" t="s">
        <v>150</v>
      </c>
      <c r="E135" s="92">
        <v>0</v>
      </c>
      <c r="F135" s="92">
        <v>1</v>
      </c>
      <c r="G135" s="111" t="s">
        <v>290</v>
      </c>
      <c r="H135" s="80">
        <v>81112306</v>
      </c>
      <c r="I135" s="92" t="s">
        <v>26</v>
      </c>
      <c r="J135" s="92" t="s">
        <v>26</v>
      </c>
      <c r="K135" s="95">
        <v>183067.23</v>
      </c>
      <c r="L135" s="95">
        <f t="shared" si="24"/>
        <v>34782.773700000005</v>
      </c>
      <c r="M135" s="95">
        <f t="shared" si="25"/>
        <v>217850.0037</v>
      </c>
      <c r="N135" s="95">
        <v>168067.23</v>
      </c>
      <c r="O135" s="95">
        <f t="shared" si="26"/>
        <v>31932.773700000002</v>
      </c>
      <c r="P135" s="95">
        <f t="shared" si="27"/>
        <v>200000.0037</v>
      </c>
      <c r="Q135" s="94">
        <v>117647.06</v>
      </c>
      <c r="R135" s="94">
        <f t="shared" si="28"/>
        <v>22352.9414</v>
      </c>
      <c r="S135" s="94">
        <f t="shared" si="29"/>
        <v>140000.00140000001</v>
      </c>
      <c r="T135" s="94">
        <v>20179.099999999999</v>
      </c>
      <c r="U135" s="94">
        <f t="shared" si="13"/>
        <v>140000.00140000001</v>
      </c>
      <c r="V135" s="94">
        <f t="shared" si="14"/>
        <v>144507.27719999998</v>
      </c>
      <c r="W135" s="94">
        <f t="shared" si="15"/>
        <v>170000.00255</v>
      </c>
      <c r="X135" s="94">
        <f t="shared" si="16"/>
        <v>84726.171907824697</v>
      </c>
      <c r="Y135" s="103">
        <f t="shared" si="17"/>
        <v>1.0578929606584082</v>
      </c>
      <c r="Z135" s="94">
        <f>+V135</f>
        <v>144507.27719999998</v>
      </c>
      <c r="AA135" s="104" t="s">
        <v>280</v>
      </c>
      <c r="AB135" s="107"/>
      <c r="AC135" s="107"/>
      <c r="AD135" s="107"/>
    </row>
    <row r="136" spans="1:30" ht="15" customHeight="1" x14ac:dyDescent="0.25">
      <c r="A136" s="92">
        <v>16</v>
      </c>
      <c r="B136" s="90">
        <v>8715999</v>
      </c>
      <c r="C136" s="109" t="s">
        <v>169</v>
      </c>
      <c r="D136" s="91" t="s">
        <v>150</v>
      </c>
      <c r="E136" s="92">
        <v>0</v>
      </c>
      <c r="F136" s="92">
        <v>1</v>
      </c>
      <c r="G136" s="111" t="s">
        <v>290</v>
      </c>
      <c r="H136" s="80">
        <v>81112306</v>
      </c>
      <c r="I136" s="92" t="s">
        <v>26</v>
      </c>
      <c r="J136" s="92" t="s">
        <v>26</v>
      </c>
      <c r="K136" s="95">
        <v>183067.23</v>
      </c>
      <c r="L136" s="95">
        <f t="shared" si="24"/>
        <v>34782.773700000005</v>
      </c>
      <c r="M136" s="95">
        <f t="shared" si="25"/>
        <v>217850.0037</v>
      </c>
      <c r="N136" s="95">
        <v>168067.23</v>
      </c>
      <c r="O136" s="95">
        <f t="shared" si="26"/>
        <v>31932.773700000002</v>
      </c>
      <c r="P136" s="95">
        <f t="shared" si="27"/>
        <v>200000.0037</v>
      </c>
      <c r="Q136" s="94">
        <v>117647.06</v>
      </c>
      <c r="R136" s="94">
        <f t="shared" si="28"/>
        <v>22352.9414</v>
      </c>
      <c r="S136" s="94">
        <f t="shared" si="29"/>
        <v>140000.00140000001</v>
      </c>
      <c r="T136" s="94">
        <v>69617.89</v>
      </c>
      <c r="U136" s="94">
        <f t="shared" si="13"/>
        <v>140000.00140000001</v>
      </c>
      <c r="V136" s="94">
        <f t="shared" si="14"/>
        <v>156866.97469999999</v>
      </c>
      <c r="W136" s="94">
        <f t="shared" si="15"/>
        <v>170000.00255</v>
      </c>
      <c r="X136" s="94">
        <f t="shared" si="16"/>
        <v>49767.668245167006</v>
      </c>
      <c r="Y136" s="103">
        <f t="shared" si="17"/>
        <v>0.47484179821462513</v>
      </c>
      <c r="Z136" s="94">
        <f t="shared" si="18"/>
        <v>69617.89</v>
      </c>
      <c r="AA136" s="104" t="s">
        <v>286</v>
      </c>
      <c r="AB136" s="107"/>
      <c r="AC136" s="107"/>
      <c r="AD136" s="107"/>
    </row>
    <row r="137" spans="1:30" ht="15" customHeight="1" x14ac:dyDescent="0.25">
      <c r="A137" s="92">
        <v>17</v>
      </c>
      <c r="B137" s="90">
        <v>8715999</v>
      </c>
      <c r="C137" s="109" t="s">
        <v>170</v>
      </c>
      <c r="D137" s="91" t="s">
        <v>150</v>
      </c>
      <c r="E137" s="92">
        <v>0</v>
      </c>
      <c r="F137" s="92">
        <v>1</v>
      </c>
      <c r="G137" s="111" t="s">
        <v>290</v>
      </c>
      <c r="H137" s="80">
        <v>81112306</v>
      </c>
      <c r="I137" s="92" t="s">
        <v>26</v>
      </c>
      <c r="J137" s="92" t="s">
        <v>26</v>
      </c>
      <c r="K137" s="95">
        <v>205000</v>
      </c>
      <c r="L137" s="95">
        <f t="shared" si="24"/>
        <v>38950</v>
      </c>
      <c r="M137" s="95">
        <f t="shared" si="25"/>
        <v>243950</v>
      </c>
      <c r="N137" s="95">
        <v>190000</v>
      </c>
      <c r="O137" s="95">
        <f t="shared" si="26"/>
        <v>36100</v>
      </c>
      <c r="P137" s="95">
        <f t="shared" si="27"/>
        <v>226100</v>
      </c>
      <c r="Q137" s="94">
        <v>117647.06</v>
      </c>
      <c r="R137" s="94">
        <f t="shared" si="28"/>
        <v>22352.9414</v>
      </c>
      <c r="S137" s="94">
        <f t="shared" si="29"/>
        <v>140000.00140000001</v>
      </c>
      <c r="T137" s="94">
        <v>50447.75</v>
      </c>
      <c r="U137" s="94">
        <f t="shared" si="13"/>
        <v>140000.00140000001</v>
      </c>
      <c r="V137" s="94">
        <f t="shared" si="14"/>
        <v>165124.43784999999</v>
      </c>
      <c r="W137" s="94">
        <f t="shared" si="15"/>
        <v>183050.0007</v>
      </c>
      <c r="X137" s="94">
        <f t="shared" si="16"/>
        <v>63323.004235462482</v>
      </c>
      <c r="Y137" s="103">
        <f t="shared" si="17"/>
        <v>0.66499083102813128</v>
      </c>
      <c r="Z137" s="94">
        <f t="shared" si="18"/>
        <v>50447.75</v>
      </c>
      <c r="AA137" s="104" t="s">
        <v>286</v>
      </c>
      <c r="AB137" s="107"/>
      <c r="AC137" s="107"/>
      <c r="AD137" s="107"/>
    </row>
    <row r="138" spans="1:30" ht="15" customHeight="1" x14ac:dyDescent="0.25">
      <c r="A138" s="92">
        <v>18</v>
      </c>
      <c r="B138" s="90">
        <v>8715999</v>
      </c>
      <c r="C138" s="109" t="s">
        <v>171</v>
      </c>
      <c r="D138" s="91" t="s">
        <v>150</v>
      </c>
      <c r="E138" s="92">
        <v>0</v>
      </c>
      <c r="F138" s="92">
        <v>1</v>
      </c>
      <c r="G138" s="111" t="s">
        <v>290</v>
      </c>
      <c r="H138" s="80">
        <v>81112306</v>
      </c>
      <c r="I138" s="92" t="s">
        <v>26</v>
      </c>
      <c r="J138" s="92" t="s">
        <v>26</v>
      </c>
      <c r="K138" s="95">
        <v>205000</v>
      </c>
      <c r="L138" s="95">
        <f t="shared" si="24"/>
        <v>38950</v>
      </c>
      <c r="M138" s="95">
        <f t="shared" si="25"/>
        <v>243950</v>
      </c>
      <c r="N138" s="95">
        <v>190000</v>
      </c>
      <c r="O138" s="95">
        <f t="shared" si="26"/>
        <v>36100</v>
      </c>
      <c r="P138" s="95">
        <f t="shared" si="27"/>
        <v>226100</v>
      </c>
      <c r="Q138" s="94">
        <v>117647.06</v>
      </c>
      <c r="R138" s="94">
        <f t="shared" si="28"/>
        <v>22352.9414</v>
      </c>
      <c r="S138" s="94">
        <f t="shared" si="29"/>
        <v>140000.00140000001</v>
      </c>
      <c r="T138" s="94">
        <v>50447.75</v>
      </c>
      <c r="U138" s="94">
        <f t="shared" si="13"/>
        <v>140000.00140000001</v>
      </c>
      <c r="V138" s="94">
        <f t="shared" si="14"/>
        <v>165124.43784999999</v>
      </c>
      <c r="W138" s="94">
        <f t="shared" si="15"/>
        <v>183050.0007</v>
      </c>
      <c r="X138" s="94">
        <f t="shared" si="16"/>
        <v>63323.004235462482</v>
      </c>
      <c r="Y138" s="103">
        <f t="shared" si="17"/>
        <v>0.66499083102813128</v>
      </c>
      <c r="Z138" s="94">
        <f t="shared" si="18"/>
        <v>50447.75</v>
      </c>
      <c r="AA138" s="104" t="s">
        <v>286</v>
      </c>
      <c r="AB138" s="107"/>
      <c r="AC138" s="107"/>
      <c r="AD138" s="107"/>
    </row>
    <row r="139" spans="1:30" ht="15" customHeight="1" x14ac:dyDescent="0.25">
      <c r="A139" s="92">
        <v>19</v>
      </c>
      <c r="B139" s="90">
        <v>8715999</v>
      </c>
      <c r="C139" s="109" t="s">
        <v>172</v>
      </c>
      <c r="D139" s="91" t="s">
        <v>150</v>
      </c>
      <c r="E139" s="92">
        <v>0</v>
      </c>
      <c r="F139" s="92">
        <v>1</v>
      </c>
      <c r="G139" s="111" t="s">
        <v>290</v>
      </c>
      <c r="H139" s="80">
        <v>81112306</v>
      </c>
      <c r="I139" s="92" t="s">
        <v>26</v>
      </c>
      <c r="J139" s="92" t="s">
        <v>26</v>
      </c>
      <c r="K139" s="95">
        <v>183067.23</v>
      </c>
      <c r="L139" s="95">
        <f t="shared" si="24"/>
        <v>34782.773700000005</v>
      </c>
      <c r="M139" s="95">
        <f t="shared" si="25"/>
        <v>217850.0037</v>
      </c>
      <c r="N139" s="95">
        <v>168067.23</v>
      </c>
      <c r="O139" s="95">
        <f t="shared" si="26"/>
        <v>31932.773700000002</v>
      </c>
      <c r="P139" s="95">
        <f t="shared" si="27"/>
        <v>200000.0037</v>
      </c>
      <c r="Q139" s="94">
        <v>117647.06</v>
      </c>
      <c r="R139" s="94">
        <f t="shared" si="28"/>
        <v>22352.9414</v>
      </c>
      <c r="S139" s="94">
        <f t="shared" si="29"/>
        <v>140000.00140000001</v>
      </c>
      <c r="T139" s="94">
        <v>75671.62</v>
      </c>
      <c r="U139" s="94">
        <f t="shared" si="13"/>
        <v>140000.00140000001</v>
      </c>
      <c r="V139" s="94">
        <f t="shared" si="14"/>
        <v>158380.40719999999</v>
      </c>
      <c r="W139" s="94">
        <f t="shared" si="15"/>
        <v>170000.00255</v>
      </c>
      <c r="X139" s="94">
        <f t="shared" si="16"/>
        <v>45487.034710694592</v>
      </c>
      <c r="Y139" s="103">
        <f t="shared" si="17"/>
        <v>0.42181752439586001</v>
      </c>
      <c r="Z139" s="94">
        <f t="shared" si="18"/>
        <v>75671.62</v>
      </c>
      <c r="AA139" s="104" t="s">
        <v>286</v>
      </c>
      <c r="AB139" s="107"/>
      <c r="AC139" s="107"/>
      <c r="AD139" s="107"/>
    </row>
    <row r="140" spans="1:30" ht="15" customHeight="1" x14ac:dyDescent="0.25">
      <c r="A140" s="92">
        <v>20</v>
      </c>
      <c r="B140" s="90">
        <v>8715999</v>
      </c>
      <c r="C140" s="109" t="s">
        <v>173</v>
      </c>
      <c r="D140" s="91" t="s">
        <v>150</v>
      </c>
      <c r="E140" s="92">
        <v>0</v>
      </c>
      <c r="F140" s="92">
        <v>1</v>
      </c>
      <c r="G140" s="111" t="s">
        <v>290</v>
      </c>
      <c r="H140" s="80">
        <v>81112306</v>
      </c>
      <c r="I140" s="92" t="s">
        <v>26</v>
      </c>
      <c r="J140" s="92" t="s">
        <v>26</v>
      </c>
      <c r="K140" s="95">
        <v>183067.23</v>
      </c>
      <c r="L140" s="95">
        <f t="shared" si="24"/>
        <v>34782.773700000005</v>
      </c>
      <c r="M140" s="95">
        <f t="shared" si="25"/>
        <v>217850.0037</v>
      </c>
      <c r="N140" s="95">
        <v>168067.23</v>
      </c>
      <c r="O140" s="95">
        <f t="shared" si="26"/>
        <v>31932.773700000002</v>
      </c>
      <c r="P140" s="95">
        <f t="shared" si="27"/>
        <v>200000.0037</v>
      </c>
      <c r="Q140" s="94">
        <v>117647.06</v>
      </c>
      <c r="R140" s="94">
        <f t="shared" si="28"/>
        <v>22352.9414</v>
      </c>
      <c r="S140" s="94">
        <f t="shared" si="29"/>
        <v>140000.00140000001</v>
      </c>
      <c r="T140" s="94">
        <v>75671.62</v>
      </c>
      <c r="U140" s="94">
        <f t="shared" si="13"/>
        <v>140000.00140000001</v>
      </c>
      <c r="V140" s="94">
        <f t="shared" si="14"/>
        <v>158380.40719999999</v>
      </c>
      <c r="W140" s="94">
        <f t="shared" si="15"/>
        <v>170000.00255</v>
      </c>
      <c r="X140" s="94">
        <f t="shared" si="16"/>
        <v>45487.034710694592</v>
      </c>
      <c r="Y140" s="103">
        <f t="shared" si="17"/>
        <v>0.42181752439586001</v>
      </c>
      <c r="Z140" s="94">
        <f t="shared" si="18"/>
        <v>75671.62</v>
      </c>
      <c r="AA140" s="104" t="s">
        <v>286</v>
      </c>
      <c r="AB140" s="107"/>
      <c r="AC140" s="107"/>
      <c r="AD140" s="107"/>
    </row>
    <row r="141" spans="1:30" ht="15" customHeight="1" x14ac:dyDescent="0.25">
      <c r="A141" s="92">
        <v>21</v>
      </c>
      <c r="B141" s="90">
        <v>8715999</v>
      </c>
      <c r="C141" s="109" t="s">
        <v>174</v>
      </c>
      <c r="D141" s="91" t="s">
        <v>150</v>
      </c>
      <c r="E141" s="92">
        <v>0</v>
      </c>
      <c r="F141" s="92">
        <v>1</v>
      </c>
      <c r="G141" s="111" t="s">
        <v>290</v>
      </c>
      <c r="H141" s="80">
        <v>81112306</v>
      </c>
      <c r="I141" s="92" t="s">
        <v>26</v>
      </c>
      <c r="J141" s="92" t="s">
        <v>26</v>
      </c>
      <c r="K141" s="95">
        <v>195000</v>
      </c>
      <c r="L141" s="95">
        <f t="shared" si="24"/>
        <v>37050</v>
      </c>
      <c r="M141" s="95">
        <f t="shared" si="25"/>
        <v>232050</v>
      </c>
      <c r="N141" s="95">
        <v>180000</v>
      </c>
      <c r="O141" s="95">
        <f t="shared" si="26"/>
        <v>34200</v>
      </c>
      <c r="P141" s="95">
        <f t="shared" si="27"/>
        <v>214200</v>
      </c>
      <c r="Q141" s="94">
        <v>117647.06</v>
      </c>
      <c r="R141" s="94">
        <f t="shared" si="28"/>
        <v>22352.9414</v>
      </c>
      <c r="S141" s="94">
        <f t="shared" si="29"/>
        <v>140000.00140000001</v>
      </c>
      <c r="T141" s="94">
        <v>30268.65</v>
      </c>
      <c r="U141" s="94">
        <f t="shared" si="13"/>
        <v>140000.00140000001</v>
      </c>
      <c r="V141" s="94">
        <f t="shared" si="14"/>
        <v>154129.66284999999</v>
      </c>
      <c r="W141" s="94">
        <f t="shared" si="15"/>
        <v>177100.0007</v>
      </c>
      <c r="X141" s="94">
        <f t="shared" si="16"/>
        <v>77591.782683703961</v>
      </c>
      <c r="Y141" s="103">
        <f t="shared" si="17"/>
        <v>0.91140420794692401</v>
      </c>
      <c r="Z141" s="94">
        <f t="shared" si="18"/>
        <v>30268.65</v>
      </c>
      <c r="AA141" s="104" t="s">
        <v>286</v>
      </c>
      <c r="AB141" s="107"/>
      <c r="AC141" s="107"/>
      <c r="AD141" s="107"/>
    </row>
    <row r="142" spans="1:30" ht="15" customHeight="1" x14ac:dyDescent="0.25">
      <c r="A142" s="92">
        <v>22</v>
      </c>
      <c r="B142" s="90">
        <v>8715999</v>
      </c>
      <c r="C142" s="109" t="s">
        <v>175</v>
      </c>
      <c r="D142" s="91" t="s">
        <v>150</v>
      </c>
      <c r="E142" s="92">
        <v>0</v>
      </c>
      <c r="F142" s="92">
        <v>1</v>
      </c>
      <c r="G142" s="111" t="s">
        <v>290</v>
      </c>
      <c r="H142" s="80">
        <v>81112306</v>
      </c>
      <c r="I142" s="92" t="s">
        <v>26</v>
      </c>
      <c r="J142" s="92" t="s">
        <v>26</v>
      </c>
      <c r="K142" s="95">
        <v>225084.03</v>
      </c>
      <c r="L142" s="95">
        <f t="shared" si="24"/>
        <v>42765.965700000001</v>
      </c>
      <c r="M142" s="95">
        <f t="shared" si="25"/>
        <v>267849.99569999997</v>
      </c>
      <c r="N142" s="95">
        <v>210084.03</v>
      </c>
      <c r="O142" s="95">
        <f t="shared" si="26"/>
        <v>39915.965700000001</v>
      </c>
      <c r="P142" s="95">
        <f t="shared" si="27"/>
        <v>249999.9957</v>
      </c>
      <c r="Q142" s="94">
        <v>117647.06</v>
      </c>
      <c r="R142" s="94">
        <f t="shared" si="28"/>
        <v>22352.9414</v>
      </c>
      <c r="S142" s="94">
        <f t="shared" si="29"/>
        <v>140000.00140000001</v>
      </c>
      <c r="T142" s="94">
        <v>98877.58</v>
      </c>
      <c r="U142" s="94">
        <f t="shared" si="13"/>
        <v>140000.00140000001</v>
      </c>
      <c r="V142" s="94">
        <f t="shared" si="14"/>
        <v>189181.89319999996</v>
      </c>
      <c r="W142" s="94">
        <f t="shared" si="15"/>
        <v>194999.99855000002</v>
      </c>
      <c r="X142" s="94">
        <f t="shared" si="16"/>
        <v>29077.943030750677</v>
      </c>
      <c r="Y142" s="103">
        <f t="shared" si="17"/>
        <v>0.24345476758708237</v>
      </c>
      <c r="Z142" s="94">
        <f t="shared" si="18"/>
        <v>98877.58</v>
      </c>
      <c r="AA142" s="104" t="s">
        <v>286</v>
      </c>
      <c r="AB142" s="107"/>
      <c r="AC142" s="107"/>
      <c r="AD142" s="107"/>
    </row>
    <row r="143" spans="1:30" ht="15" customHeight="1" x14ac:dyDescent="0.25">
      <c r="A143" s="113" t="s">
        <v>287</v>
      </c>
      <c r="B143" s="113"/>
      <c r="C143" s="113"/>
      <c r="D143" s="113"/>
      <c r="E143" s="113"/>
      <c r="F143" s="113"/>
      <c r="G143" s="113" t="s">
        <v>288</v>
      </c>
      <c r="H143" s="113"/>
      <c r="I143" s="113"/>
      <c r="J143" s="113"/>
      <c r="K143" s="115" t="s">
        <v>275</v>
      </c>
      <c r="L143" s="115"/>
      <c r="M143" s="115"/>
      <c r="N143" s="116" t="s">
        <v>276</v>
      </c>
      <c r="O143" s="116"/>
      <c r="P143" s="116"/>
      <c r="Q143" s="117" t="s">
        <v>277</v>
      </c>
      <c r="R143" s="117"/>
      <c r="S143" s="117"/>
      <c r="T143" s="118" t="s">
        <v>273</v>
      </c>
      <c r="U143" s="119" t="s">
        <v>279</v>
      </c>
      <c r="V143" s="120" t="s">
        <v>280</v>
      </c>
      <c r="W143" s="121" t="s">
        <v>281</v>
      </c>
      <c r="X143" s="114" t="s">
        <v>284</v>
      </c>
      <c r="Y143" s="114" t="s">
        <v>285</v>
      </c>
      <c r="Z143" s="114" t="s">
        <v>282</v>
      </c>
      <c r="AA143" s="112" t="s">
        <v>283</v>
      </c>
      <c r="AB143" s="115" t="s">
        <v>291</v>
      </c>
      <c r="AC143" s="115"/>
      <c r="AD143" s="115"/>
    </row>
    <row r="144" spans="1:30" ht="45" x14ac:dyDescent="0.25">
      <c r="A144" s="75" t="s">
        <v>0</v>
      </c>
      <c r="B144" s="93" t="s">
        <v>1</v>
      </c>
      <c r="C144" s="105" t="s">
        <v>2</v>
      </c>
      <c r="D144" s="93" t="s">
        <v>3</v>
      </c>
      <c r="E144" s="76" t="s">
        <v>4</v>
      </c>
      <c r="F144" s="93" t="s">
        <v>5</v>
      </c>
      <c r="G144" s="76" t="s">
        <v>6</v>
      </c>
      <c r="H144" s="93" t="s">
        <v>7</v>
      </c>
      <c r="I144" s="93" t="s">
        <v>8</v>
      </c>
      <c r="J144" s="93" t="s">
        <v>9</v>
      </c>
      <c r="K144" s="96" t="s">
        <v>191</v>
      </c>
      <c r="L144" s="96" t="s">
        <v>192</v>
      </c>
      <c r="M144" s="97" t="s">
        <v>193</v>
      </c>
      <c r="N144" s="98" t="s">
        <v>191</v>
      </c>
      <c r="O144" s="99" t="s">
        <v>192</v>
      </c>
      <c r="P144" s="100" t="s">
        <v>193</v>
      </c>
      <c r="Q144" s="101" t="s">
        <v>191</v>
      </c>
      <c r="R144" s="102" t="s">
        <v>192</v>
      </c>
      <c r="S144" s="102" t="s">
        <v>193</v>
      </c>
      <c r="T144" s="118"/>
      <c r="U144" s="119"/>
      <c r="V144" s="120"/>
      <c r="W144" s="121"/>
      <c r="X144" s="114"/>
      <c r="Y144" s="114"/>
      <c r="Z144" s="114"/>
      <c r="AA144" s="112"/>
      <c r="AB144" s="96" t="s">
        <v>191</v>
      </c>
      <c r="AC144" s="96" t="s">
        <v>192</v>
      </c>
      <c r="AD144" s="97" t="s">
        <v>193</v>
      </c>
    </row>
    <row r="145" spans="1:30" ht="15" customHeight="1" x14ac:dyDescent="0.25">
      <c r="A145" s="122" t="s">
        <v>176</v>
      </c>
      <c r="B145" s="123"/>
      <c r="C145" s="123"/>
      <c r="D145" s="123"/>
      <c r="E145" s="123"/>
      <c r="F145" s="123"/>
      <c r="G145" s="123"/>
      <c r="H145" s="123"/>
      <c r="I145" s="123"/>
      <c r="J145" s="123"/>
      <c r="K145" s="123"/>
      <c r="L145" s="123"/>
      <c r="M145" s="123"/>
      <c r="N145" s="123"/>
      <c r="O145" s="123"/>
      <c r="P145" s="123"/>
      <c r="Q145" s="123"/>
      <c r="R145" s="123"/>
      <c r="S145" s="123"/>
      <c r="T145" s="123"/>
      <c r="U145" s="123"/>
      <c r="V145" s="123"/>
      <c r="W145" s="123"/>
      <c r="X145" s="123"/>
      <c r="Y145" s="123"/>
      <c r="Z145" s="123"/>
      <c r="AA145" s="123"/>
      <c r="AB145" s="123"/>
      <c r="AC145" s="123"/>
      <c r="AD145" s="124"/>
    </row>
    <row r="146" spans="1:30" ht="15" customHeight="1" x14ac:dyDescent="0.25">
      <c r="A146" s="92">
        <v>23</v>
      </c>
      <c r="B146" s="90">
        <v>8715999</v>
      </c>
      <c r="C146" s="109" t="s">
        <v>177</v>
      </c>
      <c r="D146" s="91" t="s">
        <v>150</v>
      </c>
      <c r="E146" s="92">
        <v>0</v>
      </c>
      <c r="F146" s="92">
        <v>1</v>
      </c>
      <c r="G146" s="111" t="s">
        <v>290</v>
      </c>
      <c r="H146" s="80">
        <v>81112306</v>
      </c>
      <c r="I146" s="92" t="s">
        <v>26</v>
      </c>
      <c r="J146" s="92" t="s">
        <v>26</v>
      </c>
      <c r="K146" s="95">
        <v>335000</v>
      </c>
      <c r="L146" s="95">
        <f t="shared" si="24"/>
        <v>63650</v>
      </c>
      <c r="M146" s="95">
        <f t="shared" si="25"/>
        <v>398650</v>
      </c>
      <c r="N146" s="95">
        <v>210084.03</v>
      </c>
      <c r="O146" s="95">
        <f t="shared" si="26"/>
        <v>39915.965700000001</v>
      </c>
      <c r="P146" s="95">
        <f t="shared" si="27"/>
        <v>249999.9957</v>
      </c>
      <c r="Q146" s="94">
        <v>113445.38</v>
      </c>
      <c r="R146" s="94">
        <f t="shared" si="28"/>
        <v>21554.622200000002</v>
      </c>
      <c r="S146" s="94">
        <f t="shared" si="29"/>
        <v>135000.00220000002</v>
      </c>
      <c r="T146" s="94">
        <v>80716.399999999994</v>
      </c>
      <c r="U146" s="94">
        <f t="shared" si="13"/>
        <v>135000.00220000002</v>
      </c>
      <c r="V146" s="94">
        <f t="shared" si="14"/>
        <v>216091.599475</v>
      </c>
      <c r="W146" s="94">
        <f t="shared" si="15"/>
        <v>192499.99895000001</v>
      </c>
      <c r="X146" s="94">
        <f t="shared" si="16"/>
        <v>38384.303222852999</v>
      </c>
      <c r="Y146" s="103">
        <f t="shared" si="17"/>
        <v>0.35587746533307424</v>
      </c>
      <c r="Z146" s="94">
        <f t="shared" si="18"/>
        <v>80716.399999999994</v>
      </c>
      <c r="AA146" s="104" t="s">
        <v>286</v>
      </c>
      <c r="AB146" s="107"/>
      <c r="AC146" s="107"/>
      <c r="AD146" s="107"/>
    </row>
    <row r="147" spans="1:30" ht="15" customHeight="1" x14ac:dyDescent="0.25">
      <c r="A147" s="92">
        <v>24</v>
      </c>
      <c r="B147" s="90">
        <v>8715999</v>
      </c>
      <c r="C147" s="109" t="s">
        <v>178</v>
      </c>
      <c r="D147" s="91" t="s">
        <v>150</v>
      </c>
      <c r="E147" s="92">
        <v>0</v>
      </c>
      <c r="F147" s="92">
        <v>1</v>
      </c>
      <c r="G147" s="111" t="s">
        <v>290</v>
      </c>
      <c r="H147" s="80">
        <v>81112306</v>
      </c>
      <c r="I147" s="92" t="s">
        <v>26</v>
      </c>
      <c r="J147" s="92" t="s">
        <v>26</v>
      </c>
      <c r="K147" s="95">
        <v>235084.03</v>
      </c>
      <c r="L147" s="95">
        <f t="shared" si="24"/>
        <v>44665.965700000001</v>
      </c>
      <c r="M147" s="95">
        <f t="shared" si="25"/>
        <v>279749.99569999997</v>
      </c>
      <c r="N147" s="95">
        <v>180000</v>
      </c>
      <c r="O147" s="95">
        <f t="shared" si="26"/>
        <v>34200</v>
      </c>
      <c r="P147" s="95">
        <f t="shared" si="27"/>
        <v>214200</v>
      </c>
      <c r="Q147" s="94">
        <v>71428.570000000007</v>
      </c>
      <c r="R147" s="94">
        <f t="shared" si="28"/>
        <v>13571.428300000001</v>
      </c>
      <c r="S147" s="94">
        <f t="shared" si="29"/>
        <v>84999.998300000007</v>
      </c>
      <c r="T147" s="94">
        <v>60537.3</v>
      </c>
      <c r="U147" s="94">
        <f t="shared" si="13"/>
        <v>84999.998300000007</v>
      </c>
      <c r="V147" s="94">
        <f t="shared" si="14"/>
        <v>159871.8235</v>
      </c>
      <c r="W147" s="94">
        <f t="shared" si="15"/>
        <v>149599.99914999999</v>
      </c>
      <c r="X147" s="94">
        <f t="shared" si="16"/>
        <v>17297.739854050604</v>
      </c>
      <c r="Y147" s="103">
        <f t="shared" si="17"/>
        <v>0.23770868438679271</v>
      </c>
      <c r="Z147" s="94">
        <f t="shared" si="18"/>
        <v>60537.3</v>
      </c>
      <c r="AA147" s="104" t="s">
        <v>286</v>
      </c>
      <c r="AB147" s="107"/>
      <c r="AC147" s="107"/>
      <c r="AD147" s="107"/>
    </row>
    <row r="148" spans="1:30" ht="15" customHeight="1" x14ac:dyDescent="0.25">
      <c r="A148" s="92">
        <v>25</v>
      </c>
      <c r="B148" s="90">
        <v>8715999</v>
      </c>
      <c r="C148" s="109" t="s">
        <v>179</v>
      </c>
      <c r="D148" s="91" t="s">
        <v>150</v>
      </c>
      <c r="E148" s="92">
        <v>0</v>
      </c>
      <c r="F148" s="92">
        <v>1</v>
      </c>
      <c r="G148" s="111" t="s">
        <v>290</v>
      </c>
      <c r="H148" s="80">
        <v>81112301</v>
      </c>
      <c r="I148" s="92" t="s">
        <v>26</v>
      </c>
      <c r="J148" s="92" t="s">
        <v>26</v>
      </c>
      <c r="K148" s="95">
        <v>205000</v>
      </c>
      <c r="L148" s="95">
        <f t="shared" si="24"/>
        <v>38950</v>
      </c>
      <c r="M148" s="95">
        <f t="shared" si="25"/>
        <v>243950</v>
      </c>
      <c r="N148" s="95">
        <v>170000</v>
      </c>
      <c r="O148" s="95">
        <f t="shared" si="26"/>
        <v>32300</v>
      </c>
      <c r="P148" s="95">
        <f t="shared" si="27"/>
        <v>202300</v>
      </c>
      <c r="Q148" s="94">
        <v>57142.86</v>
      </c>
      <c r="R148" s="94">
        <f t="shared" si="28"/>
        <v>10857.143400000001</v>
      </c>
      <c r="S148" s="94">
        <f t="shared" si="29"/>
        <v>68000.003400000001</v>
      </c>
      <c r="T148" s="94">
        <v>42376.11</v>
      </c>
      <c r="U148" s="94">
        <f t="shared" si="13"/>
        <v>68000.003400000001</v>
      </c>
      <c r="V148" s="94">
        <f t="shared" si="14"/>
        <v>139156.52835000001</v>
      </c>
      <c r="W148" s="94">
        <f t="shared" si="15"/>
        <v>135150.00170000002</v>
      </c>
      <c r="X148" s="94">
        <f t="shared" si="16"/>
        <v>18118.828783541245</v>
      </c>
      <c r="Y148" s="103">
        <f t="shared" si="17"/>
        <v>0.32831068653195111</v>
      </c>
      <c r="Z148" s="94">
        <f t="shared" si="18"/>
        <v>42376.11</v>
      </c>
      <c r="AA148" s="104" t="s">
        <v>286</v>
      </c>
      <c r="AB148" s="107"/>
      <c r="AC148" s="107"/>
      <c r="AD148" s="107"/>
    </row>
    <row r="149" spans="1:30" ht="15" customHeight="1" x14ac:dyDescent="0.25">
      <c r="A149" s="92">
        <v>26</v>
      </c>
      <c r="B149" s="90">
        <v>8715999</v>
      </c>
      <c r="C149" s="109" t="s">
        <v>180</v>
      </c>
      <c r="D149" s="91" t="s">
        <v>150</v>
      </c>
      <c r="E149" s="92">
        <v>0</v>
      </c>
      <c r="F149" s="92">
        <v>1</v>
      </c>
      <c r="G149" s="111" t="s">
        <v>290</v>
      </c>
      <c r="H149" s="80">
        <v>81112301</v>
      </c>
      <c r="I149" s="92" t="s">
        <v>26</v>
      </c>
      <c r="J149" s="92" t="s">
        <v>26</v>
      </c>
      <c r="K149" s="95">
        <v>195000</v>
      </c>
      <c r="L149" s="95">
        <f t="shared" si="24"/>
        <v>37050</v>
      </c>
      <c r="M149" s="95">
        <f t="shared" si="25"/>
        <v>232050</v>
      </c>
      <c r="N149" s="95">
        <v>200000</v>
      </c>
      <c r="O149" s="95">
        <f t="shared" si="26"/>
        <v>38000</v>
      </c>
      <c r="P149" s="95">
        <f t="shared" si="27"/>
        <v>238000</v>
      </c>
      <c r="Q149" s="94">
        <v>57142.86</v>
      </c>
      <c r="R149" s="94">
        <f t="shared" si="28"/>
        <v>10857.143400000001</v>
      </c>
      <c r="S149" s="94">
        <f t="shared" si="29"/>
        <v>68000.003400000001</v>
      </c>
      <c r="T149" s="94">
        <v>42376.11</v>
      </c>
      <c r="U149" s="94">
        <f t="shared" si="13"/>
        <v>68000.003400000001</v>
      </c>
      <c r="V149" s="94">
        <f t="shared" si="14"/>
        <v>145106.52835000001</v>
      </c>
      <c r="W149" s="94">
        <f t="shared" si="15"/>
        <v>150025.00170000002</v>
      </c>
      <c r="X149" s="94">
        <f t="shared" si="16"/>
        <v>18118.828783541245</v>
      </c>
      <c r="Y149" s="103">
        <f t="shared" si="17"/>
        <v>0.32831068653195111</v>
      </c>
      <c r="Z149" s="94">
        <f t="shared" si="18"/>
        <v>42376.11</v>
      </c>
      <c r="AA149" s="104" t="s">
        <v>286</v>
      </c>
      <c r="AB149" s="107"/>
      <c r="AC149" s="107"/>
      <c r="AD149" s="107"/>
    </row>
    <row r="150" spans="1:30" ht="15" customHeight="1" x14ac:dyDescent="0.25">
      <c r="A150" s="92">
        <v>27</v>
      </c>
      <c r="B150" s="90">
        <v>8715999</v>
      </c>
      <c r="C150" s="109" t="s">
        <v>181</v>
      </c>
      <c r="D150" s="91" t="s">
        <v>150</v>
      </c>
      <c r="E150" s="92">
        <v>0</v>
      </c>
      <c r="F150" s="92">
        <v>1</v>
      </c>
      <c r="G150" s="111" t="s">
        <v>290</v>
      </c>
      <c r="H150" s="80">
        <v>81112301</v>
      </c>
      <c r="I150" s="92" t="s">
        <v>26</v>
      </c>
      <c r="J150" s="92" t="s">
        <v>26</v>
      </c>
      <c r="K150" s="95">
        <v>225000</v>
      </c>
      <c r="L150" s="95">
        <f t="shared" si="24"/>
        <v>42750</v>
      </c>
      <c r="M150" s="95">
        <f t="shared" si="25"/>
        <v>267750</v>
      </c>
      <c r="N150" s="95">
        <v>190000</v>
      </c>
      <c r="O150" s="95">
        <f t="shared" si="26"/>
        <v>36100</v>
      </c>
      <c r="P150" s="95">
        <f t="shared" si="27"/>
        <v>226100</v>
      </c>
      <c r="Q150" s="94">
        <v>113445.38</v>
      </c>
      <c r="R150" s="94">
        <f t="shared" si="28"/>
        <v>21554.622200000002</v>
      </c>
      <c r="S150" s="94">
        <f t="shared" si="29"/>
        <v>135000.00220000002</v>
      </c>
      <c r="T150" s="94">
        <v>75671.62</v>
      </c>
      <c r="U150" s="94">
        <f t="shared" si="13"/>
        <v>135000.00220000002</v>
      </c>
      <c r="V150" s="94">
        <f t="shared" si="14"/>
        <v>176130.40555</v>
      </c>
      <c r="W150" s="94">
        <f t="shared" si="15"/>
        <v>180550.00109999999</v>
      </c>
      <c r="X150" s="94">
        <f t="shared" si="16"/>
        <v>41951.501370447259</v>
      </c>
      <c r="Y150" s="103">
        <f t="shared" si="17"/>
        <v>0.3982643787744779</v>
      </c>
      <c r="Z150" s="94">
        <f t="shared" si="18"/>
        <v>75671.62</v>
      </c>
      <c r="AA150" s="104" t="s">
        <v>286</v>
      </c>
      <c r="AB150" s="107"/>
      <c r="AC150" s="107"/>
      <c r="AD150" s="107"/>
    </row>
    <row r="151" spans="1:30" ht="15" customHeight="1" x14ac:dyDescent="0.25">
      <c r="A151" s="92">
        <v>28</v>
      </c>
      <c r="B151" s="90">
        <v>8715999</v>
      </c>
      <c r="C151" s="109" t="s">
        <v>182</v>
      </c>
      <c r="D151" s="91" t="s">
        <v>150</v>
      </c>
      <c r="E151" s="92">
        <v>0</v>
      </c>
      <c r="F151" s="92">
        <v>1</v>
      </c>
      <c r="G151" s="111" t="s">
        <v>290</v>
      </c>
      <c r="H151" s="80">
        <v>81112306</v>
      </c>
      <c r="I151" s="92" t="s">
        <v>26</v>
      </c>
      <c r="J151" s="92" t="s">
        <v>26</v>
      </c>
      <c r="K151" s="95">
        <v>215000</v>
      </c>
      <c r="L151" s="95">
        <f t="shared" si="24"/>
        <v>40850</v>
      </c>
      <c r="M151" s="95">
        <f t="shared" si="25"/>
        <v>255850</v>
      </c>
      <c r="N151" s="95">
        <v>180000</v>
      </c>
      <c r="O151" s="95">
        <f t="shared" si="26"/>
        <v>34200</v>
      </c>
      <c r="P151" s="95">
        <f t="shared" si="27"/>
        <v>214200</v>
      </c>
      <c r="Q151" s="94">
        <v>57142.86</v>
      </c>
      <c r="R151" s="94">
        <f t="shared" si="28"/>
        <v>10857.143400000001</v>
      </c>
      <c r="S151" s="94">
        <f t="shared" si="29"/>
        <v>68000.003400000001</v>
      </c>
      <c r="T151" s="94">
        <v>52465.66</v>
      </c>
      <c r="U151" s="94">
        <f t="shared" ref="U151:U153" si="30">+MIN(M151,P151,S151)</f>
        <v>68000.003400000001</v>
      </c>
      <c r="V151" s="94">
        <f t="shared" ref="V151:V153" si="31">+AVERAGE(M151,P151,S151,T151)</f>
        <v>147628.91585000002</v>
      </c>
      <c r="W151" s="94">
        <f t="shared" ref="W151:W153" si="32">+MEDIAN(M151,P151,S151,T151)</f>
        <v>141100.00170000002</v>
      </c>
      <c r="X151" s="94">
        <f t="shared" ref="X151:X153" si="33">+STDEV(T151,U151)</f>
        <v>10984.439559420487</v>
      </c>
      <c r="Y151" s="103">
        <f t="shared" ref="Y151:Y153" si="34">+X151/AVERAGE(T151,U151)</f>
        <v>0.18236631500458722</v>
      </c>
      <c r="Z151" s="94">
        <f t="shared" ref="Z151:Z153" si="35">+MIN(T151,U151)</f>
        <v>52465.66</v>
      </c>
      <c r="AA151" s="104" t="s">
        <v>286</v>
      </c>
      <c r="AB151" s="107"/>
      <c r="AC151" s="107"/>
      <c r="AD151" s="107"/>
    </row>
    <row r="152" spans="1:30" ht="15" customHeight="1" x14ac:dyDescent="0.25">
      <c r="A152" s="92">
        <v>29</v>
      </c>
      <c r="B152" s="90">
        <v>8715999</v>
      </c>
      <c r="C152" s="109" t="s">
        <v>183</v>
      </c>
      <c r="D152" s="91" t="s">
        <v>150</v>
      </c>
      <c r="E152" s="92">
        <v>0</v>
      </c>
      <c r="F152" s="92">
        <v>1</v>
      </c>
      <c r="G152" s="111" t="s">
        <v>290</v>
      </c>
      <c r="H152" s="80">
        <v>81112301</v>
      </c>
      <c r="I152" s="92" t="s">
        <v>26</v>
      </c>
      <c r="J152" s="92" t="s">
        <v>26</v>
      </c>
      <c r="K152" s="95">
        <v>205000</v>
      </c>
      <c r="L152" s="95">
        <f t="shared" si="24"/>
        <v>38950</v>
      </c>
      <c r="M152" s="95">
        <f t="shared" si="25"/>
        <v>243950</v>
      </c>
      <c r="N152" s="95">
        <v>180000</v>
      </c>
      <c r="O152" s="95">
        <f t="shared" si="26"/>
        <v>34200</v>
      </c>
      <c r="P152" s="95">
        <f t="shared" si="27"/>
        <v>214200</v>
      </c>
      <c r="Q152" s="94">
        <v>79831.929999999993</v>
      </c>
      <c r="R152" s="94">
        <f t="shared" si="28"/>
        <v>15168.066699999999</v>
      </c>
      <c r="S152" s="94">
        <f t="shared" si="29"/>
        <v>94999.996699999989</v>
      </c>
      <c r="T152" s="94">
        <v>52465.66</v>
      </c>
      <c r="U152" s="94">
        <f t="shared" si="30"/>
        <v>94999.996699999989</v>
      </c>
      <c r="V152" s="94">
        <f t="shared" si="31"/>
        <v>151403.91417500001</v>
      </c>
      <c r="W152" s="94">
        <f t="shared" si="32"/>
        <v>154599.99835000001</v>
      </c>
      <c r="X152" s="94">
        <f t="shared" si="33"/>
        <v>30076.317913841849</v>
      </c>
      <c r="Y152" s="103">
        <f t="shared" si="34"/>
        <v>0.40790945616616714</v>
      </c>
      <c r="Z152" s="94">
        <f t="shared" si="35"/>
        <v>52465.66</v>
      </c>
      <c r="AA152" s="104" t="s">
        <v>286</v>
      </c>
      <c r="AB152" s="107"/>
      <c r="AC152" s="107"/>
      <c r="AD152" s="107"/>
    </row>
    <row r="153" spans="1:30" ht="15" customHeight="1" x14ac:dyDescent="0.25">
      <c r="A153" s="92">
        <v>30</v>
      </c>
      <c r="B153" s="90">
        <v>8715999</v>
      </c>
      <c r="C153" s="109" t="s">
        <v>172</v>
      </c>
      <c r="D153" s="91" t="s">
        <v>150</v>
      </c>
      <c r="E153" s="92">
        <v>0</v>
      </c>
      <c r="F153" s="92">
        <v>1</v>
      </c>
      <c r="G153" s="111" t="s">
        <v>290</v>
      </c>
      <c r="H153" s="80">
        <v>81112301</v>
      </c>
      <c r="I153" s="92" t="s">
        <v>26</v>
      </c>
      <c r="J153" s="92" t="s">
        <v>26</v>
      </c>
      <c r="K153" s="95">
        <v>205000</v>
      </c>
      <c r="L153" s="95">
        <f t="shared" si="24"/>
        <v>38950</v>
      </c>
      <c r="M153" s="95">
        <f t="shared" si="25"/>
        <v>243950</v>
      </c>
      <c r="N153" s="95">
        <v>210084.03</v>
      </c>
      <c r="O153" s="95">
        <f t="shared" si="26"/>
        <v>39915.965700000001</v>
      </c>
      <c r="P153" s="95">
        <f t="shared" si="27"/>
        <v>249999.9957</v>
      </c>
      <c r="Q153" s="94">
        <v>57142.86</v>
      </c>
      <c r="R153" s="94">
        <f t="shared" si="28"/>
        <v>10857.143400000001</v>
      </c>
      <c r="S153" s="94">
        <f t="shared" si="29"/>
        <v>68000.003400000001</v>
      </c>
      <c r="T153" s="94">
        <v>48429.84</v>
      </c>
      <c r="U153" s="94">
        <f t="shared" si="30"/>
        <v>68000.003400000001</v>
      </c>
      <c r="V153" s="94">
        <f t="shared" si="31"/>
        <v>152594.959775</v>
      </c>
      <c r="W153" s="94">
        <f t="shared" si="32"/>
        <v>155975.00170000002</v>
      </c>
      <c r="X153" s="94">
        <f t="shared" si="33"/>
        <v>13838.195249068769</v>
      </c>
      <c r="Y153" s="103">
        <f t="shared" si="34"/>
        <v>0.2377087324858288</v>
      </c>
      <c r="Z153" s="94">
        <f t="shared" si="35"/>
        <v>48429.84</v>
      </c>
      <c r="AA153" s="104" t="s">
        <v>286</v>
      </c>
      <c r="AB153" s="107"/>
      <c r="AC153" s="107"/>
      <c r="AD153" s="107"/>
    </row>
  </sheetData>
  <mergeCells count="59">
    <mergeCell ref="AB143:AD143"/>
    <mergeCell ref="A117:AD117"/>
    <mergeCell ref="A129:AD129"/>
    <mergeCell ref="A145:AD145"/>
    <mergeCell ref="G143:J143"/>
    <mergeCell ref="K143:M143"/>
    <mergeCell ref="N143:P143"/>
    <mergeCell ref="Q143:S143"/>
    <mergeCell ref="T143:T144"/>
    <mergeCell ref="U143:U144"/>
    <mergeCell ref="V143:V144"/>
    <mergeCell ref="W143:W144"/>
    <mergeCell ref="A1:F1"/>
    <mergeCell ref="G1:J1"/>
    <mergeCell ref="AB1:AD1"/>
    <mergeCell ref="AB115:AD115"/>
    <mergeCell ref="AB127:AD127"/>
    <mergeCell ref="G115:J115"/>
    <mergeCell ref="T1:T2"/>
    <mergeCell ref="K1:M1"/>
    <mergeCell ref="N1:P1"/>
    <mergeCell ref="Q1:S1"/>
    <mergeCell ref="U1:U2"/>
    <mergeCell ref="V1:V2"/>
    <mergeCell ref="W1:W2"/>
    <mergeCell ref="Z1:Z2"/>
    <mergeCell ref="AA1:AA2"/>
    <mergeCell ref="X1:X2"/>
    <mergeCell ref="Y1:Y2"/>
    <mergeCell ref="W115:W116"/>
    <mergeCell ref="X115:X116"/>
    <mergeCell ref="Y115:Y116"/>
    <mergeCell ref="Z115:Z116"/>
    <mergeCell ref="K115:M115"/>
    <mergeCell ref="N115:P115"/>
    <mergeCell ref="Q115:S115"/>
    <mergeCell ref="T115:T116"/>
    <mergeCell ref="U115:U116"/>
    <mergeCell ref="AA115:AA116"/>
    <mergeCell ref="A115:F115"/>
    <mergeCell ref="K127:M127"/>
    <mergeCell ref="N127:P127"/>
    <mergeCell ref="Q127:S127"/>
    <mergeCell ref="T127:T128"/>
    <mergeCell ref="U127:U128"/>
    <mergeCell ref="V127:V128"/>
    <mergeCell ref="W127:W128"/>
    <mergeCell ref="X127:X128"/>
    <mergeCell ref="Y127:Y128"/>
    <mergeCell ref="Z127:Z128"/>
    <mergeCell ref="AA127:AA128"/>
    <mergeCell ref="V115:V116"/>
    <mergeCell ref="A127:F127"/>
    <mergeCell ref="G127:J127"/>
    <mergeCell ref="AA143:AA144"/>
    <mergeCell ref="A143:F143"/>
    <mergeCell ref="Z143:Z144"/>
    <mergeCell ref="X143:X144"/>
    <mergeCell ref="Y143:Y144"/>
  </mergeCells>
  <conditionalFormatting sqref="C3">
    <cfRule type="duplicateValues" dxfId="25" priority="36"/>
  </conditionalFormatting>
  <conditionalFormatting sqref="C108">
    <cfRule type="duplicateValues" dxfId="24" priority="33"/>
  </conditionalFormatting>
  <conditionalFormatting sqref="C106">
    <cfRule type="duplicateValues" dxfId="23" priority="32"/>
  </conditionalFormatting>
  <conditionalFormatting sqref="C113">
    <cfRule type="duplicateValues" dxfId="22" priority="31"/>
  </conditionalFormatting>
  <conditionalFormatting sqref="C107">
    <cfRule type="duplicateValues" dxfId="21" priority="30"/>
  </conditionalFormatting>
  <conditionalFormatting sqref="C109">
    <cfRule type="duplicateValues" dxfId="20" priority="29"/>
  </conditionalFormatting>
  <conditionalFormatting sqref="C110">
    <cfRule type="duplicateValues" dxfId="19" priority="28"/>
  </conditionalFormatting>
  <conditionalFormatting sqref="C111">
    <cfRule type="duplicateValues" dxfId="18" priority="27"/>
  </conditionalFormatting>
  <conditionalFormatting sqref="C112">
    <cfRule type="duplicateValues" dxfId="17" priority="26"/>
  </conditionalFormatting>
  <conditionalFormatting sqref="C114">
    <cfRule type="duplicateValues" dxfId="16" priority="25"/>
  </conditionalFormatting>
  <conditionalFormatting sqref="C118">
    <cfRule type="duplicateValues" dxfId="15" priority="22"/>
  </conditionalFormatting>
  <conditionalFormatting sqref="C118">
    <cfRule type="duplicateValues" dxfId="14" priority="23"/>
  </conditionalFormatting>
  <conditionalFormatting sqref="C118">
    <cfRule type="duplicateValues" dxfId="13" priority="24"/>
  </conditionalFormatting>
  <conditionalFormatting sqref="A117">
    <cfRule type="duplicateValues" dxfId="12" priority="20"/>
  </conditionalFormatting>
  <conditionalFormatting sqref="C130">
    <cfRule type="duplicateValues" dxfId="11" priority="19"/>
  </conditionalFormatting>
  <conditionalFormatting sqref="C146:C153">
    <cfRule type="duplicateValues" dxfId="10" priority="16"/>
  </conditionalFormatting>
  <conditionalFormatting sqref="C146:C153">
    <cfRule type="duplicateValues" dxfId="9" priority="17"/>
  </conditionalFormatting>
  <conditionalFormatting sqref="C146:C153">
    <cfRule type="duplicateValues" dxfId="8" priority="18"/>
  </conditionalFormatting>
  <conditionalFormatting sqref="A145">
    <cfRule type="duplicateValues" dxfId="7" priority="11"/>
  </conditionalFormatting>
  <conditionalFormatting sqref="A129">
    <cfRule type="duplicateValues" dxfId="6" priority="10"/>
  </conditionalFormatting>
  <conditionalFormatting sqref="C4">
    <cfRule type="duplicateValues" dxfId="5" priority="9"/>
  </conditionalFormatting>
  <conditionalFormatting sqref="C44">
    <cfRule type="duplicateValues" dxfId="4" priority="3"/>
  </conditionalFormatting>
  <conditionalFormatting sqref="C131:C142">
    <cfRule type="duplicateValues" dxfId="3" priority="1"/>
  </conditionalFormatting>
  <conditionalFormatting sqref="C5:C33">
    <cfRule type="duplicateValues" dxfId="2" priority="61"/>
  </conditionalFormatting>
  <conditionalFormatting sqref="C34:C43 C45:C105">
    <cfRule type="duplicateValues" dxfId="1" priority="63"/>
  </conditionalFormatting>
  <conditionalFormatting sqref="C119:C126">
    <cfRule type="duplicateValues" dxfId="0" priority="66"/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62"/>
  <sheetViews>
    <sheetView topLeftCell="A52" zoomScale="46" zoomScaleNormal="46" workbookViewId="0">
      <selection activeCell="I6" sqref="I6"/>
    </sheetView>
  </sheetViews>
  <sheetFormatPr baseColWidth="10" defaultRowHeight="15" x14ac:dyDescent="0.25"/>
  <cols>
    <col min="10" max="10" width="14.7109375" hidden="1" customWidth="1"/>
    <col min="11" max="11" width="13.85546875" customWidth="1"/>
    <col min="12" max="12" width="14.5703125" customWidth="1"/>
    <col min="13" max="13" width="16.42578125" customWidth="1"/>
    <col min="14" max="14" width="12" hidden="1" customWidth="1"/>
    <col min="15" max="15" width="14.85546875" customWidth="1"/>
  </cols>
  <sheetData>
    <row r="1" spans="2:15" ht="15.75" thickBot="1" x14ac:dyDescent="0.3"/>
    <row r="2" spans="2:15" ht="31.5" customHeight="1" x14ac:dyDescent="0.25">
      <c r="B2" s="128" t="s">
        <v>260</v>
      </c>
      <c r="C2" s="129"/>
      <c r="D2" s="129"/>
      <c r="E2" s="129"/>
      <c r="F2" s="129" t="s">
        <v>262</v>
      </c>
      <c r="G2" s="129"/>
      <c r="H2" s="129"/>
      <c r="I2" s="132"/>
      <c r="J2" s="134" t="s">
        <v>263</v>
      </c>
      <c r="K2" s="136" t="s">
        <v>264</v>
      </c>
      <c r="L2" s="137"/>
      <c r="M2" s="138"/>
      <c r="O2" s="127" t="s">
        <v>273</v>
      </c>
    </row>
    <row r="3" spans="2:15" ht="16.5" thickBot="1" x14ac:dyDescent="0.3">
      <c r="B3" s="130" t="s">
        <v>261</v>
      </c>
      <c r="C3" s="131"/>
      <c r="D3" s="131"/>
      <c r="E3" s="131"/>
      <c r="F3" s="131"/>
      <c r="G3" s="131"/>
      <c r="H3" s="131"/>
      <c r="I3" s="133"/>
      <c r="J3" s="135"/>
      <c r="K3" s="139"/>
      <c r="L3" s="140"/>
      <c r="M3" s="141"/>
      <c r="N3" s="72">
        <v>1.0089549395065256</v>
      </c>
      <c r="O3" s="127"/>
    </row>
    <row r="4" spans="2:15" ht="75.75" thickBot="1" x14ac:dyDescent="0.3">
      <c r="B4" s="47" t="s">
        <v>0</v>
      </c>
      <c r="C4" s="48" t="s">
        <v>1</v>
      </c>
      <c r="D4" s="48" t="s">
        <v>7</v>
      </c>
      <c r="E4" s="49" t="s">
        <v>2</v>
      </c>
      <c r="F4" s="50" t="s">
        <v>3</v>
      </c>
      <c r="G4" s="48" t="s">
        <v>4</v>
      </c>
      <c r="H4" s="48" t="s">
        <v>5</v>
      </c>
      <c r="I4" s="48" t="s">
        <v>6</v>
      </c>
      <c r="J4" s="51" t="s">
        <v>265</v>
      </c>
      <c r="K4" s="52" t="s">
        <v>266</v>
      </c>
      <c r="L4" s="52" t="s">
        <v>267</v>
      </c>
      <c r="M4" s="52" t="s">
        <v>265</v>
      </c>
      <c r="O4" s="127"/>
    </row>
    <row r="5" spans="2:15" ht="90" thickBot="1" x14ac:dyDescent="0.3">
      <c r="B5" s="53">
        <v>1</v>
      </c>
      <c r="C5" s="54">
        <v>4526101</v>
      </c>
      <c r="D5" s="54">
        <v>43211708</v>
      </c>
      <c r="E5" s="55" t="s">
        <v>10</v>
      </c>
      <c r="F5" s="56" t="s">
        <v>11</v>
      </c>
      <c r="G5" s="54">
        <v>0</v>
      </c>
      <c r="H5" s="54">
        <v>1</v>
      </c>
      <c r="I5" s="54">
        <v>1</v>
      </c>
      <c r="J5" s="57">
        <v>39000</v>
      </c>
      <c r="K5" s="57">
        <v>32764.71</v>
      </c>
      <c r="L5" s="57">
        <v>6225.29</v>
      </c>
      <c r="M5" s="57">
        <v>38990</v>
      </c>
      <c r="N5" s="57">
        <f>+M5*$N$3</f>
        <v>39339.153091359432</v>
      </c>
      <c r="O5" s="57">
        <f>+ROUND(N5,2)</f>
        <v>39339.15</v>
      </c>
    </row>
    <row r="6" spans="2:15" ht="255.75" thickBot="1" x14ac:dyDescent="0.3">
      <c r="B6" s="53">
        <v>2</v>
      </c>
      <c r="C6" s="54">
        <v>4526101</v>
      </c>
      <c r="D6" s="54">
        <v>43211708</v>
      </c>
      <c r="E6" s="55" t="s">
        <v>13</v>
      </c>
      <c r="F6" s="56" t="s">
        <v>11</v>
      </c>
      <c r="G6" s="58">
        <v>0</v>
      </c>
      <c r="H6" s="58">
        <v>1</v>
      </c>
      <c r="I6" s="58">
        <v>1</v>
      </c>
      <c r="J6" s="57">
        <v>18027.87</v>
      </c>
      <c r="K6" s="57">
        <v>15126.05</v>
      </c>
      <c r="L6" s="57">
        <v>2873.95</v>
      </c>
      <c r="M6" s="57">
        <v>18000</v>
      </c>
      <c r="N6" s="57">
        <f t="shared" ref="N6:N69" si="0">+M6*$N$3</f>
        <v>18161.188911117461</v>
      </c>
      <c r="O6" s="57">
        <f t="shared" ref="O6:O69" si="1">+ROUND(N6,2)</f>
        <v>18161.189999999999</v>
      </c>
    </row>
    <row r="7" spans="2:15" ht="409.6" thickBot="1" x14ac:dyDescent="0.3">
      <c r="B7" s="53">
        <v>3</v>
      </c>
      <c r="C7" s="54">
        <v>4526102</v>
      </c>
      <c r="D7" s="58">
        <v>43211706</v>
      </c>
      <c r="E7" s="55" t="s">
        <v>15</v>
      </c>
      <c r="F7" s="56" t="s">
        <v>11</v>
      </c>
      <c r="G7" s="58">
        <v>0</v>
      </c>
      <c r="H7" s="58">
        <v>1</v>
      </c>
      <c r="I7" s="58">
        <v>1</v>
      </c>
      <c r="J7" s="57">
        <v>27299.35</v>
      </c>
      <c r="K7" s="57">
        <v>22689.08</v>
      </c>
      <c r="L7" s="57">
        <v>4310.92</v>
      </c>
      <c r="M7" s="57">
        <v>27000</v>
      </c>
      <c r="N7" s="57">
        <f t="shared" si="0"/>
        <v>27241.783366676191</v>
      </c>
      <c r="O7" s="57">
        <f t="shared" si="1"/>
        <v>27241.78</v>
      </c>
    </row>
    <row r="8" spans="2:15" ht="51.75" thickBot="1" x14ac:dyDescent="0.3">
      <c r="B8" s="53">
        <v>4</v>
      </c>
      <c r="C8" s="59">
        <v>4527201</v>
      </c>
      <c r="D8" s="54">
        <v>43201803</v>
      </c>
      <c r="E8" s="55" t="s">
        <v>17</v>
      </c>
      <c r="F8" s="56" t="s">
        <v>11</v>
      </c>
      <c r="G8" s="60">
        <v>0</v>
      </c>
      <c r="H8" s="60">
        <v>1</v>
      </c>
      <c r="I8" s="60">
        <v>1</v>
      </c>
      <c r="J8" s="57">
        <v>210153.46</v>
      </c>
      <c r="K8" s="57">
        <v>176470.59</v>
      </c>
      <c r="L8" s="57">
        <v>33529.410000000003</v>
      </c>
      <c r="M8" s="57">
        <v>210000</v>
      </c>
      <c r="N8" s="57">
        <f t="shared" si="0"/>
        <v>211880.53729637037</v>
      </c>
      <c r="O8" s="57">
        <f t="shared" si="1"/>
        <v>211880.54</v>
      </c>
    </row>
    <row r="9" spans="2:15" ht="51.75" thickBot="1" x14ac:dyDescent="0.3">
      <c r="B9" s="53">
        <v>5</v>
      </c>
      <c r="C9" s="59">
        <v>4527201</v>
      </c>
      <c r="D9" s="54">
        <v>43201803</v>
      </c>
      <c r="E9" s="55" t="s">
        <v>19</v>
      </c>
      <c r="F9" s="56" t="s">
        <v>11</v>
      </c>
      <c r="G9" s="60">
        <v>0</v>
      </c>
      <c r="H9" s="60">
        <v>1</v>
      </c>
      <c r="I9" s="60">
        <v>1</v>
      </c>
      <c r="J9" s="57">
        <v>278144.28000000003</v>
      </c>
      <c r="K9" s="57">
        <v>233613.45</v>
      </c>
      <c r="L9" s="57">
        <v>44386.55</v>
      </c>
      <c r="M9" s="57">
        <v>278000</v>
      </c>
      <c r="N9" s="57">
        <f t="shared" si="0"/>
        <v>280489.47318281414</v>
      </c>
      <c r="O9" s="57">
        <f t="shared" si="1"/>
        <v>280489.46999999997</v>
      </c>
    </row>
    <row r="10" spans="2:15" ht="64.5" thickBot="1" x14ac:dyDescent="0.3">
      <c r="B10" s="53">
        <v>6</v>
      </c>
      <c r="C10" s="59">
        <v>4527201</v>
      </c>
      <c r="D10" s="54">
        <v>43201803</v>
      </c>
      <c r="E10" s="55" t="s">
        <v>20</v>
      </c>
      <c r="F10" s="56" t="s">
        <v>11</v>
      </c>
      <c r="G10" s="60">
        <v>0</v>
      </c>
      <c r="H10" s="60">
        <v>1</v>
      </c>
      <c r="I10" s="60">
        <v>1</v>
      </c>
      <c r="J10" s="57">
        <v>235000</v>
      </c>
      <c r="K10" s="57">
        <v>196638.66</v>
      </c>
      <c r="L10" s="57">
        <v>37361.339999999997</v>
      </c>
      <c r="M10" s="57">
        <v>234000</v>
      </c>
      <c r="N10" s="57">
        <f t="shared" si="0"/>
        <v>236095.45584452699</v>
      </c>
      <c r="O10" s="57">
        <f t="shared" si="1"/>
        <v>236095.46</v>
      </c>
    </row>
    <row r="11" spans="2:15" ht="64.5" thickBot="1" x14ac:dyDescent="0.3">
      <c r="B11" s="53">
        <v>7</v>
      </c>
      <c r="C11" s="59">
        <v>4527201</v>
      </c>
      <c r="D11" s="54">
        <v>43201803</v>
      </c>
      <c r="E11" s="55" t="s">
        <v>21</v>
      </c>
      <c r="F11" s="56" t="s">
        <v>11</v>
      </c>
      <c r="G11" s="60">
        <v>0</v>
      </c>
      <c r="H11" s="60">
        <v>1</v>
      </c>
      <c r="I11" s="60">
        <v>1</v>
      </c>
      <c r="J11" s="57">
        <v>210153.46</v>
      </c>
      <c r="K11" s="57">
        <v>176470.59</v>
      </c>
      <c r="L11" s="57">
        <v>33529.410000000003</v>
      </c>
      <c r="M11" s="57">
        <v>210000</v>
      </c>
      <c r="N11" s="57">
        <f t="shared" si="0"/>
        <v>211880.53729637037</v>
      </c>
      <c r="O11" s="57">
        <f t="shared" si="1"/>
        <v>211880.54</v>
      </c>
    </row>
    <row r="12" spans="2:15" ht="39" thickBot="1" x14ac:dyDescent="0.3">
      <c r="B12" s="53">
        <v>8</v>
      </c>
      <c r="C12" s="59">
        <v>4527201</v>
      </c>
      <c r="D12" s="54">
        <v>43201818</v>
      </c>
      <c r="E12" s="55" t="s">
        <v>22</v>
      </c>
      <c r="F12" s="56" t="s">
        <v>11</v>
      </c>
      <c r="G12" s="60">
        <v>0</v>
      </c>
      <c r="H12" s="60">
        <v>1</v>
      </c>
      <c r="I12" s="60">
        <v>1</v>
      </c>
      <c r="J12" s="57">
        <v>100956.07</v>
      </c>
      <c r="K12" s="57">
        <v>82352.94</v>
      </c>
      <c r="L12" s="57">
        <v>15647.06</v>
      </c>
      <c r="M12" s="57">
        <v>98000</v>
      </c>
      <c r="N12" s="57">
        <f t="shared" si="0"/>
        <v>98877.584071639503</v>
      </c>
      <c r="O12" s="57">
        <f t="shared" si="1"/>
        <v>98877.58</v>
      </c>
    </row>
    <row r="13" spans="2:15" ht="26.25" thickBot="1" x14ac:dyDescent="0.3">
      <c r="B13" s="53">
        <v>9</v>
      </c>
      <c r="C13" s="59">
        <v>4527201</v>
      </c>
      <c r="D13" s="54">
        <v>43201818</v>
      </c>
      <c r="E13" s="55" t="s">
        <v>23</v>
      </c>
      <c r="F13" s="56" t="s">
        <v>11</v>
      </c>
      <c r="G13" s="60">
        <v>0</v>
      </c>
      <c r="H13" s="60">
        <v>1</v>
      </c>
      <c r="I13" s="60">
        <v>1</v>
      </c>
      <c r="J13" s="57">
        <v>82413.119999999995</v>
      </c>
      <c r="K13" s="57">
        <v>67226.89</v>
      </c>
      <c r="L13" s="57">
        <v>12773.11</v>
      </c>
      <c r="M13" s="57">
        <v>80000</v>
      </c>
      <c r="N13" s="57">
        <f t="shared" si="0"/>
        <v>80716.39516052205</v>
      </c>
      <c r="O13" s="57">
        <f t="shared" si="1"/>
        <v>80716.399999999994</v>
      </c>
    </row>
    <row r="14" spans="2:15" ht="39" thickBot="1" x14ac:dyDescent="0.3">
      <c r="B14" s="53">
        <v>10</v>
      </c>
      <c r="C14" s="59">
        <v>4528101</v>
      </c>
      <c r="D14" s="61">
        <v>43201404</v>
      </c>
      <c r="E14" s="55" t="s">
        <v>25</v>
      </c>
      <c r="F14" s="56" t="s">
        <v>11</v>
      </c>
      <c r="G14" s="60">
        <v>0</v>
      </c>
      <c r="H14" s="60">
        <v>1</v>
      </c>
      <c r="I14" s="60">
        <v>1</v>
      </c>
      <c r="J14" s="57">
        <v>18542.95</v>
      </c>
      <c r="K14" s="57">
        <v>15126.05</v>
      </c>
      <c r="L14" s="57">
        <v>2873.95</v>
      </c>
      <c r="M14" s="57">
        <v>18000</v>
      </c>
      <c r="N14" s="57">
        <f t="shared" si="0"/>
        <v>18161.188911117461</v>
      </c>
      <c r="O14" s="57">
        <f t="shared" si="1"/>
        <v>18161.189999999999</v>
      </c>
    </row>
    <row r="15" spans="2:15" ht="64.5" thickBot="1" x14ac:dyDescent="0.3">
      <c r="B15" s="53">
        <v>11</v>
      </c>
      <c r="C15" s="59">
        <v>4528101</v>
      </c>
      <c r="D15" s="61">
        <v>43201404</v>
      </c>
      <c r="E15" s="55" t="s">
        <v>27</v>
      </c>
      <c r="F15" s="56" t="s">
        <v>11</v>
      </c>
      <c r="G15" s="60">
        <v>0</v>
      </c>
      <c r="H15" s="60">
        <v>1</v>
      </c>
      <c r="I15" s="60">
        <v>1</v>
      </c>
      <c r="J15" s="57">
        <v>46357.38</v>
      </c>
      <c r="K15" s="57">
        <v>38655.46</v>
      </c>
      <c r="L15" s="57">
        <v>7344.54</v>
      </c>
      <c r="M15" s="57">
        <v>46000</v>
      </c>
      <c r="N15" s="57">
        <f t="shared" si="0"/>
        <v>46411.927217300181</v>
      </c>
      <c r="O15" s="57">
        <f t="shared" si="1"/>
        <v>46411.93</v>
      </c>
    </row>
    <row r="16" spans="2:15" ht="26.25" thickBot="1" x14ac:dyDescent="0.3">
      <c r="B16" s="53">
        <v>12</v>
      </c>
      <c r="C16" s="59">
        <v>4528101</v>
      </c>
      <c r="D16" s="54">
        <v>43201502</v>
      </c>
      <c r="E16" s="55" t="s">
        <v>198</v>
      </c>
      <c r="F16" s="56" t="s">
        <v>11</v>
      </c>
      <c r="G16" s="54">
        <v>0</v>
      </c>
      <c r="H16" s="54">
        <v>1</v>
      </c>
      <c r="I16" s="54">
        <v>1</v>
      </c>
      <c r="J16" s="57">
        <v>77000</v>
      </c>
      <c r="K16" s="57">
        <v>64697.48</v>
      </c>
      <c r="L16" s="57">
        <v>12292.52</v>
      </c>
      <c r="M16" s="57">
        <v>76990</v>
      </c>
      <c r="N16" s="57">
        <f t="shared" si="0"/>
        <v>77679.440792607405</v>
      </c>
      <c r="O16" s="57">
        <f t="shared" si="1"/>
        <v>77679.44</v>
      </c>
    </row>
    <row r="17" spans="2:15" ht="51.75" thickBot="1" x14ac:dyDescent="0.3">
      <c r="B17" s="53">
        <v>13</v>
      </c>
      <c r="C17" s="59">
        <v>4528101</v>
      </c>
      <c r="D17" s="54">
        <v>43201531</v>
      </c>
      <c r="E17" s="55" t="s">
        <v>199</v>
      </c>
      <c r="F17" s="56" t="s">
        <v>11</v>
      </c>
      <c r="G17" s="54">
        <v>0</v>
      </c>
      <c r="H17" s="54">
        <v>1</v>
      </c>
      <c r="I17" s="54">
        <v>1</v>
      </c>
      <c r="J17" s="57">
        <v>198000</v>
      </c>
      <c r="K17" s="57">
        <v>166378.15</v>
      </c>
      <c r="L17" s="57">
        <v>31611.85</v>
      </c>
      <c r="M17" s="57">
        <v>197990</v>
      </c>
      <c r="N17" s="57">
        <f t="shared" si="0"/>
        <v>199762.98847289701</v>
      </c>
      <c r="O17" s="57">
        <f t="shared" si="1"/>
        <v>199762.99</v>
      </c>
    </row>
    <row r="18" spans="2:15" ht="179.25" thickBot="1" x14ac:dyDescent="0.3">
      <c r="B18" s="53">
        <v>14</v>
      </c>
      <c r="C18" s="59">
        <v>4529001</v>
      </c>
      <c r="D18" s="58">
        <v>23153134</v>
      </c>
      <c r="E18" s="55" t="s">
        <v>30</v>
      </c>
      <c r="F18" s="56" t="s">
        <v>11</v>
      </c>
      <c r="G18" s="60">
        <v>0</v>
      </c>
      <c r="H18" s="60">
        <v>1</v>
      </c>
      <c r="I18" s="60">
        <v>1</v>
      </c>
      <c r="J18" s="57">
        <v>49447.87</v>
      </c>
      <c r="K18" s="57">
        <v>41176.47</v>
      </c>
      <c r="L18" s="57">
        <v>7823.53</v>
      </c>
      <c r="M18" s="57">
        <v>49000</v>
      </c>
      <c r="N18" s="57">
        <f t="shared" si="0"/>
        <v>49438.792035819752</v>
      </c>
      <c r="O18" s="57">
        <f t="shared" si="1"/>
        <v>49438.79</v>
      </c>
    </row>
    <row r="19" spans="2:15" ht="77.25" thickBot="1" x14ac:dyDescent="0.3">
      <c r="B19" s="53">
        <v>15</v>
      </c>
      <c r="C19" s="59">
        <v>4529001</v>
      </c>
      <c r="D19" s="58">
        <v>44103004</v>
      </c>
      <c r="E19" s="55" t="s">
        <v>31</v>
      </c>
      <c r="F19" s="56" t="s">
        <v>11</v>
      </c>
      <c r="G19" s="60">
        <v>0</v>
      </c>
      <c r="H19" s="60">
        <v>1</v>
      </c>
      <c r="I19" s="60">
        <v>1</v>
      </c>
      <c r="J19" s="57">
        <v>92714.76</v>
      </c>
      <c r="K19" s="57">
        <v>71428.570000000007</v>
      </c>
      <c r="L19" s="57">
        <v>13571.43</v>
      </c>
      <c r="M19" s="57">
        <v>85000</v>
      </c>
      <c r="N19" s="57">
        <f t="shared" si="0"/>
        <v>85761.16985805468</v>
      </c>
      <c r="O19" s="57">
        <f t="shared" si="1"/>
        <v>85761.17</v>
      </c>
    </row>
    <row r="20" spans="2:15" ht="51.75" thickBot="1" x14ac:dyDescent="0.3">
      <c r="B20" s="53">
        <v>16</v>
      </c>
      <c r="C20" s="59">
        <v>4529001</v>
      </c>
      <c r="D20" s="58">
        <v>44103004</v>
      </c>
      <c r="E20" s="55" t="s">
        <v>32</v>
      </c>
      <c r="F20" s="56" t="s">
        <v>11</v>
      </c>
      <c r="G20" s="60">
        <v>0</v>
      </c>
      <c r="H20" s="60">
        <v>1</v>
      </c>
      <c r="I20" s="60">
        <v>1</v>
      </c>
      <c r="J20" s="57">
        <v>72111.48</v>
      </c>
      <c r="K20" s="57">
        <v>50420.17</v>
      </c>
      <c r="L20" s="57">
        <v>9579.83</v>
      </c>
      <c r="M20" s="57">
        <v>60000</v>
      </c>
      <c r="N20" s="57">
        <f t="shared" si="0"/>
        <v>60537.296370391537</v>
      </c>
      <c r="O20" s="57">
        <f t="shared" si="1"/>
        <v>60537.3</v>
      </c>
    </row>
    <row r="21" spans="2:15" ht="51.75" thickBot="1" x14ac:dyDescent="0.3">
      <c r="B21" s="53">
        <v>17</v>
      </c>
      <c r="C21" s="59">
        <v>4529001</v>
      </c>
      <c r="D21" s="58">
        <v>44103004</v>
      </c>
      <c r="E21" s="55" t="s">
        <v>33</v>
      </c>
      <c r="F21" s="56" t="s">
        <v>11</v>
      </c>
      <c r="G21" s="60">
        <v>0</v>
      </c>
      <c r="H21" s="60">
        <v>1</v>
      </c>
      <c r="I21" s="60">
        <v>1</v>
      </c>
      <c r="J21" s="57">
        <v>72111.48</v>
      </c>
      <c r="K21" s="57">
        <v>54621.85</v>
      </c>
      <c r="L21" s="57">
        <v>10378.15</v>
      </c>
      <c r="M21" s="57">
        <v>65000</v>
      </c>
      <c r="N21" s="57">
        <f t="shared" si="0"/>
        <v>65582.07106792416</v>
      </c>
      <c r="O21" s="57">
        <f t="shared" si="1"/>
        <v>65582.070000000007</v>
      </c>
    </row>
    <row r="22" spans="2:15" ht="51.75" thickBot="1" x14ac:dyDescent="0.3">
      <c r="B22" s="53">
        <v>18</v>
      </c>
      <c r="C22" s="59">
        <v>4529001</v>
      </c>
      <c r="D22" s="58">
        <v>44103004</v>
      </c>
      <c r="E22" s="55" t="s">
        <v>34</v>
      </c>
      <c r="F22" s="56" t="s">
        <v>11</v>
      </c>
      <c r="G22" s="60">
        <v>0</v>
      </c>
      <c r="H22" s="60">
        <v>1</v>
      </c>
      <c r="I22" s="60">
        <v>1</v>
      </c>
      <c r="J22" s="57">
        <v>133000</v>
      </c>
      <c r="K22" s="57">
        <v>88235.29</v>
      </c>
      <c r="L22" s="57">
        <v>16764.71</v>
      </c>
      <c r="M22" s="57">
        <v>105000</v>
      </c>
      <c r="N22" s="57">
        <f t="shared" si="0"/>
        <v>105940.26864818519</v>
      </c>
      <c r="O22" s="57">
        <f t="shared" si="1"/>
        <v>105940.27</v>
      </c>
    </row>
    <row r="23" spans="2:15" ht="166.5" thickBot="1" x14ac:dyDescent="0.3">
      <c r="B23" s="53">
        <v>19</v>
      </c>
      <c r="C23" s="59">
        <v>4529001</v>
      </c>
      <c r="D23" s="58">
        <v>43202216</v>
      </c>
      <c r="E23" s="55" t="s">
        <v>35</v>
      </c>
      <c r="F23" s="56" t="s">
        <v>11</v>
      </c>
      <c r="G23" s="60">
        <v>0</v>
      </c>
      <c r="H23" s="60">
        <v>1</v>
      </c>
      <c r="I23" s="60">
        <v>1</v>
      </c>
      <c r="J23" s="57">
        <v>60000</v>
      </c>
      <c r="K23" s="57">
        <v>50411.76</v>
      </c>
      <c r="L23" s="57">
        <v>9578.24</v>
      </c>
      <c r="M23" s="57">
        <v>59990</v>
      </c>
      <c r="N23" s="57">
        <f t="shared" si="0"/>
        <v>60527.206820996471</v>
      </c>
      <c r="O23" s="57">
        <f t="shared" si="1"/>
        <v>60527.21</v>
      </c>
    </row>
    <row r="24" spans="2:15" ht="90" thickBot="1" x14ac:dyDescent="0.3">
      <c r="B24" s="53">
        <v>20</v>
      </c>
      <c r="C24" s="59">
        <v>4529001</v>
      </c>
      <c r="D24" s="58">
        <v>44103001</v>
      </c>
      <c r="E24" s="55" t="s">
        <v>36</v>
      </c>
      <c r="F24" s="56" t="s">
        <v>11</v>
      </c>
      <c r="G24" s="60">
        <v>0</v>
      </c>
      <c r="H24" s="60">
        <v>1</v>
      </c>
      <c r="I24" s="60">
        <v>1</v>
      </c>
      <c r="J24" s="57">
        <v>61809.84</v>
      </c>
      <c r="K24" s="57">
        <v>51260.5</v>
      </c>
      <c r="L24" s="57">
        <v>9739.5</v>
      </c>
      <c r="M24" s="57">
        <v>61000</v>
      </c>
      <c r="N24" s="57">
        <f t="shared" si="0"/>
        <v>61546.251309898063</v>
      </c>
      <c r="O24" s="57">
        <f t="shared" si="1"/>
        <v>61546.25</v>
      </c>
    </row>
    <row r="25" spans="2:15" ht="64.5" thickBot="1" x14ac:dyDescent="0.3">
      <c r="B25" s="53">
        <v>21</v>
      </c>
      <c r="C25" s="59">
        <v>4529001</v>
      </c>
      <c r="D25" s="58">
        <v>44103001</v>
      </c>
      <c r="E25" s="55" t="s">
        <v>37</v>
      </c>
      <c r="F25" s="56" t="s">
        <v>11</v>
      </c>
      <c r="G25" s="60">
        <v>0</v>
      </c>
      <c r="H25" s="60">
        <v>1</v>
      </c>
      <c r="I25" s="60">
        <v>1</v>
      </c>
      <c r="J25" s="57">
        <v>61809.84</v>
      </c>
      <c r="K25" s="57">
        <v>51260.5</v>
      </c>
      <c r="L25" s="57">
        <v>9739.5</v>
      </c>
      <c r="M25" s="57">
        <v>61000</v>
      </c>
      <c r="N25" s="57">
        <f t="shared" si="0"/>
        <v>61546.251309898063</v>
      </c>
      <c r="O25" s="57">
        <f t="shared" si="1"/>
        <v>61546.25</v>
      </c>
    </row>
    <row r="26" spans="2:15" ht="77.25" thickBot="1" x14ac:dyDescent="0.3">
      <c r="B26" s="53">
        <v>22</v>
      </c>
      <c r="C26" s="59">
        <v>4529001</v>
      </c>
      <c r="D26" s="58">
        <v>44101705</v>
      </c>
      <c r="E26" s="55" t="s">
        <v>38</v>
      </c>
      <c r="F26" s="56" t="s">
        <v>11</v>
      </c>
      <c r="G26" s="60">
        <v>0</v>
      </c>
      <c r="H26" s="60">
        <v>1</v>
      </c>
      <c r="I26" s="60">
        <v>1</v>
      </c>
      <c r="J26" s="57">
        <v>267842.64</v>
      </c>
      <c r="K26" s="57">
        <v>224369.75</v>
      </c>
      <c r="L26" s="57">
        <v>42630.25</v>
      </c>
      <c r="M26" s="57">
        <v>267000</v>
      </c>
      <c r="N26" s="57">
        <f t="shared" si="0"/>
        <v>269390.96884824231</v>
      </c>
      <c r="O26" s="57">
        <f t="shared" si="1"/>
        <v>269390.96999999997</v>
      </c>
    </row>
    <row r="27" spans="2:15" ht="26.25" thickBot="1" x14ac:dyDescent="0.3">
      <c r="B27" s="53">
        <v>23</v>
      </c>
      <c r="C27" s="59">
        <v>4529001</v>
      </c>
      <c r="D27" s="58">
        <v>26111711</v>
      </c>
      <c r="E27" s="55" t="s">
        <v>39</v>
      </c>
      <c r="F27" s="56" t="s">
        <v>11</v>
      </c>
      <c r="G27" s="60">
        <v>0</v>
      </c>
      <c r="H27" s="60">
        <v>1</v>
      </c>
      <c r="I27" s="60">
        <v>1</v>
      </c>
      <c r="J27" s="57">
        <v>2575.41</v>
      </c>
      <c r="K27" s="57">
        <v>2100.84</v>
      </c>
      <c r="L27" s="57">
        <v>399.16</v>
      </c>
      <c r="M27" s="57">
        <v>2500</v>
      </c>
      <c r="N27" s="57">
        <f t="shared" si="0"/>
        <v>2522.3873487663141</v>
      </c>
      <c r="O27" s="57">
        <f t="shared" si="1"/>
        <v>2522.39</v>
      </c>
    </row>
    <row r="28" spans="2:15" ht="90" thickBot="1" x14ac:dyDescent="0.3">
      <c r="B28" s="53">
        <v>24</v>
      </c>
      <c r="C28" s="59">
        <v>4529001</v>
      </c>
      <c r="D28" s="54">
        <v>43201402</v>
      </c>
      <c r="E28" s="55" t="s">
        <v>40</v>
      </c>
      <c r="F28" s="56" t="s">
        <v>11</v>
      </c>
      <c r="G28" s="60">
        <v>0</v>
      </c>
      <c r="H28" s="60">
        <v>1</v>
      </c>
      <c r="I28" s="60">
        <v>1</v>
      </c>
      <c r="J28" s="57">
        <v>236937.72</v>
      </c>
      <c r="K28" s="57">
        <v>198319.33</v>
      </c>
      <c r="L28" s="57">
        <v>37680.67</v>
      </c>
      <c r="M28" s="57">
        <v>236000</v>
      </c>
      <c r="N28" s="57">
        <f t="shared" si="0"/>
        <v>238113.36572354005</v>
      </c>
      <c r="O28" s="57">
        <f t="shared" si="1"/>
        <v>238113.37</v>
      </c>
    </row>
    <row r="29" spans="2:15" ht="90" thickBot="1" x14ac:dyDescent="0.3">
      <c r="B29" s="53">
        <v>25</v>
      </c>
      <c r="C29" s="59">
        <v>4529001</v>
      </c>
      <c r="D29" s="54">
        <v>43201402</v>
      </c>
      <c r="E29" s="55" t="s">
        <v>41</v>
      </c>
      <c r="F29" s="56" t="s">
        <v>11</v>
      </c>
      <c r="G29" s="60">
        <v>0</v>
      </c>
      <c r="H29" s="60">
        <v>1</v>
      </c>
      <c r="I29" s="60">
        <v>1</v>
      </c>
      <c r="J29" s="57">
        <v>267842.64</v>
      </c>
      <c r="K29" s="57">
        <v>224369.75</v>
      </c>
      <c r="L29" s="57">
        <v>42630.25</v>
      </c>
      <c r="M29" s="57">
        <v>267000</v>
      </c>
      <c r="N29" s="57">
        <f t="shared" si="0"/>
        <v>269390.96884824231</v>
      </c>
      <c r="O29" s="57">
        <f t="shared" si="1"/>
        <v>269390.96999999997</v>
      </c>
    </row>
    <row r="30" spans="2:15" ht="77.25" thickBot="1" x14ac:dyDescent="0.3">
      <c r="B30" s="53">
        <v>26</v>
      </c>
      <c r="C30" s="59">
        <v>4529001</v>
      </c>
      <c r="D30" s="54">
        <v>43201402</v>
      </c>
      <c r="E30" s="55" t="s">
        <v>42</v>
      </c>
      <c r="F30" s="56" t="s">
        <v>11</v>
      </c>
      <c r="G30" s="60">
        <v>0</v>
      </c>
      <c r="H30" s="60">
        <v>1</v>
      </c>
      <c r="I30" s="60">
        <v>1</v>
      </c>
      <c r="J30" s="57">
        <v>309049.2</v>
      </c>
      <c r="K30" s="57">
        <v>259663.87</v>
      </c>
      <c r="L30" s="57">
        <v>49336.13</v>
      </c>
      <c r="M30" s="57">
        <v>309000</v>
      </c>
      <c r="N30" s="57">
        <f t="shared" si="0"/>
        <v>311767.07630751643</v>
      </c>
      <c r="O30" s="57">
        <f t="shared" si="1"/>
        <v>311767.08</v>
      </c>
    </row>
    <row r="31" spans="2:15" ht="90" thickBot="1" x14ac:dyDescent="0.3">
      <c r="B31" s="53">
        <v>27</v>
      </c>
      <c r="C31" s="59">
        <v>4529001</v>
      </c>
      <c r="D31" s="58">
        <v>44101700</v>
      </c>
      <c r="E31" s="55" t="s">
        <v>43</v>
      </c>
      <c r="F31" s="56" t="s">
        <v>11</v>
      </c>
      <c r="G31" s="60">
        <v>0</v>
      </c>
      <c r="H31" s="60">
        <v>1</v>
      </c>
      <c r="I31" s="60">
        <v>1</v>
      </c>
      <c r="J31" s="57">
        <v>27814.43</v>
      </c>
      <c r="K31" s="57">
        <v>22689.08</v>
      </c>
      <c r="L31" s="57">
        <v>4310.92</v>
      </c>
      <c r="M31" s="57">
        <v>27000</v>
      </c>
      <c r="N31" s="57">
        <f t="shared" si="0"/>
        <v>27241.783366676191</v>
      </c>
      <c r="O31" s="57">
        <f t="shared" si="1"/>
        <v>27241.78</v>
      </c>
    </row>
    <row r="32" spans="2:15" ht="90" thickBot="1" x14ac:dyDescent="0.3">
      <c r="B32" s="53">
        <v>28</v>
      </c>
      <c r="C32" s="59">
        <v>4529001</v>
      </c>
      <c r="D32" s="58">
        <v>44101700</v>
      </c>
      <c r="E32" s="55" t="s">
        <v>44</v>
      </c>
      <c r="F32" s="56" t="s">
        <v>11</v>
      </c>
      <c r="G32" s="60">
        <v>0</v>
      </c>
      <c r="H32" s="60">
        <v>1</v>
      </c>
      <c r="I32" s="60">
        <v>1</v>
      </c>
      <c r="J32" s="57">
        <v>25754.1</v>
      </c>
      <c r="K32" s="57">
        <v>21008.400000000001</v>
      </c>
      <c r="L32" s="57">
        <v>3991.6</v>
      </c>
      <c r="M32" s="57">
        <v>25000</v>
      </c>
      <c r="N32" s="57">
        <f t="shared" si="0"/>
        <v>25223.873487663139</v>
      </c>
      <c r="O32" s="57">
        <f t="shared" si="1"/>
        <v>25223.87</v>
      </c>
    </row>
    <row r="33" spans="2:15" ht="153.75" thickBot="1" x14ac:dyDescent="0.3">
      <c r="B33" s="53">
        <v>29</v>
      </c>
      <c r="C33" s="59">
        <v>4529001</v>
      </c>
      <c r="D33" s="58">
        <v>44103110</v>
      </c>
      <c r="E33" s="55" t="s">
        <v>45</v>
      </c>
      <c r="F33" s="56" t="s">
        <v>11</v>
      </c>
      <c r="G33" s="60">
        <v>0</v>
      </c>
      <c r="H33" s="60">
        <v>1</v>
      </c>
      <c r="I33" s="60">
        <v>1</v>
      </c>
      <c r="J33" s="57">
        <v>298747.56</v>
      </c>
      <c r="K33" s="57">
        <v>250420.17</v>
      </c>
      <c r="L33" s="57">
        <v>47579.83</v>
      </c>
      <c r="M33" s="57">
        <v>298000</v>
      </c>
      <c r="N33" s="57">
        <f t="shared" si="0"/>
        <v>300668.5719729446</v>
      </c>
      <c r="O33" s="57">
        <f t="shared" si="1"/>
        <v>300668.57</v>
      </c>
    </row>
    <row r="34" spans="2:15" ht="192" thickBot="1" x14ac:dyDescent="0.3">
      <c r="B34" s="53">
        <v>30</v>
      </c>
      <c r="C34" s="59">
        <v>4529001</v>
      </c>
      <c r="D34" s="58">
        <v>44103110</v>
      </c>
      <c r="E34" s="55" t="s">
        <v>46</v>
      </c>
      <c r="F34" s="56" t="s">
        <v>11</v>
      </c>
      <c r="G34" s="60">
        <v>0</v>
      </c>
      <c r="H34" s="60">
        <v>1</v>
      </c>
      <c r="I34" s="60">
        <v>1</v>
      </c>
      <c r="J34" s="57">
        <v>288445.92</v>
      </c>
      <c r="K34" s="57">
        <v>242016.81</v>
      </c>
      <c r="L34" s="57">
        <v>45983.19</v>
      </c>
      <c r="M34" s="57">
        <v>288000</v>
      </c>
      <c r="N34" s="57">
        <f t="shared" si="0"/>
        <v>290579.02257787937</v>
      </c>
      <c r="O34" s="57">
        <f t="shared" si="1"/>
        <v>290579.02</v>
      </c>
    </row>
    <row r="35" spans="2:15" ht="90" thickBot="1" x14ac:dyDescent="0.3">
      <c r="B35" s="53">
        <v>31</v>
      </c>
      <c r="C35" s="59">
        <v>4529001</v>
      </c>
      <c r="D35" s="54">
        <v>43202222</v>
      </c>
      <c r="E35" s="55" t="s">
        <v>47</v>
      </c>
      <c r="F35" s="56" t="s">
        <v>11</v>
      </c>
      <c r="G35" s="60">
        <v>0</v>
      </c>
      <c r="H35" s="60">
        <v>1</v>
      </c>
      <c r="I35" s="60">
        <v>1</v>
      </c>
      <c r="J35" s="57">
        <v>20603.28</v>
      </c>
      <c r="K35" s="57">
        <v>16806.72</v>
      </c>
      <c r="L35" s="57">
        <v>3193.28</v>
      </c>
      <c r="M35" s="57">
        <v>20000</v>
      </c>
      <c r="N35" s="57">
        <f t="shared" si="0"/>
        <v>20179.098790130512</v>
      </c>
      <c r="O35" s="57">
        <f t="shared" si="1"/>
        <v>20179.099999999999</v>
      </c>
    </row>
    <row r="36" spans="2:15" ht="77.25" thickBot="1" x14ac:dyDescent="0.3">
      <c r="B36" s="53">
        <v>32</v>
      </c>
      <c r="C36" s="59">
        <v>4529001</v>
      </c>
      <c r="D36" s="54">
        <v>43202222</v>
      </c>
      <c r="E36" s="55" t="s">
        <v>48</v>
      </c>
      <c r="F36" s="56" t="s">
        <v>11</v>
      </c>
      <c r="G36" s="60">
        <v>0</v>
      </c>
      <c r="H36" s="60">
        <v>1</v>
      </c>
      <c r="I36" s="60">
        <v>1</v>
      </c>
      <c r="J36" s="57">
        <v>2575.41</v>
      </c>
      <c r="K36" s="57">
        <v>2100.84</v>
      </c>
      <c r="L36" s="57">
        <v>399.16</v>
      </c>
      <c r="M36" s="57">
        <v>2500</v>
      </c>
      <c r="N36" s="57">
        <f t="shared" si="0"/>
        <v>2522.3873487663141</v>
      </c>
      <c r="O36" s="57">
        <f t="shared" si="1"/>
        <v>2522.39</v>
      </c>
    </row>
    <row r="37" spans="2:15" ht="128.25" thickBot="1" x14ac:dyDescent="0.3">
      <c r="B37" s="53">
        <v>33</v>
      </c>
      <c r="C37" s="59">
        <v>4529001</v>
      </c>
      <c r="D37" s="54">
        <v>43202222</v>
      </c>
      <c r="E37" s="55" t="s">
        <v>49</v>
      </c>
      <c r="F37" s="56" t="s">
        <v>11</v>
      </c>
      <c r="G37" s="60">
        <v>0</v>
      </c>
      <c r="H37" s="60">
        <v>1</v>
      </c>
      <c r="I37" s="60">
        <v>1</v>
      </c>
      <c r="J37" s="57">
        <v>6180.98</v>
      </c>
      <c r="K37" s="57">
        <v>5042.0200000000004</v>
      </c>
      <c r="L37" s="57">
        <v>957.98</v>
      </c>
      <c r="M37" s="57">
        <v>6000</v>
      </c>
      <c r="N37" s="57">
        <f t="shared" si="0"/>
        <v>6053.7296370391532</v>
      </c>
      <c r="O37" s="57">
        <f t="shared" si="1"/>
        <v>6053.73</v>
      </c>
    </row>
    <row r="38" spans="2:15" ht="128.25" thickBot="1" x14ac:dyDescent="0.3">
      <c r="B38" s="53">
        <v>34</v>
      </c>
      <c r="C38" s="59">
        <v>4529001</v>
      </c>
      <c r="D38" s="54">
        <v>43202222</v>
      </c>
      <c r="E38" s="55" t="s">
        <v>50</v>
      </c>
      <c r="F38" s="56" t="s">
        <v>11</v>
      </c>
      <c r="G38" s="60">
        <v>0</v>
      </c>
      <c r="H38" s="60">
        <v>1</v>
      </c>
      <c r="I38" s="60">
        <v>1</v>
      </c>
      <c r="J38" s="57">
        <v>10301.64</v>
      </c>
      <c r="K38" s="57">
        <v>8403.36</v>
      </c>
      <c r="L38" s="57">
        <v>1596.64</v>
      </c>
      <c r="M38" s="57">
        <v>10000</v>
      </c>
      <c r="N38" s="57">
        <f t="shared" si="0"/>
        <v>10089.549395065256</v>
      </c>
      <c r="O38" s="57">
        <f t="shared" si="1"/>
        <v>10089.549999999999</v>
      </c>
    </row>
    <row r="39" spans="2:15" ht="102.75" thickBot="1" x14ac:dyDescent="0.3">
      <c r="B39" s="53">
        <v>35</v>
      </c>
      <c r="C39" s="59">
        <v>4529001</v>
      </c>
      <c r="D39" s="54">
        <v>43223303</v>
      </c>
      <c r="E39" s="55" t="s">
        <v>52</v>
      </c>
      <c r="F39" s="56" t="s">
        <v>11</v>
      </c>
      <c r="G39" s="60">
        <v>0</v>
      </c>
      <c r="H39" s="60">
        <v>1</v>
      </c>
      <c r="I39" s="60">
        <v>1</v>
      </c>
      <c r="J39" s="57">
        <v>14000</v>
      </c>
      <c r="K39" s="57">
        <v>10924.37</v>
      </c>
      <c r="L39" s="57">
        <v>2075.63</v>
      </c>
      <c r="M39" s="57">
        <v>13000</v>
      </c>
      <c r="N39" s="57">
        <f t="shared" si="0"/>
        <v>13116.414213584832</v>
      </c>
      <c r="O39" s="57">
        <f t="shared" si="1"/>
        <v>13116.41</v>
      </c>
    </row>
    <row r="40" spans="2:15" ht="64.5" thickBot="1" x14ac:dyDescent="0.3">
      <c r="B40" s="53">
        <v>36</v>
      </c>
      <c r="C40" s="59">
        <v>4529001</v>
      </c>
      <c r="D40" s="54">
        <v>43202216</v>
      </c>
      <c r="E40" s="55" t="s">
        <v>53</v>
      </c>
      <c r="F40" s="56" t="s">
        <v>11</v>
      </c>
      <c r="G40" s="58">
        <v>0</v>
      </c>
      <c r="H40" s="58">
        <v>1</v>
      </c>
      <c r="I40" s="58">
        <v>1</v>
      </c>
      <c r="J40" s="57">
        <v>7108.13</v>
      </c>
      <c r="K40" s="57">
        <v>5882.35</v>
      </c>
      <c r="L40" s="57">
        <v>1117.6500000000001</v>
      </c>
      <c r="M40" s="57">
        <v>7000</v>
      </c>
      <c r="N40" s="57">
        <f t="shared" si="0"/>
        <v>7062.6845765456792</v>
      </c>
      <c r="O40" s="57">
        <f t="shared" si="1"/>
        <v>7062.68</v>
      </c>
    </row>
    <row r="41" spans="2:15" ht="90" thickBot="1" x14ac:dyDescent="0.3">
      <c r="B41" s="53">
        <v>37</v>
      </c>
      <c r="C41" s="59">
        <v>4529001</v>
      </c>
      <c r="D41" s="54">
        <v>43202216</v>
      </c>
      <c r="E41" s="55" t="s">
        <v>54</v>
      </c>
      <c r="F41" s="56" t="s">
        <v>11</v>
      </c>
      <c r="G41" s="58">
        <v>0</v>
      </c>
      <c r="H41" s="58">
        <v>1</v>
      </c>
      <c r="I41" s="58">
        <v>1</v>
      </c>
      <c r="J41" s="57">
        <v>10301.64</v>
      </c>
      <c r="K41" s="57">
        <v>8403.36</v>
      </c>
      <c r="L41" s="57">
        <v>1596.64</v>
      </c>
      <c r="M41" s="57">
        <v>10000</v>
      </c>
      <c r="N41" s="57">
        <f t="shared" si="0"/>
        <v>10089.549395065256</v>
      </c>
      <c r="O41" s="57">
        <f t="shared" si="1"/>
        <v>10089.549999999999</v>
      </c>
    </row>
    <row r="42" spans="2:15" ht="90" thickBot="1" x14ac:dyDescent="0.3">
      <c r="B42" s="53">
        <v>38</v>
      </c>
      <c r="C42" s="59">
        <v>4529001</v>
      </c>
      <c r="D42" s="54">
        <v>43202216</v>
      </c>
      <c r="E42" s="55" t="s">
        <v>55</v>
      </c>
      <c r="F42" s="56" t="s">
        <v>11</v>
      </c>
      <c r="G42" s="60">
        <v>0</v>
      </c>
      <c r="H42" s="60">
        <v>1</v>
      </c>
      <c r="I42" s="60">
        <v>1</v>
      </c>
      <c r="J42" s="57">
        <v>15452.46</v>
      </c>
      <c r="K42" s="57">
        <v>12941.18</v>
      </c>
      <c r="L42" s="57">
        <v>2458.8200000000002</v>
      </c>
      <c r="M42" s="57">
        <v>15400</v>
      </c>
      <c r="N42" s="57">
        <f t="shared" si="0"/>
        <v>15537.906068400494</v>
      </c>
      <c r="O42" s="57">
        <f t="shared" si="1"/>
        <v>15537.91</v>
      </c>
    </row>
    <row r="43" spans="2:15" ht="102.75" thickBot="1" x14ac:dyDescent="0.3">
      <c r="B43" s="53">
        <v>39</v>
      </c>
      <c r="C43" s="59">
        <v>4529001</v>
      </c>
      <c r="D43" s="54">
        <v>43202222</v>
      </c>
      <c r="E43" s="55" t="s">
        <v>57</v>
      </c>
      <c r="F43" s="56" t="s">
        <v>11</v>
      </c>
      <c r="G43" s="58">
        <v>0</v>
      </c>
      <c r="H43" s="58">
        <v>1</v>
      </c>
      <c r="I43" s="58">
        <v>1</v>
      </c>
      <c r="J43" s="57">
        <v>8241.31</v>
      </c>
      <c r="K43" s="57">
        <v>6890.76</v>
      </c>
      <c r="L43" s="57">
        <v>1309.24</v>
      </c>
      <c r="M43" s="57">
        <v>8200</v>
      </c>
      <c r="N43" s="57">
        <f t="shared" si="0"/>
        <v>8273.4305039535102</v>
      </c>
      <c r="O43" s="57">
        <f t="shared" si="1"/>
        <v>8273.43</v>
      </c>
    </row>
    <row r="44" spans="2:15" ht="102.75" thickBot="1" x14ac:dyDescent="0.3">
      <c r="B44" s="53">
        <v>40</v>
      </c>
      <c r="C44" s="59">
        <v>4529001</v>
      </c>
      <c r="D44" s="54">
        <v>43202222</v>
      </c>
      <c r="E44" s="55" t="s">
        <v>58</v>
      </c>
      <c r="F44" s="56" t="s">
        <v>11</v>
      </c>
      <c r="G44" s="58">
        <v>0</v>
      </c>
      <c r="H44" s="58">
        <v>1</v>
      </c>
      <c r="I44" s="58">
        <v>1</v>
      </c>
      <c r="J44" s="57">
        <v>32965.25</v>
      </c>
      <c r="K44" s="57">
        <v>26890.76</v>
      </c>
      <c r="L44" s="57">
        <v>5109.24</v>
      </c>
      <c r="M44" s="57">
        <v>32000</v>
      </c>
      <c r="N44" s="57">
        <f t="shared" si="0"/>
        <v>32286.558064208821</v>
      </c>
      <c r="O44" s="57">
        <f t="shared" si="1"/>
        <v>32286.560000000001</v>
      </c>
    </row>
    <row r="45" spans="2:15" ht="102.75" thickBot="1" x14ac:dyDescent="0.3">
      <c r="B45" s="53">
        <v>41</v>
      </c>
      <c r="C45" s="59">
        <v>4529001</v>
      </c>
      <c r="D45" s="54">
        <v>43202222</v>
      </c>
      <c r="E45" s="55" t="s">
        <v>59</v>
      </c>
      <c r="F45" s="56" t="s">
        <v>11</v>
      </c>
      <c r="G45" s="58">
        <v>0</v>
      </c>
      <c r="H45" s="58">
        <v>1</v>
      </c>
      <c r="I45" s="58">
        <v>1</v>
      </c>
      <c r="J45" s="57">
        <v>11331.8</v>
      </c>
      <c r="K45" s="57">
        <v>9495.7999999999993</v>
      </c>
      <c r="L45" s="57">
        <v>1804.2</v>
      </c>
      <c r="M45" s="57">
        <v>11300</v>
      </c>
      <c r="N45" s="57">
        <f t="shared" si="0"/>
        <v>11401.190816423739</v>
      </c>
      <c r="O45" s="57">
        <f t="shared" si="1"/>
        <v>11401.19</v>
      </c>
    </row>
    <row r="46" spans="2:15" ht="102.75" thickBot="1" x14ac:dyDescent="0.3">
      <c r="B46" s="53">
        <v>42</v>
      </c>
      <c r="C46" s="59">
        <v>4529001</v>
      </c>
      <c r="D46" s="54">
        <v>43202222</v>
      </c>
      <c r="E46" s="55" t="s">
        <v>60</v>
      </c>
      <c r="F46" s="56" t="s">
        <v>11</v>
      </c>
      <c r="G46" s="58">
        <v>0</v>
      </c>
      <c r="H46" s="58">
        <v>1</v>
      </c>
      <c r="I46" s="58">
        <v>1</v>
      </c>
      <c r="J46" s="57">
        <v>15452.46</v>
      </c>
      <c r="K46" s="57">
        <v>12941.18</v>
      </c>
      <c r="L46" s="57">
        <v>2458.8200000000002</v>
      </c>
      <c r="M46" s="57">
        <v>15400</v>
      </c>
      <c r="N46" s="57">
        <f t="shared" si="0"/>
        <v>15537.906068400494</v>
      </c>
      <c r="O46" s="57">
        <f t="shared" si="1"/>
        <v>15537.91</v>
      </c>
    </row>
    <row r="47" spans="2:15" ht="39" thickBot="1" x14ac:dyDescent="0.3">
      <c r="B47" s="53">
        <v>43</v>
      </c>
      <c r="C47" s="59">
        <v>4529001</v>
      </c>
      <c r="D47" s="54">
        <v>39121315</v>
      </c>
      <c r="E47" s="55" t="s">
        <v>61</v>
      </c>
      <c r="F47" s="56" t="s">
        <v>11</v>
      </c>
      <c r="G47" s="60">
        <v>0</v>
      </c>
      <c r="H47" s="60">
        <v>1</v>
      </c>
      <c r="I47" s="60">
        <v>1</v>
      </c>
      <c r="J47" s="57">
        <v>20603.28</v>
      </c>
      <c r="K47" s="57">
        <v>16806.72</v>
      </c>
      <c r="L47" s="57">
        <v>3193.28</v>
      </c>
      <c r="M47" s="57">
        <v>20000</v>
      </c>
      <c r="N47" s="57">
        <f t="shared" si="0"/>
        <v>20179.098790130512</v>
      </c>
      <c r="O47" s="57">
        <f t="shared" si="1"/>
        <v>20179.099999999999</v>
      </c>
    </row>
    <row r="48" spans="2:15" ht="64.5" thickBot="1" x14ac:dyDescent="0.3">
      <c r="B48" s="53">
        <v>44</v>
      </c>
      <c r="C48" s="59">
        <v>4529001</v>
      </c>
      <c r="D48" s="54">
        <v>39121315</v>
      </c>
      <c r="E48" s="55" t="s">
        <v>62</v>
      </c>
      <c r="F48" s="56" t="s">
        <v>11</v>
      </c>
      <c r="G48" s="60">
        <v>0</v>
      </c>
      <c r="H48" s="60">
        <v>1</v>
      </c>
      <c r="I48" s="60">
        <v>1</v>
      </c>
      <c r="J48" s="57">
        <v>61809.84</v>
      </c>
      <c r="K48" s="57">
        <v>51260.5</v>
      </c>
      <c r="L48" s="57">
        <v>9739.5</v>
      </c>
      <c r="M48" s="57">
        <v>61000</v>
      </c>
      <c r="N48" s="57">
        <f t="shared" si="0"/>
        <v>61546.251309898063</v>
      </c>
      <c r="O48" s="57">
        <f t="shared" si="1"/>
        <v>61546.25</v>
      </c>
    </row>
    <row r="49" spans="2:15" ht="64.5" thickBot="1" x14ac:dyDescent="0.3">
      <c r="B49" s="53">
        <v>45</v>
      </c>
      <c r="C49" s="59">
        <v>4529001</v>
      </c>
      <c r="D49" s="54">
        <v>39121315</v>
      </c>
      <c r="E49" s="55" t="s">
        <v>63</v>
      </c>
      <c r="F49" s="56" t="s">
        <v>11</v>
      </c>
      <c r="G49" s="54">
        <v>0</v>
      </c>
      <c r="H49" s="54">
        <v>1</v>
      </c>
      <c r="I49" s="54">
        <v>1</v>
      </c>
      <c r="J49" s="57">
        <v>30000</v>
      </c>
      <c r="K49" s="57">
        <v>24369.75</v>
      </c>
      <c r="L49" s="57">
        <v>4630.25</v>
      </c>
      <c r="M49" s="57">
        <v>29000</v>
      </c>
      <c r="N49" s="57">
        <f t="shared" si="0"/>
        <v>29259.693245689243</v>
      </c>
      <c r="O49" s="57">
        <f t="shared" si="1"/>
        <v>29259.69</v>
      </c>
    </row>
    <row r="50" spans="2:15" ht="90" thickBot="1" x14ac:dyDescent="0.3">
      <c r="B50" s="53">
        <v>46</v>
      </c>
      <c r="C50" s="59">
        <v>4529001</v>
      </c>
      <c r="D50" s="58">
        <v>43201542</v>
      </c>
      <c r="E50" s="55" t="s">
        <v>64</v>
      </c>
      <c r="F50" s="56" t="s">
        <v>11</v>
      </c>
      <c r="G50" s="60">
        <v>0</v>
      </c>
      <c r="H50" s="60">
        <v>1</v>
      </c>
      <c r="I50" s="60">
        <v>1</v>
      </c>
      <c r="J50" s="57">
        <v>329652.47999999998</v>
      </c>
      <c r="K50" s="57">
        <v>268907.56</v>
      </c>
      <c r="L50" s="57">
        <v>51092.44</v>
      </c>
      <c r="M50" s="57">
        <v>320000</v>
      </c>
      <c r="N50" s="57">
        <f t="shared" si="0"/>
        <v>322865.5806420882</v>
      </c>
      <c r="O50" s="57">
        <f t="shared" si="1"/>
        <v>322865.58</v>
      </c>
    </row>
    <row r="51" spans="2:15" ht="141" thickBot="1" x14ac:dyDescent="0.3">
      <c r="B51" s="53">
        <v>47</v>
      </c>
      <c r="C51" s="59">
        <v>4529001</v>
      </c>
      <c r="D51" s="58">
        <v>43201542</v>
      </c>
      <c r="E51" s="55" t="s">
        <v>65</v>
      </c>
      <c r="F51" s="56" t="s">
        <v>11</v>
      </c>
      <c r="G51" s="60">
        <v>0</v>
      </c>
      <c r="H51" s="60">
        <v>1</v>
      </c>
      <c r="I51" s="60">
        <v>1</v>
      </c>
      <c r="J51" s="57">
        <v>277114.12</v>
      </c>
      <c r="K51" s="57">
        <v>226890.76</v>
      </c>
      <c r="L51" s="57">
        <v>43109.24</v>
      </c>
      <c r="M51" s="57">
        <v>270000</v>
      </c>
      <c r="N51" s="57">
        <f t="shared" si="0"/>
        <v>272417.83366676193</v>
      </c>
      <c r="O51" s="57">
        <f t="shared" si="1"/>
        <v>272417.83</v>
      </c>
    </row>
    <row r="52" spans="2:15" ht="51.75" thickBot="1" x14ac:dyDescent="0.3">
      <c r="B52" s="53">
        <v>48</v>
      </c>
      <c r="C52" s="59">
        <v>4529001</v>
      </c>
      <c r="D52" s="54">
        <v>45111823</v>
      </c>
      <c r="E52" s="55" t="s">
        <v>268</v>
      </c>
      <c r="F52" s="56" t="s">
        <v>11</v>
      </c>
      <c r="G52" s="60">
        <v>0</v>
      </c>
      <c r="H52" s="60">
        <v>1</v>
      </c>
      <c r="I52" s="60">
        <v>1</v>
      </c>
      <c r="J52" s="57">
        <v>65000</v>
      </c>
      <c r="K52" s="57">
        <v>53781.51</v>
      </c>
      <c r="L52" s="57">
        <v>10218.49</v>
      </c>
      <c r="M52" s="57">
        <v>64000</v>
      </c>
      <c r="N52" s="57">
        <f t="shared" si="0"/>
        <v>64573.116128417641</v>
      </c>
      <c r="O52" s="57">
        <f t="shared" si="1"/>
        <v>64573.120000000003</v>
      </c>
    </row>
    <row r="53" spans="2:15" ht="64.5" thickBot="1" x14ac:dyDescent="0.3">
      <c r="B53" s="53">
        <v>49</v>
      </c>
      <c r="C53" s="59">
        <v>4529001</v>
      </c>
      <c r="D53" s="54">
        <v>45111823</v>
      </c>
      <c r="E53" s="55" t="s">
        <v>67</v>
      </c>
      <c r="F53" s="56" t="s">
        <v>11</v>
      </c>
      <c r="G53" s="60">
        <v>0</v>
      </c>
      <c r="H53" s="60">
        <v>1</v>
      </c>
      <c r="I53" s="60">
        <v>1</v>
      </c>
      <c r="J53" s="57">
        <v>32965.25</v>
      </c>
      <c r="K53" s="57">
        <v>26890.76</v>
      </c>
      <c r="L53" s="57">
        <v>5109.24</v>
      </c>
      <c r="M53" s="57">
        <v>32000</v>
      </c>
      <c r="N53" s="57">
        <f t="shared" si="0"/>
        <v>32286.558064208821</v>
      </c>
      <c r="O53" s="57">
        <f t="shared" si="1"/>
        <v>32286.560000000001</v>
      </c>
    </row>
    <row r="54" spans="2:15" ht="77.25" thickBot="1" x14ac:dyDescent="0.3">
      <c r="B54" s="53">
        <v>50</v>
      </c>
      <c r="C54" s="59">
        <v>4529001</v>
      </c>
      <c r="D54" s="58">
        <v>39121011</v>
      </c>
      <c r="E54" s="55" t="s">
        <v>69</v>
      </c>
      <c r="F54" s="56" t="s">
        <v>11</v>
      </c>
      <c r="G54" s="60">
        <v>0</v>
      </c>
      <c r="H54" s="60">
        <v>1</v>
      </c>
      <c r="I54" s="60">
        <v>1</v>
      </c>
      <c r="J54" s="57">
        <v>298747.56</v>
      </c>
      <c r="K54" s="57">
        <v>243697.48</v>
      </c>
      <c r="L54" s="57">
        <v>46302.52</v>
      </c>
      <c r="M54" s="57">
        <v>290000</v>
      </c>
      <c r="N54" s="57">
        <f t="shared" si="0"/>
        <v>292596.93245689245</v>
      </c>
      <c r="O54" s="57">
        <f t="shared" si="1"/>
        <v>292596.93</v>
      </c>
    </row>
    <row r="55" spans="2:15" ht="102.75" thickBot="1" x14ac:dyDescent="0.3">
      <c r="B55" s="53">
        <v>51</v>
      </c>
      <c r="C55" s="59">
        <v>4529001</v>
      </c>
      <c r="D55" s="58">
        <v>39121011</v>
      </c>
      <c r="E55" s="55" t="s">
        <v>70</v>
      </c>
      <c r="F55" s="56" t="s">
        <v>11</v>
      </c>
      <c r="G55" s="60">
        <v>0</v>
      </c>
      <c r="H55" s="60">
        <v>1</v>
      </c>
      <c r="I55" s="60">
        <v>1</v>
      </c>
      <c r="J55" s="57">
        <v>239000</v>
      </c>
      <c r="K55" s="57">
        <v>198319.33</v>
      </c>
      <c r="L55" s="57">
        <v>37680.67</v>
      </c>
      <c r="M55" s="57">
        <v>236000</v>
      </c>
      <c r="N55" s="57">
        <f t="shared" si="0"/>
        <v>238113.36572354005</v>
      </c>
      <c r="O55" s="57">
        <f t="shared" si="1"/>
        <v>238113.37</v>
      </c>
    </row>
    <row r="56" spans="2:15" ht="77.25" thickBot="1" x14ac:dyDescent="0.3">
      <c r="B56" s="53">
        <v>52</v>
      </c>
      <c r="C56" s="59">
        <v>4529001</v>
      </c>
      <c r="D56" s="58">
        <v>39121011</v>
      </c>
      <c r="E56" s="55" t="s">
        <v>71</v>
      </c>
      <c r="F56" s="56" t="s">
        <v>11</v>
      </c>
      <c r="G56" s="60">
        <v>0</v>
      </c>
      <c r="H56" s="60">
        <v>1</v>
      </c>
      <c r="I56" s="60">
        <v>1</v>
      </c>
      <c r="J56" s="57">
        <v>185429.52</v>
      </c>
      <c r="K56" s="57">
        <v>155798.32</v>
      </c>
      <c r="L56" s="57">
        <v>29601.68</v>
      </c>
      <c r="M56" s="57">
        <v>185400</v>
      </c>
      <c r="N56" s="57">
        <f t="shared" si="0"/>
        <v>187060.24578450984</v>
      </c>
      <c r="O56" s="57">
        <f t="shared" si="1"/>
        <v>187060.25</v>
      </c>
    </row>
    <row r="57" spans="2:15" ht="51.75" thickBot="1" x14ac:dyDescent="0.3">
      <c r="B57" s="53">
        <v>53</v>
      </c>
      <c r="C57" s="59">
        <v>4529001</v>
      </c>
      <c r="D57" s="58">
        <v>39121011</v>
      </c>
      <c r="E57" s="55" t="s">
        <v>73</v>
      </c>
      <c r="F57" s="56" t="s">
        <v>11</v>
      </c>
      <c r="G57" s="60">
        <v>0</v>
      </c>
      <c r="H57" s="60">
        <v>1</v>
      </c>
      <c r="I57" s="60">
        <v>1</v>
      </c>
      <c r="J57" s="57">
        <v>504780.36</v>
      </c>
      <c r="K57" s="57">
        <v>423529.41</v>
      </c>
      <c r="L57" s="57">
        <v>80470.59</v>
      </c>
      <c r="M57" s="57">
        <v>504000</v>
      </c>
      <c r="N57" s="57">
        <f t="shared" si="0"/>
        <v>508513.28951128892</v>
      </c>
      <c r="O57" s="57">
        <f t="shared" si="1"/>
        <v>508513.29</v>
      </c>
    </row>
    <row r="58" spans="2:15" ht="153.75" thickBot="1" x14ac:dyDescent="0.3">
      <c r="B58" s="53">
        <v>54</v>
      </c>
      <c r="C58" s="59">
        <v>4529001</v>
      </c>
      <c r="D58" s="58">
        <v>39121011</v>
      </c>
      <c r="E58" s="55" t="s">
        <v>74</v>
      </c>
      <c r="F58" s="56" t="s">
        <v>11</v>
      </c>
      <c r="G58" s="60">
        <v>0</v>
      </c>
      <c r="H58" s="60">
        <v>1</v>
      </c>
      <c r="I58" s="60">
        <v>1</v>
      </c>
      <c r="J58" s="57">
        <v>61809.84</v>
      </c>
      <c r="K58" s="57">
        <v>51932.77</v>
      </c>
      <c r="L58" s="57">
        <v>9867.23</v>
      </c>
      <c r="M58" s="57">
        <v>61800</v>
      </c>
      <c r="N58" s="57">
        <f t="shared" si="0"/>
        <v>62353.41526150328</v>
      </c>
      <c r="O58" s="57">
        <f t="shared" si="1"/>
        <v>62353.42</v>
      </c>
    </row>
    <row r="59" spans="2:15" ht="77.25" thickBot="1" x14ac:dyDescent="0.3">
      <c r="B59" s="53">
        <v>55</v>
      </c>
      <c r="C59" s="59">
        <v>4529001</v>
      </c>
      <c r="D59" s="58">
        <v>39121011</v>
      </c>
      <c r="E59" s="55" t="s">
        <v>75</v>
      </c>
      <c r="F59" s="56" t="s">
        <v>11</v>
      </c>
      <c r="G59" s="60">
        <v>0</v>
      </c>
      <c r="H59" s="60">
        <v>1</v>
      </c>
      <c r="I59" s="60">
        <v>1</v>
      </c>
      <c r="J59" s="57">
        <v>319350.84000000003</v>
      </c>
      <c r="K59" s="57">
        <v>268319.33</v>
      </c>
      <c r="L59" s="57">
        <v>50980.67</v>
      </c>
      <c r="M59" s="57">
        <v>319300</v>
      </c>
      <c r="N59" s="57">
        <f t="shared" si="0"/>
        <v>322159.31218443363</v>
      </c>
      <c r="O59" s="57">
        <f t="shared" si="1"/>
        <v>322159.31</v>
      </c>
    </row>
    <row r="60" spans="2:15" ht="64.5" thickBot="1" x14ac:dyDescent="0.3">
      <c r="B60" s="53">
        <v>56</v>
      </c>
      <c r="C60" s="59">
        <v>4529001</v>
      </c>
      <c r="D60" s="58">
        <v>44103004</v>
      </c>
      <c r="E60" s="55" t="s">
        <v>76</v>
      </c>
      <c r="F60" s="56" t="s">
        <v>11</v>
      </c>
      <c r="G60" s="60">
        <v>0</v>
      </c>
      <c r="H60" s="60">
        <v>1</v>
      </c>
      <c r="I60" s="60">
        <v>1</v>
      </c>
      <c r="J60" s="57">
        <v>741718.08</v>
      </c>
      <c r="K60" s="57">
        <v>621848.74</v>
      </c>
      <c r="L60" s="57">
        <v>118151.26</v>
      </c>
      <c r="M60" s="57">
        <v>740000</v>
      </c>
      <c r="N60" s="57">
        <f t="shared" si="0"/>
        <v>746626.65523482894</v>
      </c>
      <c r="O60" s="57">
        <f t="shared" si="1"/>
        <v>746626.66</v>
      </c>
    </row>
    <row r="61" spans="2:15" ht="115.5" thickBot="1" x14ac:dyDescent="0.3">
      <c r="B61" s="53">
        <v>57</v>
      </c>
      <c r="C61" s="59">
        <v>4529001</v>
      </c>
      <c r="D61" s="58">
        <v>44103122</v>
      </c>
      <c r="E61" s="55" t="s">
        <v>77</v>
      </c>
      <c r="F61" s="56" t="s">
        <v>11</v>
      </c>
      <c r="G61" s="60">
        <v>0</v>
      </c>
      <c r="H61" s="60">
        <v>1</v>
      </c>
      <c r="I61" s="60">
        <v>1</v>
      </c>
      <c r="J61" s="57">
        <v>118468.86</v>
      </c>
      <c r="K61" s="57">
        <v>99159.66</v>
      </c>
      <c r="L61" s="57">
        <v>18840.34</v>
      </c>
      <c r="M61" s="57">
        <v>118000</v>
      </c>
      <c r="N61" s="57">
        <f t="shared" si="0"/>
        <v>119056.68286177002</v>
      </c>
      <c r="O61" s="57">
        <f t="shared" si="1"/>
        <v>119056.68</v>
      </c>
    </row>
    <row r="62" spans="2:15" ht="166.5" thickBot="1" x14ac:dyDescent="0.3">
      <c r="B62" s="53">
        <v>58</v>
      </c>
      <c r="C62" s="59">
        <v>4529001</v>
      </c>
      <c r="D62" s="58">
        <v>44103122</v>
      </c>
      <c r="E62" s="55" t="s">
        <v>78</v>
      </c>
      <c r="F62" s="56" t="s">
        <v>11</v>
      </c>
      <c r="G62" s="60">
        <v>0</v>
      </c>
      <c r="H62" s="60">
        <v>1</v>
      </c>
      <c r="I62" s="60">
        <v>1</v>
      </c>
      <c r="J62" s="57">
        <v>133921.32</v>
      </c>
      <c r="K62" s="57">
        <v>111764.71</v>
      </c>
      <c r="L62" s="57">
        <v>21235.29</v>
      </c>
      <c r="M62" s="57">
        <v>133000</v>
      </c>
      <c r="N62" s="57">
        <f t="shared" si="0"/>
        <v>134191.00695436791</v>
      </c>
      <c r="O62" s="57">
        <f t="shared" si="1"/>
        <v>134191.01</v>
      </c>
    </row>
    <row r="63" spans="2:15" ht="115.5" thickBot="1" x14ac:dyDescent="0.3">
      <c r="B63" s="53">
        <v>59</v>
      </c>
      <c r="C63" s="59">
        <v>4529001</v>
      </c>
      <c r="D63" s="58">
        <v>43202216</v>
      </c>
      <c r="E63" s="55" t="s">
        <v>79</v>
      </c>
      <c r="F63" s="56" t="s">
        <v>11</v>
      </c>
      <c r="G63" s="60">
        <v>0</v>
      </c>
      <c r="H63" s="60">
        <v>1</v>
      </c>
      <c r="I63" s="60">
        <v>1</v>
      </c>
      <c r="J63" s="57">
        <v>92714.76</v>
      </c>
      <c r="K63" s="57">
        <v>77899.16</v>
      </c>
      <c r="L63" s="57">
        <v>14800.84</v>
      </c>
      <c r="M63" s="57">
        <v>92700</v>
      </c>
      <c r="N63" s="57">
        <f t="shared" si="0"/>
        <v>93530.12289225492</v>
      </c>
      <c r="O63" s="57">
        <f t="shared" si="1"/>
        <v>93530.12</v>
      </c>
    </row>
    <row r="64" spans="2:15" ht="77.25" thickBot="1" x14ac:dyDescent="0.3">
      <c r="B64" s="53">
        <v>60</v>
      </c>
      <c r="C64" s="59">
        <v>4529001</v>
      </c>
      <c r="D64" s="58">
        <v>44103116</v>
      </c>
      <c r="E64" s="55" t="s">
        <v>82</v>
      </c>
      <c r="F64" s="56" t="s">
        <v>11</v>
      </c>
      <c r="G64" s="60">
        <v>0</v>
      </c>
      <c r="H64" s="60">
        <v>1</v>
      </c>
      <c r="I64" s="60">
        <v>1</v>
      </c>
      <c r="J64" s="57">
        <v>36055.74</v>
      </c>
      <c r="K64" s="57">
        <v>30252.1</v>
      </c>
      <c r="L64" s="57">
        <v>5747.9</v>
      </c>
      <c r="M64" s="57">
        <v>36000</v>
      </c>
      <c r="N64" s="57">
        <f t="shared" si="0"/>
        <v>36322.377822234921</v>
      </c>
      <c r="O64" s="57">
        <f t="shared" si="1"/>
        <v>36322.379999999997</v>
      </c>
    </row>
    <row r="65" spans="2:15" ht="217.5" thickBot="1" x14ac:dyDescent="0.3">
      <c r="B65" s="53">
        <v>61</v>
      </c>
      <c r="C65" s="59">
        <v>4529001</v>
      </c>
      <c r="D65" s="54">
        <v>44102906</v>
      </c>
      <c r="E65" s="55" t="s">
        <v>269</v>
      </c>
      <c r="F65" s="56" t="s">
        <v>11</v>
      </c>
      <c r="G65" s="54">
        <v>0</v>
      </c>
      <c r="H65" s="54">
        <v>1</v>
      </c>
      <c r="I65" s="54">
        <v>1</v>
      </c>
      <c r="J65" s="57">
        <v>65000</v>
      </c>
      <c r="K65" s="57">
        <v>53781.51</v>
      </c>
      <c r="L65" s="57">
        <v>10218.49</v>
      </c>
      <c r="M65" s="57">
        <v>64000</v>
      </c>
      <c r="N65" s="57">
        <f t="shared" si="0"/>
        <v>64573.116128417641</v>
      </c>
      <c r="O65" s="57">
        <f t="shared" si="1"/>
        <v>64573.120000000003</v>
      </c>
    </row>
    <row r="66" spans="2:15" ht="90" thickBot="1" x14ac:dyDescent="0.3">
      <c r="B66" s="53">
        <v>62</v>
      </c>
      <c r="C66" s="59">
        <v>4529001</v>
      </c>
      <c r="D66" s="58">
        <v>44103125</v>
      </c>
      <c r="E66" s="55" t="s">
        <v>83</v>
      </c>
      <c r="F66" s="56" t="s">
        <v>11</v>
      </c>
      <c r="G66" s="60">
        <v>0</v>
      </c>
      <c r="H66" s="60">
        <v>1</v>
      </c>
      <c r="I66" s="60">
        <v>1</v>
      </c>
      <c r="J66" s="57">
        <v>566590.19999999995</v>
      </c>
      <c r="K66" s="57">
        <v>470588.24</v>
      </c>
      <c r="L66" s="57">
        <v>89411.76</v>
      </c>
      <c r="M66" s="57">
        <v>560000</v>
      </c>
      <c r="N66" s="57">
        <f t="shared" si="0"/>
        <v>565014.76612365432</v>
      </c>
      <c r="O66" s="57">
        <f t="shared" si="1"/>
        <v>565014.77</v>
      </c>
    </row>
    <row r="67" spans="2:15" ht="141" thickBot="1" x14ac:dyDescent="0.3">
      <c r="B67" s="53">
        <v>63</v>
      </c>
      <c r="C67" s="59">
        <v>4529001</v>
      </c>
      <c r="D67" s="58">
        <v>44103125</v>
      </c>
      <c r="E67" s="55" t="s">
        <v>84</v>
      </c>
      <c r="F67" s="56" t="s">
        <v>11</v>
      </c>
      <c r="G67" s="60">
        <v>0</v>
      </c>
      <c r="H67" s="60">
        <v>1</v>
      </c>
      <c r="I67" s="60">
        <v>1</v>
      </c>
      <c r="J67" s="57">
        <v>638701.68000000005</v>
      </c>
      <c r="K67" s="57">
        <v>529411.76</v>
      </c>
      <c r="L67" s="57">
        <v>100588.24</v>
      </c>
      <c r="M67" s="57">
        <v>630000</v>
      </c>
      <c r="N67" s="57">
        <f t="shared" si="0"/>
        <v>635641.61188911111</v>
      </c>
      <c r="O67" s="57">
        <f t="shared" si="1"/>
        <v>635641.61</v>
      </c>
    </row>
    <row r="68" spans="2:15" ht="141" thickBot="1" x14ac:dyDescent="0.3">
      <c r="B68" s="53">
        <v>64</v>
      </c>
      <c r="C68" s="59">
        <v>4529001</v>
      </c>
      <c r="D68" s="58">
        <v>44103125</v>
      </c>
      <c r="E68" s="55" t="s">
        <v>85</v>
      </c>
      <c r="F68" s="56" t="s">
        <v>11</v>
      </c>
      <c r="G68" s="60">
        <v>0</v>
      </c>
      <c r="H68" s="60">
        <v>1</v>
      </c>
      <c r="I68" s="60">
        <v>1</v>
      </c>
      <c r="J68" s="57">
        <v>813829.56</v>
      </c>
      <c r="K68" s="57">
        <v>680672.27</v>
      </c>
      <c r="L68" s="57">
        <v>129327.73</v>
      </c>
      <c r="M68" s="57">
        <v>810000</v>
      </c>
      <c r="N68" s="57">
        <f t="shared" si="0"/>
        <v>817253.50100028573</v>
      </c>
      <c r="O68" s="57">
        <f t="shared" si="1"/>
        <v>817253.5</v>
      </c>
    </row>
    <row r="69" spans="2:15" ht="141" thickBot="1" x14ac:dyDescent="0.3">
      <c r="B69" s="53">
        <v>65</v>
      </c>
      <c r="C69" s="59">
        <v>4529001</v>
      </c>
      <c r="D69" s="58">
        <v>44103125</v>
      </c>
      <c r="E69" s="55" t="s">
        <v>86</v>
      </c>
      <c r="F69" s="56" t="s">
        <v>11</v>
      </c>
      <c r="G69" s="60">
        <v>0</v>
      </c>
      <c r="H69" s="60">
        <v>1</v>
      </c>
      <c r="I69" s="60">
        <v>1</v>
      </c>
      <c r="J69" s="57">
        <v>958052.52</v>
      </c>
      <c r="K69" s="57">
        <v>805042.02</v>
      </c>
      <c r="L69" s="57">
        <v>152957.98000000001</v>
      </c>
      <c r="M69" s="57">
        <v>958000</v>
      </c>
      <c r="N69" s="57">
        <f t="shared" si="0"/>
        <v>966578.83204725152</v>
      </c>
      <c r="O69" s="57">
        <f t="shared" si="1"/>
        <v>966578.83</v>
      </c>
    </row>
    <row r="70" spans="2:15" ht="90" thickBot="1" x14ac:dyDescent="0.3">
      <c r="B70" s="53">
        <v>66</v>
      </c>
      <c r="C70" s="59">
        <v>4529001</v>
      </c>
      <c r="D70" s="58">
        <v>44103116</v>
      </c>
      <c r="E70" s="55" t="s">
        <v>87</v>
      </c>
      <c r="F70" s="56" t="s">
        <v>11</v>
      </c>
      <c r="G70" s="60">
        <v>0</v>
      </c>
      <c r="H70" s="60">
        <v>1</v>
      </c>
      <c r="I70" s="60">
        <v>1</v>
      </c>
      <c r="J70" s="57">
        <v>46357.38</v>
      </c>
      <c r="K70" s="57">
        <v>38655.46</v>
      </c>
      <c r="L70" s="57">
        <v>7344.54</v>
      </c>
      <c r="M70" s="57">
        <v>46000</v>
      </c>
      <c r="N70" s="57">
        <f t="shared" ref="N70:N133" si="2">+M70*$N$3</f>
        <v>46411.927217300181</v>
      </c>
      <c r="O70" s="57">
        <f t="shared" ref="O70:O133" si="3">+ROUND(N70,2)</f>
        <v>46411.93</v>
      </c>
    </row>
    <row r="71" spans="2:15" ht="77.25" thickBot="1" x14ac:dyDescent="0.3">
      <c r="B71" s="53">
        <v>67</v>
      </c>
      <c r="C71" s="59">
        <v>4529001</v>
      </c>
      <c r="D71" s="58">
        <v>44103125</v>
      </c>
      <c r="E71" s="55" t="s">
        <v>88</v>
      </c>
      <c r="F71" s="56" t="s">
        <v>11</v>
      </c>
      <c r="G71" s="60">
        <v>0</v>
      </c>
      <c r="H71" s="60">
        <v>1</v>
      </c>
      <c r="I71" s="60">
        <v>1</v>
      </c>
      <c r="J71" s="57">
        <v>410005.27</v>
      </c>
      <c r="K71" s="57">
        <v>344537.82</v>
      </c>
      <c r="L71" s="57">
        <v>65462.18</v>
      </c>
      <c r="M71" s="57">
        <v>410000</v>
      </c>
      <c r="N71" s="57">
        <f t="shared" si="2"/>
        <v>413671.52519767551</v>
      </c>
      <c r="O71" s="57">
        <f t="shared" si="3"/>
        <v>413671.53</v>
      </c>
    </row>
    <row r="72" spans="2:15" ht="179.25" thickBot="1" x14ac:dyDescent="0.3">
      <c r="B72" s="53">
        <v>68</v>
      </c>
      <c r="C72" s="59">
        <v>4529001</v>
      </c>
      <c r="D72" s="58">
        <v>44103116</v>
      </c>
      <c r="E72" s="55" t="s">
        <v>30</v>
      </c>
      <c r="F72" s="56" t="s">
        <v>11</v>
      </c>
      <c r="G72" s="58">
        <v>0</v>
      </c>
      <c r="H72" s="58">
        <v>1</v>
      </c>
      <c r="I72" s="58">
        <v>1</v>
      </c>
      <c r="J72" s="57">
        <v>49447.87</v>
      </c>
      <c r="K72" s="57">
        <v>41176.47</v>
      </c>
      <c r="L72" s="57">
        <v>7823.53</v>
      </c>
      <c r="M72" s="57">
        <v>49000</v>
      </c>
      <c r="N72" s="57">
        <f t="shared" si="2"/>
        <v>49438.792035819752</v>
      </c>
      <c r="O72" s="57">
        <f t="shared" si="3"/>
        <v>49438.79</v>
      </c>
    </row>
    <row r="73" spans="2:15" ht="102.75" thickBot="1" x14ac:dyDescent="0.3">
      <c r="B73" s="53">
        <v>69</v>
      </c>
      <c r="C73" s="59">
        <v>4529001</v>
      </c>
      <c r="D73" s="58">
        <v>44103116</v>
      </c>
      <c r="E73" s="55" t="s">
        <v>89</v>
      </c>
      <c r="F73" s="56" t="s">
        <v>11</v>
      </c>
      <c r="G73" s="60">
        <v>0</v>
      </c>
      <c r="H73" s="60">
        <v>1</v>
      </c>
      <c r="I73" s="60">
        <v>1</v>
      </c>
      <c r="J73" s="57">
        <v>100956.07</v>
      </c>
      <c r="K73" s="57">
        <v>84033.61</v>
      </c>
      <c r="L73" s="57">
        <v>15966.39</v>
      </c>
      <c r="M73" s="57">
        <v>100000</v>
      </c>
      <c r="N73" s="57">
        <f t="shared" si="2"/>
        <v>100895.49395065256</v>
      </c>
      <c r="O73" s="57">
        <f t="shared" si="3"/>
        <v>100895.49</v>
      </c>
    </row>
    <row r="74" spans="2:15" ht="102.75" thickBot="1" x14ac:dyDescent="0.3">
      <c r="B74" s="53">
        <v>70</v>
      </c>
      <c r="C74" s="59">
        <v>4529001</v>
      </c>
      <c r="D74" s="58">
        <v>44103116</v>
      </c>
      <c r="E74" s="55" t="s">
        <v>90</v>
      </c>
      <c r="F74" s="56" t="s">
        <v>11</v>
      </c>
      <c r="G74" s="60">
        <v>0</v>
      </c>
      <c r="H74" s="60">
        <v>1</v>
      </c>
      <c r="I74" s="60">
        <v>1</v>
      </c>
      <c r="J74" s="57">
        <v>128770.5</v>
      </c>
      <c r="K74" s="57">
        <v>105042.02</v>
      </c>
      <c r="L74" s="57">
        <v>19957.98</v>
      </c>
      <c r="M74" s="57">
        <v>125000</v>
      </c>
      <c r="N74" s="57">
        <f t="shared" si="2"/>
        <v>126119.3674383157</v>
      </c>
      <c r="O74" s="57">
        <f t="shared" si="3"/>
        <v>126119.37</v>
      </c>
    </row>
    <row r="75" spans="2:15" ht="102.75" thickBot="1" x14ac:dyDescent="0.3">
      <c r="B75" s="53">
        <v>71</v>
      </c>
      <c r="C75" s="59">
        <v>4529001</v>
      </c>
      <c r="D75" s="58">
        <v>44103122</v>
      </c>
      <c r="E75" s="55" t="s">
        <v>91</v>
      </c>
      <c r="F75" s="56" t="s">
        <v>11</v>
      </c>
      <c r="G75" s="60">
        <v>0</v>
      </c>
      <c r="H75" s="60">
        <v>1</v>
      </c>
      <c r="I75" s="60">
        <v>1</v>
      </c>
      <c r="J75" s="57">
        <v>92714.76</v>
      </c>
      <c r="K75" s="57">
        <v>75630.25</v>
      </c>
      <c r="L75" s="57">
        <v>14369.75</v>
      </c>
      <c r="M75" s="57">
        <v>90000</v>
      </c>
      <c r="N75" s="57">
        <f t="shared" si="2"/>
        <v>90805.94455558731</v>
      </c>
      <c r="O75" s="57">
        <f t="shared" si="3"/>
        <v>90805.94</v>
      </c>
    </row>
    <row r="76" spans="2:15" ht="102.75" thickBot="1" x14ac:dyDescent="0.3">
      <c r="B76" s="53">
        <v>72</v>
      </c>
      <c r="C76" s="59">
        <v>4529001</v>
      </c>
      <c r="D76" s="58">
        <v>44103122</v>
      </c>
      <c r="E76" s="55" t="s">
        <v>92</v>
      </c>
      <c r="F76" s="56" t="s">
        <v>11</v>
      </c>
      <c r="G76" s="60">
        <v>0</v>
      </c>
      <c r="H76" s="60">
        <v>1</v>
      </c>
      <c r="I76" s="60">
        <v>1</v>
      </c>
      <c r="J76" s="57">
        <v>82413.119999999995</v>
      </c>
      <c r="K76" s="57">
        <v>67226.89</v>
      </c>
      <c r="L76" s="57">
        <v>12773.11</v>
      </c>
      <c r="M76" s="57">
        <v>80000</v>
      </c>
      <c r="N76" s="57">
        <f t="shared" si="2"/>
        <v>80716.39516052205</v>
      </c>
      <c r="O76" s="57">
        <f t="shared" si="3"/>
        <v>80716.399999999994</v>
      </c>
    </row>
    <row r="77" spans="2:15" ht="64.5" thickBot="1" x14ac:dyDescent="0.3">
      <c r="B77" s="53">
        <v>73</v>
      </c>
      <c r="C77" s="59">
        <v>4529001</v>
      </c>
      <c r="D77" s="61">
        <v>32101601</v>
      </c>
      <c r="E77" s="55" t="s">
        <v>93</v>
      </c>
      <c r="F77" s="56" t="s">
        <v>11</v>
      </c>
      <c r="G77" s="60">
        <v>0</v>
      </c>
      <c r="H77" s="60">
        <v>1</v>
      </c>
      <c r="I77" s="60">
        <v>1</v>
      </c>
      <c r="J77" s="57">
        <v>198000</v>
      </c>
      <c r="K77" s="57">
        <v>159663.87</v>
      </c>
      <c r="L77" s="57">
        <v>30336.13</v>
      </c>
      <c r="M77" s="57">
        <v>190000</v>
      </c>
      <c r="N77" s="57">
        <f t="shared" si="2"/>
        <v>191701.43850623985</v>
      </c>
      <c r="O77" s="57">
        <f t="shared" si="3"/>
        <v>191701.44</v>
      </c>
    </row>
    <row r="78" spans="2:15" ht="51.75" thickBot="1" x14ac:dyDescent="0.3">
      <c r="B78" s="53">
        <v>74</v>
      </c>
      <c r="C78" s="59">
        <v>4529001</v>
      </c>
      <c r="D78" s="61">
        <v>32101601</v>
      </c>
      <c r="E78" s="55" t="s">
        <v>94</v>
      </c>
      <c r="F78" s="56" t="s">
        <v>11</v>
      </c>
      <c r="G78" s="60">
        <v>0</v>
      </c>
      <c r="H78" s="60">
        <v>1</v>
      </c>
      <c r="I78" s="60">
        <v>1</v>
      </c>
      <c r="J78" s="57">
        <v>133921.32</v>
      </c>
      <c r="K78" s="57">
        <v>109243.7</v>
      </c>
      <c r="L78" s="57">
        <v>20756.3</v>
      </c>
      <c r="M78" s="57">
        <v>130000</v>
      </c>
      <c r="N78" s="57">
        <f t="shared" si="2"/>
        <v>131164.14213584832</v>
      </c>
      <c r="O78" s="57">
        <f t="shared" si="3"/>
        <v>131164.14000000001</v>
      </c>
    </row>
    <row r="79" spans="2:15" ht="51.75" thickBot="1" x14ac:dyDescent="0.3">
      <c r="B79" s="53">
        <v>75</v>
      </c>
      <c r="C79" s="59">
        <v>4529001</v>
      </c>
      <c r="D79" s="61">
        <v>32101601</v>
      </c>
      <c r="E79" s="55" t="s">
        <v>95</v>
      </c>
      <c r="F79" s="56" t="s">
        <v>11</v>
      </c>
      <c r="G79" s="60">
        <v>0</v>
      </c>
      <c r="H79" s="60">
        <v>1</v>
      </c>
      <c r="I79" s="60">
        <v>1</v>
      </c>
      <c r="J79" s="57">
        <v>169000</v>
      </c>
      <c r="K79" s="57">
        <v>134453.78</v>
      </c>
      <c r="L79" s="57">
        <v>25546.22</v>
      </c>
      <c r="M79" s="57">
        <v>160000</v>
      </c>
      <c r="N79" s="57">
        <f t="shared" si="2"/>
        <v>161432.7903210441</v>
      </c>
      <c r="O79" s="57">
        <f t="shared" si="3"/>
        <v>161432.79</v>
      </c>
    </row>
    <row r="80" spans="2:15" ht="51.75" thickBot="1" x14ac:dyDescent="0.3">
      <c r="B80" s="53">
        <v>76</v>
      </c>
      <c r="C80" s="59">
        <v>4529001</v>
      </c>
      <c r="D80" s="61">
        <v>32101601</v>
      </c>
      <c r="E80" s="55" t="s">
        <v>96</v>
      </c>
      <c r="F80" s="56" t="s">
        <v>11</v>
      </c>
      <c r="G80" s="60">
        <v>0</v>
      </c>
      <c r="H80" s="60">
        <v>1</v>
      </c>
      <c r="I80" s="60">
        <v>1</v>
      </c>
      <c r="J80" s="57">
        <v>260000</v>
      </c>
      <c r="K80" s="57">
        <v>205882.35</v>
      </c>
      <c r="L80" s="57">
        <v>39117.65</v>
      </c>
      <c r="M80" s="57">
        <v>245000</v>
      </c>
      <c r="N80" s="57">
        <f t="shared" si="2"/>
        <v>247193.96017909877</v>
      </c>
      <c r="O80" s="57">
        <f t="shared" si="3"/>
        <v>247193.96</v>
      </c>
    </row>
    <row r="81" spans="2:15" ht="64.5" thickBot="1" x14ac:dyDescent="0.3">
      <c r="B81" s="53">
        <v>77</v>
      </c>
      <c r="C81" s="59">
        <v>4529001</v>
      </c>
      <c r="D81" s="61">
        <v>32101601</v>
      </c>
      <c r="E81" s="55" t="s">
        <v>97</v>
      </c>
      <c r="F81" s="56" t="s">
        <v>11</v>
      </c>
      <c r="G81" s="60">
        <v>0</v>
      </c>
      <c r="H81" s="60">
        <v>1</v>
      </c>
      <c r="I81" s="60">
        <v>1</v>
      </c>
      <c r="J81" s="57">
        <v>133921.32</v>
      </c>
      <c r="K81" s="57">
        <v>111764.71</v>
      </c>
      <c r="L81" s="57">
        <v>21235.29</v>
      </c>
      <c r="M81" s="57">
        <v>133000</v>
      </c>
      <c r="N81" s="57">
        <f t="shared" si="2"/>
        <v>134191.00695436791</v>
      </c>
      <c r="O81" s="57">
        <f t="shared" si="3"/>
        <v>134191.01</v>
      </c>
    </row>
    <row r="82" spans="2:15" ht="77.25" thickBot="1" x14ac:dyDescent="0.3">
      <c r="B82" s="53">
        <v>78</v>
      </c>
      <c r="C82" s="59">
        <v>4529001</v>
      </c>
      <c r="D82" s="61">
        <v>32101601</v>
      </c>
      <c r="E82" s="55" t="s">
        <v>98</v>
      </c>
      <c r="F82" s="56" t="s">
        <v>11</v>
      </c>
      <c r="G82" s="60">
        <v>0</v>
      </c>
      <c r="H82" s="60">
        <v>1</v>
      </c>
      <c r="I82" s="60">
        <v>1</v>
      </c>
      <c r="J82" s="57">
        <v>169000</v>
      </c>
      <c r="K82" s="57">
        <v>141176.47</v>
      </c>
      <c r="L82" s="57">
        <v>26823.53</v>
      </c>
      <c r="M82" s="57">
        <v>168000</v>
      </c>
      <c r="N82" s="57">
        <f t="shared" si="2"/>
        <v>169504.42983709631</v>
      </c>
      <c r="O82" s="57">
        <f t="shared" si="3"/>
        <v>169504.43</v>
      </c>
    </row>
    <row r="83" spans="2:15" ht="51.75" thickBot="1" x14ac:dyDescent="0.3">
      <c r="B83" s="53">
        <v>79</v>
      </c>
      <c r="C83" s="59">
        <v>4529001</v>
      </c>
      <c r="D83" s="58">
        <v>44101700</v>
      </c>
      <c r="E83" s="55" t="s">
        <v>99</v>
      </c>
      <c r="F83" s="56" t="s">
        <v>11</v>
      </c>
      <c r="G83" s="60">
        <v>0</v>
      </c>
      <c r="H83" s="60">
        <v>1</v>
      </c>
      <c r="I83" s="60">
        <v>1</v>
      </c>
      <c r="J83" s="57">
        <v>72111.48</v>
      </c>
      <c r="K83" s="57">
        <v>60504.2</v>
      </c>
      <c r="L83" s="57">
        <v>11495.8</v>
      </c>
      <c r="M83" s="57">
        <v>72000</v>
      </c>
      <c r="N83" s="57">
        <f t="shared" si="2"/>
        <v>72644.755644469842</v>
      </c>
      <c r="O83" s="57">
        <f t="shared" si="3"/>
        <v>72644.759999999995</v>
      </c>
    </row>
    <row r="84" spans="2:15" ht="115.5" thickBot="1" x14ac:dyDescent="0.3">
      <c r="B84" s="53">
        <v>80</v>
      </c>
      <c r="C84" s="59">
        <v>4529001</v>
      </c>
      <c r="D84" s="58">
        <v>44101700</v>
      </c>
      <c r="E84" s="55" t="s">
        <v>100</v>
      </c>
      <c r="F84" s="56" t="s">
        <v>11</v>
      </c>
      <c r="G84" s="60">
        <v>0</v>
      </c>
      <c r="H84" s="60">
        <v>1</v>
      </c>
      <c r="I84" s="60">
        <v>1</v>
      </c>
      <c r="J84" s="57">
        <v>46357.38</v>
      </c>
      <c r="K84" s="57">
        <v>38655.46</v>
      </c>
      <c r="L84" s="57">
        <v>7344.54</v>
      </c>
      <c r="M84" s="57">
        <v>46000</v>
      </c>
      <c r="N84" s="57">
        <f t="shared" si="2"/>
        <v>46411.927217300181</v>
      </c>
      <c r="O84" s="57">
        <f t="shared" si="3"/>
        <v>46411.93</v>
      </c>
    </row>
    <row r="85" spans="2:15" ht="115.5" thickBot="1" x14ac:dyDescent="0.3">
      <c r="B85" s="53">
        <v>81</v>
      </c>
      <c r="C85" s="59">
        <v>4529001</v>
      </c>
      <c r="D85" s="58">
        <v>44101700</v>
      </c>
      <c r="E85" s="55" t="s">
        <v>102</v>
      </c>
      <c r="F85" s="56" t="s">
        <v>11</v>
      </c>
      <c r="G85" s="60">
        <v>0</v>
      </c>
      <c r="H85" s="60">
        <v>1</v>
      </c>
      <c r="I85" s="60">
        <v>1</v>
      </c>
      <c r="J85" s="57">
        <v>442970.52</v>
      </c>
      <c r="K85" s="57">
        <v>337815.13</v>
      </c>
      <c r="L85" s="57">
        <v>64184.87</v>
      </c>
      <c r="M85" s="57">
        <v>402000</v>
      </c>
      <c r="N85" s="57">
        <f t="shared" si="2"/>
        <v>405599.8856816233</v>
      </c>
      <c r="O85" s="57">
        <f t="shared" si="3"/>
        <v>405599.89</v>
      </c>
    </row>
    <row r="86" spans="2:15" ht="115.5" thickBot="1" x14ac:dyDescent="0.3">
      <c r="B86" s="53">
        <v>82</v>
      </c>
      <c r="C86" s="59">
        <v>4529001</v>
      </c>
      <c r="D86" s="58">
        <v>44101700</v>
      </c>
      <c r="E86" s="55" t="s">
        <v>270</v>
      </c>
      <c r="F86" s="56" t="s">
        <v>11</v>
      </c>
      <c r="G86" s="60">
        <v>0</v>
      </c>
      <c r="H86" s="60">
        <v>1</v>
      </c>
      <c r="I86" s="60">
        <v>1</v>
      </c>
      <c r="J86" s="57">
        <v>149373.78</v>
      </c>
      <c r="K86" s="57">
        <v>109243.7</v>
      </c>
      <c r="L86" s="57">
        <v>20756.3</v>
      </c>
      <c r="M86" s="57">
        <v>130000</v>
      </c>
      <c r="N86" s="57">
        <f t="shared" si="2"/>
        <v>131164.14213584832</v>
      </c>
      <c r="O86" s="57">
        <f t="shared" si="3"/>
        <v>131164.14000000001</v>
      </c>
    </row>
    <row r="87" spans="2:15" ht="179.25" thickBot="1" x14ac:dyDescent="0.3">
      <c r="B87" s="53">
        <v>83</v>
      </c>
      <c r="C87" s="59">
        <v>4529001</v>
      </c>
      <c r="D87" s="58">
        <v>44101700</v>
      </c>
      <c r="E87" s="55" t="s">
        <v>103</v>
      </c>
      <c r="F87" s="56" t="s">
        <v>11</v>
      </c>
      <c r="G87" s="60">
        <v>0</v>
      </c>
      <c r="H87" s="60">
        <v>1</v>
      </c>
      <c r="I87" s="60">
        <v>1</v>
      </c>
      <c r="J87" s="57">
        <v>37085.9</v>
      </c>
      <c r="K87" s="57">
        <v>31092.44</v>
      </c>
      <c r="L87" s="57">
        <v>5907.56</v>
      </c>
      <c r="M87" s="57">
        <v>37000</v>
      </c>
      <c r="N87" s="57">
        <f t="shared" si="2"/>
        <v>37331.332761741447</v>
      </c>
      <c r="O87" s="57">
        <f t="shared" si="3"/>
        <v>37331.33</v>
      </c>
    </row>
    <row r="88" spans="2:15" ht="102.75" thickBot="1" x14ac:dyDescent="0.3">
      <c r="B88" s="53">
        <v>84</v>
      </c>
      <c r="C88" s="59">
        <v>4529001</v>
      </c>
      <c r="D88" s="54">
        <v>26121607</v>
      </c>
      <c r="E88" s="55" t="s">
        <v>104</v>
      </c>
      <c r="F88" s="56" t="s">
        <v>11</v>
      </c>
      <c r="G88" s="60">
        <v>0</v>
      </c>
      <c r="H88" s="60">
        <v>1</v>
      </c>
      <c r="I88" s="60">
        <v>1</v>
      </c>
      <c r="J88" s="57">
        <v>71081.320000000007</v>
      </c>
      <c r="K88" s="57">
        <v>59663.87</v>
      </c>
      <c r="L88" s="57">
        <v>11336.13</v>
      </c>
      <c r="M88" s="57">
        <v>71000</v>
      </c>
      <c r="N88" s="57">
        <f t="shared" si="2"/>
        <v>71635.800704963316</v>
      </c>
      <c r="O88" s="57">
        <f t="shared" si="3"/>
        <v>71635.8</v>
      </c>
    </row>
    <row r="89" spans="2:15" ht="90" thickBot="1" x14ac:dyDescent="0.3">
      <c r="B89" s="53">
        <v>85</v>
      </c>
      <c r="C89" s="59">
        <v>4529001</v>
      </c>
      <c r="D89" s="54">
        <v>26121607</v>
      </c>
      <c r="E89" s="55" t="s">
        <v>105</v>
      </c>
      <c r="F89" s="56" t="s">
        <v>11</v>
      </c>
      <c r="G89" s="60">
        <v>0</v>
      </c>
      <c r="H89" s="60">
        <v>1</v>
      </c>
      <c r="I89" s="60">
        <v>1</v>
      </c>
      <c r="J89" s="57">
        <v>51508.2</v>
      </c>
      <c r="K89" s="57">
        <v>42857.14</v>
      </c>
      <c r="L89" s="57">
        <v>8142.86</v>
      </c>
      <c r="M89" s="57">
        <v>51000</v>
      </c>
      <c r="N89" s="57">
        <f t="shared" si="2"/>
        <v>51456.701914832804</v>
      </c>
      <c r="O89" s="57">
        <f t="shared" si="3"/>
        <v>51456.7</v>
      </c>
    </row>
    <row r="90" spans="2:15" ht="77.25" thickBot="1" x14ac:dyDescent="0.3">
      <c r="B90" s="53">
        <v>86</v>
      </c>
      <c r="C90" s="59">
        <v>4529001</v>
      </c>
      <c r="D90" s="54">
        <v>26121607</v>
      </c>
      <c r="E90" s="55" t="s">
        <v>106</v>
      </c>
      <c r="F90" s="56" t="s">
        <v>11</v>
      </c>
      <c r="G90" s="60">
        <v>0</v>
      </c>
      <c r="H90" s="60">
        <v>1</v>
      </c>
      <c r="I90" s="60">
        <v>1</v>
      </c>
      <c r="J90" s="57">
        <v>51508.2</v>
      </c>
      <c r="K90" s="57">
        <v>42857.14</v>
      </c>
      <c r="L90" s="57">
        <v>8142.86</v>
      </c>
      <c r="M90" s="57">
        <v>51000</v>
      </c>
      <c r="N90" s="57">
        <f t="shared" si="2"/>
        <v>51456.701914832804</v>
      </c>
      <c r="O90" s="57">
        <f t="shared" si="3"/>
        <v>51456.7</v>
      </c>
    </row>
    <row r="91" spans="2:15" ht="64.5" thickBot="1" x14ac:dyDescent="0.3">
      <c r="B91" s="53">
        <v>87</v>
      </c>
      <c r="C91" s="59">
        <v>4529001</v>
      </c>
      <c r="D91" s="58">
        <v>44103114</v>
      </c>
      <c r="E91" s="55" t="s">
        <v>107</v>
      </c>
      <c r="F91" s="56" t="s">
        <v>11</v>
      </c>
      <c r="G91" s="60">
        <v>0</v>
      </c>
      <c r="H91" s="60">
        <v>1</v>
      </c>
      <c r="I91" s="60">
        <v>1</v>
      </c>
      <c r="J91" s="57">
        <v>32965.25</v>
      </c>
      <c r="K91" s="57">
        <v>26890.76</v>
      </c>
      <c r="L91" s="57">
        <v>5109.24</v>
      </c>
      <c r="M91" s="57">
        <v>32000</v>
      </c>
      <c r="N91" s="57">
        <f t="shared" si="2"/>
        <v>32286.558064208821</v>
      </c>
      <c r="O91" s="57">
        <f t="shared" si="3"/>
        <v>32286.560000000001</v>
      </c>
    </row>
    <row r="92" spans="2:15" ht="128.25" thickBot="1" x14ac:dyDescent="0.3">
      <c r="B92" s="53">
        <v>88</v>
      </c>
      <c r="C92" s="59">
        <v>4529001</v>
      </c>
      <c r="D92" s="58">
        <v>44101728</v>
      </c>
      <c r="E92" s="55" t="s">
        <v>108</v>
      </c>
      <c r="F92" s="56" t="s">
        <v>11</v>
      </c>
      <c r="G92" s="60">
        <v>0</v>
      </c>
      <c r="H92" s="60">
        <v>1</v>
      </c>
      <c r="I92" s="60">
        <v>1</v>
      </c>
      <c r="J92" s="57">
        <v>92714.76</v>
      </c>
      <c r="K92" s="57">
        <v>68907.56</v>
      </c>
      <c r="L92" s="57">
        <v>13092.44</v>
      </c>
      <c r="M92" s="57">
        <v>82000</v>
      </c>
      <c r="N92" s="57">
        <f t="shared" si="2"/>
        <v>82734.305039535102</v>
      </c>
      <c r="O92" s="57">
        <f t="shared" si="3"/>
        <v>82734.31</v>
      </c>
    </row>
    <row r="93" spans="2:15" ht="90" thickBot="1" x14ac:dyDescent="0.3">
      <c r="B93" s="53">
        <v>89</v>
      </c>
      <c r="C93" s="59">
        <v>4529001</v>
      </c>
      <c r="D93" s="58">
        <v>44103122</v>
      </c>
      <c r="E93" s="55" t="s">
        <v>110</v>
      </c>
      <c r="F93" s="56" t="s">
        <v>11</v>
      </c>
      <c r="G93" s="60">
        <v>0</v>
      </c>
      <c r="H93" s="60">
        <v>1</v>
      </c>
      <c r="I93" s="60">
        <v>1</v>
      </c>
      <c r="J93" s="57">
        <v>41206.559999999998</v>
      </c>
      <c r="K93" s="57">
        <v>32773.11</v>
      </c>
      <c r="L93" s="57">
        <v>6226.89</v>
      </c>
      <c r="M93" s="57">
        <v>39000</v>
      </c>
      <c r="N93" s="57">
        <f t="shared" si="2"/>
        <v>39349.242640754499</v>
      </c>
      <c r="O93" s="57">
        <f t="shared" si="3"/>
        <v>39349.24</v>
      </c>
    </row>
    <row r="94" spans="2:15" ht="77.25" thickBot="1" x14ac:dyDescent="0.3">
      <c r="B94" s="53">
        <v>90</v>
      </c>
      <c r="C94" s="59">
        <v>4529001</v>
      </c>
      <c r="D94" s="58">
        <v>44103122</v>
      </c>
      <c r="E94" s="55" t="s">
        <v>111</v>
      </c>
      <c r="F94" s="56" t="s">
        <v>11</v>
      </c>
      <c r="G94" s="60">
        <v>0</v>
      </c>
      <c r="H94" s="60">
        <v>1</v>
      </c>
      <c r="I94" s="60">
        <v>1</v>
      </c>
      <c r="J94" s="57">
        <v>154524.6</v>
      </c>
      <c r="K94" s="57">
        <v>127731.09</v>
      </c>
      <c r="L94" s="57">
        <v>24268.91</v>
      </c>
      <c r="M94" s="57">
        <v>152000</v>
      </c>
      <c r="N94" s="57">
        <f t="shared" si="2"/>
        <v>153361.15080499189</v>
      </c>
      <c r="O94" s="57">
        <f t="shared" si="3"/>
        <v>153361.15</v>
      </c>
    </row>
    <row r="95" spans="2:15" ht="77.25" thickBot="1" x14ac:dyDescent="0.3">
      <c r="B95" s="53">
        <v>91</v>
      </c>
      <c r="C95" s="59">
        <v>4529001</v>
      </c>
      <c r="D95" s="58">
        <v>44101700</v>
      </c>
      <c r="E95" s="55" t="s">
        <v>112</v>
      </c>
      <c r="F95" s="56" t="s">
        <v>11</v>
      </c>
      <c r="G95" s="60">
        <v>0</v>
      </c>
      <c r="H95" s="60">
        <v>1</v>
      </c>
      <c r="I95" s="60">
        <v>1</v>
      </c>
      <c r="J95" s="57">
        <v>46357.38</v>
      </c>
      <c r="K95" s="57">
        <v>38655.46</v>
      </c>
      <c r="L95" s="57">
        <v>7344.54</v>
      </c>
      <c r="M95" s="57">
        <v>46000</v>
      </c>
      <c r="N95" s="57">
        <f t="shared" si="2"/>
        <v>46411.927217300181</v>
      </c>
      <c r="O95" s="57">
        <f t="shared" si="3"/>
        <v>46411.93</v>
      </c>
    </row>
    <row r="96" spans="2:15" ht="77.25" thickBot="1" x14ac:dyDescent="0.3">
      <c r="B96" s="53">
        <v>92</v>
      </c>
      <c r="C96" s="59">
        <v>4529001</v>
      </c>
      <c r="D96" s="58">
        <v>44101700</v>
      </c>
      <c r="E96" s="55" t="s">
        <v>113</v>
      </c>
      <c r="F96" s="56" t="s">
        <v>11</v>
      </c>
      <c r="G96" s="60">
        <v>0</v>
      </c>
      <c r="H96" s="60">
        <v>1</v>
      </c>
      <c r="I96" s="60">
        <v>1</v>
      </c>
      <c r="J96" s="57">
        <v>51508.2</v>
      </c>
      <c r="K96" s="57">
        <v>43277.31</v>
      </c>
      <c r="L96" s="57">
        <v>8222.69</v>
      </c>
      <c r="M96" s="57">
        <v>51500</v>
      </c>
      <c r="N96" s="57">
        <f t="shared" si="2"/>
        <v>51961.179384586067</v>
      </c>
      <c r="O96" s="57">
        <f t="shared" si="3"/>
        <v>51961.18</v>
      </c>
    </row>
    <row r="97" spans="2:15" ht="77.25" thickBot="1" x14ac:dyDescent="0.3">
      <c r="B97" s="53">
        <v>93</v>
      </c>
      <c r="C97" s="59">
        <v>4529001</v>
      </c>
      <c r="D97" s="58">
        <v>44101700</v>
      </c>
      <c r="E97" s="55" t="s">
        <v>114</v>
      </c>
      <c r="F97" s="56" t="s">
        <v>11</v>
      </c>
      <c r="G97" s="60">
        <v>0</v>
      </c>
      <c r="H97" s="60">
        <v>1</v>
      </c>
      <c r="I97" s="60">
        <v>1</v>
      </c>
      <c r="J97" s="57">
        <v>80000</v>
      </c>
      <c r="K97" s="57">
        <v>67218.490000000005</v>
      </c>
      <c r="L97" s="57">
        <v>12771.51</v>
      </c>
      <c r="M97" s="57">
        <v>79990</v>
      </c>
      <c r="N97" s="57">
        <f t="shared" si="2"/>
        <v>80706.305611126983</v>
      </c>
      <c r="O97" s="57">
        <f t="shared" si="3"/>
        <v>80706.31</v>
      </c>
    </row>
    <row r="98" spans="2:15" ht="102.75" thickBot="1" x14ac:dyDescent="0.3">
      <c r="B98" s="53">
        <v>94</v>
      </c>
      <c r="C98" s="59">
        <v>4529001</v>
      </c>
      <c r="D98" s="58">
        <v>44103104</v>
      </c>
      <c r="E98" s="55" t="s">
        <v>115</v>
      </c>
      <c r="F98" s="56" t="s">
        <v>11</v>
      </c>
      <c r="G98" s="60">
        <v>0</v>
      </c>
      <c r="H98" s="60">
        <v>1</v>
      </c>
      <c r="I98" s="60">
        <v>1</v>
      </c>
      <c r="J98" s="57">
        <v>30904.92</v>
      </c>
      <c r="K98" s="57">
        <v>25966.39</v>
      </c>
      <c r="L98" s="57">
        <v>4933.6099999999997</v>
      </c>
      <c r="M98" s="57">
        <v>30900</v>
      </c>
      <c r="N98" s="57">
        <f t="shared" si="2"/>
        <v>31176.70763075164</v>
      </c>
      <c r="O98" s="57">
        <f t="shared" si="3"/>
        <v>31176.71</v>
      </c>
    </row>
    <row r="99" spans="2:15" ht="77.25" thickBot="1" x14ac:dyDescent="0.3">
      <c r="B99" s="53">
        <v>95</v>
      </c>
      <c r="C99" s="59">
        <v>4529001</v>
      </c>
      <c r="D99" s="58">
        <v>44101700</v>
      </c>
      <c r="E99" s="55" t="s">
        <v>116</v>
      </c>
      <c r="F99" s="56" t="s">
        <v>11</v>
      </c>
      <c r="G99" s="60">
        <v>0</v>
      </c>
      <c r="H99" s="60">
        <v>1</v>
      </c>
      <c r="I99" s="60">
        <v>1</v>
      </c>
      <c r="J99" s="57">
        <v>72111.48</v>
      </c>
      <c r="K99" s="57">
        <v>60504.2</v>
      </c>
      <c r="L99" s="57">
        <v>11495.8</v>
      </c>
      <c r="M99" s="57">
        <v>72000</v>
      </c>
      <c r="N99" s="57">
        <f t="shared" si="2"/>
        <v>72644.755644469842</v>
      </c>
      <c r="O99" s="57">
        <f t="shared" si="3"/>
        <v>72644.759999999995</v>
      </c>
    </row>
    <row r="100" spans="2:15" ht="77.25" thickBot="1" x14ac:dyDescent="0.3">
      <c r="B100" s="53">
        <v>96</v>
      </c>
      <c r="C100" s="59">
        <v>4529001</v>
      </c>
      <c r="D100" s="58">
        <v>44101700</v>
      </c>
      <c r="E100" s="55" t="s">
        <v>117</v>
      </c>
      <c r="F100" s="56" t="s">
        <v>11</v>
      </c>
      <c r="G100" s="60">
        <v>0</v>
      </c>
      <c r="H100" s="60">
        <v>1</v>
      </c>
      <c r="I100" s="60">
        <v>1</v>
      </c>
      <c r="J100" s="57">
        <v>72111.48</v>
      </c>
      <c r="K100" s="57">
        <v>60504.2</v>
      </c>
      <c r="L100" s="57">
        <v>11495.8</v>
      </c>
      <c r="M100" s="57">
        <v>72000</v>
      </c>
      <c r="N100" s="57">
        <f t="shared" si="2"/>
        <v>72644.755644469842</v>
      </c>
      <c r="O100" s="57">
        <f t="shared" si="3"/>
        <v>72644.759999999995</v>
      </c>
    </row>
    <row r="101" spans="2:15" ht="64.5" thickBot="1" x14ac:dyDescent="0.3">
      <c r="B101" s="53">
        <v>97</v>
      </c>
      <c r="C101" s="59">
        <v>4529001</v>
      </c>
      <c r="D101" s="58">
        <v>44101700</v>
      </c>
      <c r="E101" s="55" t="s">
        <v>118</v>
      </c>
      <c r="F101" s="56" t="s">
        <v>11</v>
      </c>
      <c r="G101" s="60">
        <v>0</v>
      </c>
      <c r="H101" s="60">
        <v>1</v>
      </c>
      <c r="I101" s="60">
        <v>1</v>
      </c>
      <c r="J101" s="57">
        <v>67990.820000000007</v>
      </c>
      <c r="K101" s="57">
        <v>56302.52</v>
      </c>
      <c r="L101" s="57">
        <v>10697.48</v>
      </c>
      <c r="M101" s="57">
        <v>67000</v>
      </c>
      <c r="N101" s="57">
        <f t="shared" si="2"/>
        <v>67599.980946937212</v>
      </c>
      <c r="O101" s="57">
        <f t="shared" si="3"/>
        <v>67599.98</v>
      </c>
    </row>
    <row r="102" spans="2:15" ht="77.25" thickBot="1" x14ac:dyDescent="0.3">
      <c r="B102" s="53">
        <v>98</v>
      </c>
      <c r="C102" s="59">
        <v>4529001</v>
      </c>
      <c r="D102" s="58">
        <v>44101700</v>
      </c>
      <c r="E102" s="55" t="s">
        <v>119</v>
      </c>
      <c r="F102" s="56" t="s">
        <v>11</v>
      </c>
      <c r="G102" s="60">
        <v>0</v>
      </c>
      <c r="H102" s="60">
        <v>1</v>
      </c>
      <c r="I102" s="60">
        <v>1</v>
      </c>
      <c r="J102" s="57">
        <v>20603.28</v>
      </c>
      <c r="K102" s="57">
        <v>16806.72</v>
      </c>
      <c r="L102" s="57">
        <v>3193.28</v>
      </c>
      <c r="M102" s="57">
        <v>20000</v>
      </c>
      <c r="N102" s="57">
        <f t="shared" si="2"/>
        <v>20179.098790130512</v>
      </c>
      <c r="O102" s="57">
        <f t="shared" si="3"/>
        <v>20179.099999999999</v>
      </c>
    </row>
    <row r="103" spans="2:15" ht="64.5" thickBot="1" x14ac:dyDescent="0.3">
      <c r="B103" s="53">
        <v>99</v>
      </c>
      <c r="C103" s="59">
        <v>4529001</v>
      </c>
      <c r="D103" s="58">
        <v>44101700</v>
      </c>
      <c r="E103" s="55" t="s">
        <v>120</v>
      </c>
      <c r="F103" s="56" t="s">
        <v>11</v>
      </c>
      <c r="G103" s="60">
        <v>0</v>
      </c>
      <c r="H103" s="60">
        <v>1</v>
      </c>
      <c r="I103" s="60">
        <v>1</v>
      </c>
      <c r="J103" s="57">
        <v>51508.2</v>
      </c>
      <c r="K103" s="57">
        <v>43277.31</v>
      </c>
      <c r="L103" s="57">
        <v>8222.69</v>
      </c>
      <c r="M103" s="57">
        <v>51500</v>
      </c>
      <c r="N103" s="57">
        <f t="shared" si="2"/>
        <v>51961.179384586067</v>
      </c>
      <c r="O103" s="57">
        <f t="shared" si="3"/>
        <v>51961.18</v>
      </c>
    </row>
    <row r="104" spans="2:15" ht="102.75" thickBot="1" x14ac:dyDescent="0.3">
      <c r="B104" s="53">
        <v>100</v>
      </c>
      <c r="C104" s="61">
        <v>4529001</v>
      </c>
      <c r="D104" s="58">
        <v>44101700</v>
      </c>
      <c r="E104" s="55" t="s">
        <v>121</v>
      </c>
      <c r="F104" s="56" t="s">
        <v>11</v>
      </c>
      <c r="G104" s="60">
        <v>0</v>
      </c>
      <c r="H104" s="60">
        <v>1</v>
      </c>
      <c r="I104" s="60">
        <v>1</v>
      </c>
      <c r="J104" s="57">
        <v>449151.5</v>
      </c>
      <c r="K104" s="57">
        <v>327731.09000000003</v>
      </c>
      <c r="L104" s="57">
        <v>62268.91</v>
      </c>
      <c r="M104" s="57">
        <v>390000</v>
      </c>
      <c r="N104" s="57">
        <f t="shared" si="2"/>
        <v>393492.42640754499</v>
      </c>
      <c r="O104" s="57">
        <f t="shared" si="3"/>
        <v>393492.43</v>
      </c>
    </row>
    <row r="105" spans="2:15" ht="51.75" thickBot="1" x14ac:dyDescent="0.3">
      <c r="B105" s="53">
        <v>101</v>
      </c>
      <c r="C105" s="61">
        <v>4529001</v>
      </c>
      <c r="D105" s="54">
        <v>44101700</v>
      </c>
      <c r="E105" s="55" t="s">
        <v>122</v>
      </c>
      <c r="F105" s="56" t="s">
        <v>11</v>
      </c>
      <c r="G105" s="54">
        <v>0</v>
      </c>
      <c r="H105" s="54">
        <v>1</v>
      </c>
      <c r="I105" s="54">
        <v>1</v>
      </c>
      <c r="J105" s="57">
        <v>220000</v>
      </c>
      <c r="K105" s="57">
        <v>163865.54999999999</v>
      </c>
      <c r="L105" s="57">
        <v>31134.45</v>
      </c>
      <c r="M105" s="57">
        <v>195000</v>
      </c>
      <c r="N105" s="57">
        <f t="shared" si="2"/>
        <v>196746.2132037725</v>
      </c>
      <c r="O105" s="57">
        <f t="shared" si="3"/>
        <v>196746.21</v>
      </c>
    </row>
    <row r="106" spans="2:15" ht="64.5" thickBot="1" x14ac:dyDescent="0.3">
      <c r="B106" s="53">
        <v>102</v>
      </c>
      <c r="C106" s="61">
        <v>4529001</v>
      </c>
      <c r="D106" s="58">
        <v>44101700</v>
      </c>
      <c r="E106" s="55" t="s">
        <v>123</v>
      </c>
      <c r="F106" s="56" t="s">
        <v>11</v>
      </c>
      <c r="G106" s="60">
        <v>0</v>
      </c>
      <c r="H106" s="60">
        <v>1</v>
      </c>
      <c r="I106" s="60">
        <v>1</v>
      </c>
      <c r="J106" s="57">
        <v>370859.04</v>
      </c>
      <c r="K106" s="57">
        <v>306722.69</v>
      </c>
      <c r="L106" s="57">
        <v>58277.31</v>
      </c>
      <c r="M106" s="57">
        <v>365000</v>
      </c>
      <c r="N106" s="57">
        <f t="shared" si="2"/>
        <v>368268.55291988183</v>
      </c>
      <c r="O106" s="57">
        <f t="shared" si="3"/>
        <v>368268.55</v>
      </c>
    </row>
    <row r="107" spans="2:15" ht="64.5" thickBot="1" x14ac:dyDescent="0.3">
      <c r="B107" s="53">
        <v>103</v>
      </c>
      <c r="C107" s="61">
        <v>4529001</v>
      </c>
      <c r="D107" s="58">
        <v>44101700</v>
      </c>
      <c r="E107" s="55" t="s">
        <v>124</v>
      </c>
      <c r="F107" s="56" t="s">
        <v>11</v>
      </c>
      <c r="G107" s="60">
        <v>0</v>
      </c>
      <c r="H107" s="60">
        <v>1</v>
      </c>
      <c r="I107" s="60">
        <v>1</v>
      </c>
      <c r="J107" s="57">
        <v>185429.52</v>
      </c>
      <c r="K107" s="57">
        <v>147058.82</v>
      </c>
      <c r="L107" s="57">
        <v>27941.18</v>
      </c>
      <c r="M107" s="57">
        <v>175000</v>
      </c>
      <c r="N107" s="57">
        <f t="shared" si="2"/>
        <v>176567.11441364198</v>
      </c>
      <c r="O107" s="57">
        <f t="shared" si="3"/>
        <v>176567.11</v>
      </c>
    </row>
    <row r="108" spans="2:15" ht="64.5" thickBot="1" x14ac:dyDescent="0.3">
      <c r="B108" s="53">
        <v>104</v>
      </c>
      <c r="C108" s="61">
        <v>4529001</v>
      </c>
      <c r="D108" s="58">
        <v>44101700</v>
      </c>
      <c r="E108" s="55" t="s">
        <v>125</v>
      </c>
      <c r="F108" s="56" t="s">
        <v>11</v>
      </c>
      <c r="G108" s="60">
        <v>0</v>
      </c>
      <c r="H108" s="60">
        <v>1</v>
      </c>
      <c r="I108" s="60">
        <v>1</v>
      </c>
      <c r="J108" s="57">
        <v>185429.52</v>
      </c>
      <c r="K108" s="57">
        <v>147058.82</v>
      </c>
      <c r="L108" s="57">
        <v>27941.18</v>
      </c>
      <c r="M108" s="57">
        <v>175000</v>
      </c>
      <c r="N108" s="57">
        <f t="shared" si="2"/>
        <v>176567.11441364198</v>
      </c>
      <c r="O108" s="57">
        <f t="shared" si="3"/>
        <v>176567.11</v>
      </c>
    </row>
    <row r="109" spans="2:15" ht="64.5" thickBot="1" x14ac:dyDescent="0.3">
      <c r="B109" s="53">
        <v>105</v>
      </c>
      <c r="C109" s="61">
        <v>4529001</v>
      </c>
      <c r="D109" s="58">
        <v>44101700</v>
      </c>
      <c r="E109" s="55" t="s">
        <v>126</v>
      </c>
      <c r="F109" s="56" t="s">
        <v>11</v>
      </c>
      <c r="G109" s="58">
        <v>0</v>
      </c>
      <c r="H109" s="58">
        <v>1</v>
      </c>
      <c r="I109" s="58">
        <v>1</v>
      </c>
      <c r="J109" s="57">
        <v>185429.52</v>
      </c>
      <c r="K109" s="57">
        <v>147058.82</v>
      </c>
      <c r="L109" s="57">
        <v>27941.18</v>
      </c>
      <c r="M109" s="57">
        <v>175000</v>
      </c>
      <c r="N109" s="57">
        <f t="shared" si="2"/>
        <v>176567.11441364198</v>
      </c>
      <c r="O109" s="57">
        <f t="shared" si="3"/>
        <v>176567.11</v>
      </c>
    </row>
    <row r="110" spans="2:15" ht="64.5" thickBot="1" x14ac:dyDescent="0.3">
      <c r="B110" s="53">
        <v>106</v>
      </c>
      <c r="C110" s="61">
        <v>4529001</v>
      </c>
      <c r="D110" s="58">
        <v>44101700</v>
      </c>
      <c r="E110" s="55" t="s">
        <v>127</v>
      </c>
      <c r="F110" s="56" t="s">
        <v>11</v>
      </c>
      <c r="G110" s="60">
        <v>0</v>
      </c>
      <c r="H110" s="60">
        <v>1</v>
      </c>
      <c r="I110" s="60">
        <v>1</v>
      </c>
      <c r="J110" s="57">
        <v>185429.52</v>
      </c>
      <c r="K110" s="57">
        <v>147058.82</v>
      </c>
      <c r="L110" s="57">
        <v>27941.18</v>
      </c>
      <c r="M110" s="57">
        <v>175000</v>
      </c>
      <c r="N110" s="57">
        <f t="shared" si="2"/>
        <v>176567.11441364198</v>
      </c>
      <c r="O110" s="57">
        <f t="shared" si="3"/>
        <v>176567.11</v>
      </c>
    </row>
    <row r="111" spans="2:15" ht="64.5" thickBot="1" x14ac:dyDescent="0.3">
      <c r="B111" s="53">
        <v>107</v>
      </c>
      <c r="C111" s="61">
        <v>4529001</v>
      </c>
      <c r="D111" s="58">
        <v>44101700</v>
      </c>
      <c r="E111" s="55" t="s">
        <v>128</v>
      </c>
      <c r="F111" s="56" t="s">
        <v>11</v>
      </c>
      <c r="G111" s="60">
        <v>0</v>
      </c>
      <c r="H111" s="60">
        <v>1</v>
      </c>
      <c r="I111" s="60">
        <v>1</v>
      </c>
      <c r="J111" s="57">
        <v>185429.52</v>
      </c>
      <c r="K111" s="57">
        <v>147058.82</v>
      </c>
      <c r="L111" s="57">
        <v>27941.18</v>
      </c>
      <c r="M111" s="57">
        <v>175000</v>
      </c>
      <c r="N111" s="57">
        <f t="shared" si="2"/>
        <v>176567.11441364198</v>
      </c>
      <c r="O111" s="57">
        <f t="shared" si="3"/>
        <v>176567.11</v>
      </c>
    </row>
    <row r="112" spans="2:15" ht="64.5" thickBot="1" x14ac:dyDescent="0.3">
      <c r="B112" s="53">
        <v>108</v>
      </c>
      <c r="C112" s="61">
        <v>4529001</v>
      </c>
      <c r="D112" s="58">
        <v>44101700</v>
      </c>
      <c r="E112" s="55" t="s">
        <v>129</v>
      </c>
      <c r="F112" s="56" t="s">
        <v>11</v>
      </c>
      <c r="G112" s="60">
        <v>0</v>
      </c>
      <c r="H112" s="60">
        <v>1</v>
      </c>
      <c r="I112" s="60">
        <v>1</v>
      </c>
      <c r="J112" s="57">
        <v>185429.52</v>
      </c>
      <c r="K112" s="57">
        <v>147058.82</v>
      </c>
      <c r="L112" s="57">
        <v>27941.18</v>
      </c>
      <c r="M112" s="57">
        <v>175000</v>
      </c>
      <c r="N112" s="57">
        <f t="shared" si="2"/>
        <v>176567.11441364198</v>
      </c>
      <c r="O112" s="57">
        <f t="shared" si="3"/>
        <v>176567.11</v>
      </c>
    </row>
    <row r="113" spans="2:15" ht="64.5" thickBot="1" x14ac:dyDescent="0.3">
      <c r="B113" s="53">
        <v>109</v>
      </c>
      <c r="C113" s="61">
        <v>4529001</v>
      </c>
      <c r="D113" s="58">
        <v>44101700</v>
      </c>
      <c r="E113" s="55" t="s">
        <v>130</v>
      </c>
      <c r="F113" s="56" t="s">
        <v>11</v>
      </c>
      <c r="G113" s="58">
        <v>0</v>
      </c>
      <c r="H113" s="58">
        <v>1</v>
      </c>
      <c r="I113" s="58">
        <v>1</v>
      </c>
      <c r="J113" s="57">
        <v>185429.52</v>
      </c>
      <c r="K113" s="57">
        <v>147058.82</v>
      </c>
      <c r="L113" s="57">
        <v>27941.18</v>
      </c>
      <c r="M113" s="57">
        <v>175000</v>
      </c>
      <c r="N113" s="57">
        <f t="shared" si="2"/>
        <v>176567.11441364198</v>
      </c>
      <c r="O113" s="57">
        <f t="shared" si="3"/>
        <v>176567.11</v>
      </c>
    </row>
    <row r="114" spans="2:15" ht="64.5" thickBot="1" x14ac:dyDescent="0.3">
      <c r="B114" s="53">
        <v>110</v>
      </c>
      <c r="C114" s="61">
        <v>4529001</v>
      </c>
      <c r="D114" s="58">
        <v>44101700</v>
      </c>
      <c r="E114" s="55" t="s">
        <v>131</v>
      </c>
      <c r="F114" s="56" t="s">
        <v>11</v>
      </c>
      <c r="G114" s="60">
        <v>0</v>
      </c>
      <c r="H114" s="60">
        <v>1</v>
      </c>
      <c r="I114" s="60">
        <v>1</v>
      </c>
      <c r="J114" s="57">
        <v>185429.52</v>
      </c>
      <c r="K114" s="57">
        <v>147058.82</v>
      </c>
      <c r="L114" s="57">
        <v>27941.18</v>
      </c>
      <c r="M114" s="57">
        <v>175000</v>
      </c>
      <c r="N114" s="57">
        <f t="shared" si="2"/>
        <v>176567.11441364198</v>
      </c>
      <c r="O114" s="57">
        <f t="shared" si="3"/>
        <v>176567.11</v>
      </c>
    </row>
    <row r="115" spans="2:15" ht="102.75" thickBot="1" x14ac:dyDescent="0.3">
      <c r="B115" s="53">
        <v>111</v>
      </c>
      <c r="C115" s="61">
        <v>4529001</v>
      </c>
      <c r="D115" s="58">
        <v>44101700</v>
      </c>
      <c r="E115" s="55" t="s">
        <v>132</v>
      </c>
      <c r="F115" s="56" t="s">
        <v>11</v>
      </c>
      <c r="G115" s="60">
        <v>0</v>
      </c>
      <c r="H115" s="60">
        <v>1</v>
      </c>
      <c r="I115" s="60">
        <v>1</v>
      </c>
      <c r="J115" s="57">
        <v>329652.47999999998</v>
      </c>
      <c r="K115" s="57">
        <v>260504.2</v>
      </c>
      <c r="L115" s="57">
        <v>49495.8</v>
      </c>
      <c r="M115" s="57">
        <v>310000</v>
      </c>
      <c r="N115" s="57">
        <f t="shared" si="2"/>
        <v>312776.03124702291</v>
      </c>
      <c r="O115" s="57">
        <f t="shared" si="3"/>
        <v>312776.03000000003</v>
      </c>
    </row>
    <row r="116" spans="2:15" ht="77.25" thickBot="1" x14ac:dyDescent="0.3">
      <c r="B116" s="53">
        <v>112</v>
      </c>
      <c r="C116" s="61">
        <v>4529001</v>
      </c>
      <c r="D116" s="58">
        <v>44101700</v>
      </c>
      <c r="E116" s="55" t="s">
        <v>133</v>
      </c>
      <c r="F116" s="56" t="s">
        <v>11</v>
      </c>
      <c r="G116" s="60">
        <v>0</v>
      </c>
      <c r="H116" s="60">
        <v>1</v>
      </c>
      <c r="I116" s="60">
        <v>1</v>
      </c>
      <c r="J116" s="57">
        <v>355406.58</v>
      </c>
      <c r="K116" s="57">
        <v>273109.24</v>
      </c>
      <c r="L116" s="57">
        <v>51890.76</v>
      </c>
      <c r="M116" s="57">
        <v>325000</v>
      </c>
      <c r="N116" s="57">
        <f t="shared" si="2"/>
        <v>327910.35533962084</v>
      </c>
      <c r="O116" s="57">
        <f t="shared" si="3"/>
        <v>327910.36</v>
      </c>
    </row>
    <row r="117" spans="2:15" ht="51.75" thickBot="1" x14ac:dyDescent="0.3">
      <c r="B117" s="53">
        <v>113</v>
      </c>
      <c r="C117" s="61">
        <v>4529001</v>
      </c>
      <c r="D117" s="58">
        <v>44103004</v>
      </c>
      <c r="E117" s="55" t="s">
        <v>134</v>
      </c>
      <c r="F117" s="56" t="s">
        <v>11</v>
      </c>
      <c r="G117" s="60">
        <v>0</v>
      </c>
      <c r="H117" s="60">
        <v>1</v>
      </c>
      <c r="I117" s="60">
        <v>1</v>
      </c>
      <c r="J117" s="57">
        <v>118900</v>
      </c>
      <c r="K117" s="57">
        <v>99907.56</v>
      </c>
      <c r="L117" s="57">
        <v>18982.439999999999</v>
      </c>
      <c r="M117" s="57">
        <v>118890</v>
      </c>
      <c r="N117" s="57">
        <f t="shared" si="2"/>
        <v>119954.65275793083</v>
      </c>
      <c r="O117" s="57">
        <f t="shared" si="3"/>
        <v>119954.65</v>
      </c>
    </row>
    <row r="118" spans="2:15" ht="102.75" thickBot="1" x14ac:dyDescent="0.3">
      <c r="B118" s="53">
        <v>114</v>
      </c>
      <c r="C118" s="61">
        <v>4529001</v>
      </c>
      <c r="D118" s="58">
        <v>44103004</v>
      </c>
      <c r="E118" s="55" t="s">
        <v>135</v>
      </c>
      <c r="F118" s="56" t="s">
        <v>11</v>
      </c>
      <c r="G118" s="60">
        <v>0</v>
      </c>
      <c r="H118" s="60">
        <v>1</v>
      </c>
      <c r="I118" s="60">
        <v>1</v>
      </c>
      <c r="J118" s="57">
        <v>950000</v>
      </c>
      <c r="K118" s="57">
        <v>701680.67</v>
      </c>
      <c r="L118" s="57">
        <v>133319.32999999999</v>
      </c>
      <c r="M118" s="57">
        <v>835000</v>
      </c>
      <c r="N118" s="57">
        <f t="shared" si="2"/>
        <v>842477.37448794884</v>
      </c>
      <c r="O118" s="57">
        <f t="shared" si="3"/>
        <v>842477.37</v>
      </c>
    </row>
    <row r="119" spans="2:15" ht="77.25" thickBot="1" x14ac:dyDescent="0.3">
      <c r="B119" s="53">
        <v>115</v>
      </c>
      <c r="C119" s="61">
        <v>4529001</v>
      </c>
      <c r="D119" s="58">
        <v>44103004</v>
      </c>
      <c r="E119" s="55" t="s">
        <v>136</v>
      </c>
      <c r="F119" s="56" t="s">
        <v>11</v>
      </c>
      <c r="G119" s="60">
        <v>0</v>
      </c>
      <c r="H119" s="60">
        <v>1</v>
      </c>
      <c r="I119" s="60">
        <v>1</v>
      </c>
      <c r="J119" s="57">
        <v>432668.88</v>
      </c>
      <c r="K119" s="57">
        <v>337815.13</v>
      </c>
      <c r="L119" s="57">
        <v>64184.87</v>
      </c>
      <c r="M119" s="57">
        <v>402000</v>
      </c>
      <c r="N119" s="57">
        <f t="shared" si="2"/>
        <v>405599.8856816233</v>
      </c>
      <c r="O119" s="57">
        <f t="shared" si="3"/>
        <v>405599.89</v>
      </c>
    </row>
    <row r="120" spans="2:15" ht="64.5" thickBot="1" x14ac:dyDescent="0.3">
      <c r="B120" s="53">
        <v>116</v>
      </c>
      <c r="C120" s="61">
        <v>4529001</v>
      </c>
      <c r="D120" s="58">
        <v>44103004</v>
      </c>
      <c r="E120" s="55" t="s">
        <v>137</v>
      </c>
      <c r="F120" s="56" t="s">
        <v>11</v>
      </c>
      <c r="G120" s="60">
        <v>0</v>
      </c>
      <c r="H120" s="60">
        <v>1</v>
      </c>
      <c r="I120" s="60">
        <v>1</v>
      </c>
      <c r="J120" s="57">
        <v>376009.86</v>
      </c>
      <c r="K120" s="57">
        <v>273109.24</v>
      </c>
      <c r="L120" s="57">
        <v>51890.76</v>
      </c>
      <c r="M120" s="57">
        <v>325000</v>
      </c>
      <c r="N120" s="57">
        <f t="shared" si="2"/>
        <v>327910.35533962084</v>
      </c>
      <c r="O120" s="57">
        <f t="shared" si="3"/>
        <v>327910.36</v>
      </c>
    </row>
    <row r="121" spans="2:15" ht="39" thickBot="1" x14ac:dyDescent="0.3">
      <c r="B121" s="53">
        <v>117</v>
      </c>
      <c r="C121" s="61">
        <v>4529001</v>
      </c>
      <c r="D121" s="54">
        <v>43201619</v>
      </c>
      <c r="E121" s="55" t="s">
        <v>138</v>
      </c>
      <c r="F121" s="56" t="s">
        <v>11</v>
      </c>
      <c r="G121" s="54">
        <v>0</v>
      </c>
      <c r="H121" s="54">
        <v>1</v>
      </c>
      <c r="I121" s="54">
        <v>1</v>
      </c>
      <c r="J121" s="57">
        <v>14800</v>
      </c>
      <c r="K121" s="57">
        <v>11344.54</v>
      </c>
      <c r="L121" s="57">
        <v>2155.46</v>
      </c>
      <c r="M121" s="57">
        <v>13500</v>
      </c>
      <c r="N121" s="57">
        <f t="shared" si="2"/>
        <v>13620.891683338095</v>
      </c>
      <c r="O121" s="57">
        <f t="shared" si="3"/>
        <v>13620.89</v>
      </c>
    </row>
    <row r="122" spans="2:15" ht="60" customHeight="1" thickBot="1" x14ac:dyDescent="0.3">
      <c r="B122" s="142" t="s">
        <v>271</v>
      </c>
      <c r="C122" s="143"/>
      <c r="D122" s="143"/>
      <c r="E122" s="143"/>
      <c r="F122" s="143" t="s">
        <v>272</v>
      </c>
      <c r="G122" s="143"/>
      <c r="H122" s="143"/>
      <c r="I122" s="143"/>
      <c r="J122" s="51" t="s">
        <v>263</v>
      </c>
      <c r="K122" s="62"/>
      <c r="L122" s="62"/>
      <c r="M122" s="62"/>
      <c r="N122" s="57">
        <f t="shared" si="2"/>
        <v>0</v>
      </c>
      <c r="O122" s="57">
        <f t="shared" si="3"/>
        <v>0</v>
      </c>
    </row>
    <row r="123" spans="2:15" ht="75.75" thickBot="1" x14ac:dyDescent="0.3">
      <c r="B123" s="47" t="s">
        <v>0</v>
      </c>
      <c r="C123" s="48" t="s">
        <v>1</v>
      </c>
      <c r="D123" s="48" t="s">
        <v>7</v>
      </c>
      <c r="E123" s="63" t="s">
        <v>2</v>
      </c>
      <c r="F123" s="50" t="s">
        <v>3</v>
      </c>
      <c r="G123" s="48" t="s">
        <v>4</v>
      </c>
      <c r="H123" s="48" t="s">
        <v>5</v>
      </c>
      <c r="I123" s="48" t="s">
        <v>6</v>
      </c>
      <c r="J123" s="51" t="s">
        <v>265</v>
      </c>
      <c r="K123" s="62"/>
      <c r="L123" s="62"/>
      <c r="M123" s="62"/>
      <c r="N123" s="57">
        <f t="shared" si="2"/>
        <v>0</v>
      </c>
      <c r="O123" s="57">
        <f t="shared" si="3"/>
        <v>0</v>
      </c>
    </row>
    <row r="124" spans="2:15" ht="192.75" thickBot="1" x14ac:dyDescent="0.3">
      <c r="B124" s="64">
        <v>1</v>
      </c>
      <c r="C124" s="65">
        <v>8713000</v>
      </c>
      <c r="D124" s="66">
        <v>81112307</v>
      </c>
      <c r="E124" s="67" t="s">
        <v>149</v>
      </c>
      <c r="F124" s="68" t="s">
        <v>150</v>
      </c>
      <c r="G124" s="69">
        <v>0</v>
      </c>
      <c r="H124" s="69">
        <v>1</v>
      </c>
      <c r="I124" s="69">
        <v>1</v>
      </c>
      <c r="J124" s="57">
        <v>51508.2</v>
      </c>
      <c r="K124" s="57">
        <v>35294.120000000003</v>
      </c>
      <c r="L124" s="57">
        <v>6705.88</v>
      </c>
      <c r="M124" s="57">
        <v>42000</v>
      </c>
      <c r="N124" s="57">
        <f t="shared" si="2"/>
        <v>42376.107459274077</v>
      </c>
      <c r="O124" s="57">
        <f t="shared" si="3"/>
        <v>42376.11</v>
      </c>
    </row>
    <row r="125" spans="2:15" ht="408.75" thickBot="1" x14ac:dyDescent="0.3">
      <c r="B125" s="64">
        <v>2</v>
      </c>
      <c r="C125" s="65">
        <v>8713000</v>
      </c>
      <c r="D125" s="66">
        <v>81112307</v>
      </c>
      <c r="E125" s="67" t="s">
        <v>151</v>
      </c>
      <c r="F125" s="68" t="s">
        <v>150</v>
      </c>
      <c r="G125" s="69">
        <v>0</v>
      </c>
      <c r="H125" s="69">
        <v>1</v>
      </c>
      <c r="I125" s="69">
        <v>1</v>
      </c>
      <c r="J125" s="57">
        <v>51508.2</v>
      </c>
      <c r="K125" s="57">
        <v>35294.120000000003</v>
      </c>
      <c r="L125" s="57">
        <v>6705.88</v>
      </c>
      <c r="M125" s="57">
        <v>42000</v>
      </c>
      <c r="N125" s="57">
        <f t="shared" si="2"/>
        <v>42376.107459274077</v>
      </c>
      <c r="O125" s="57">
        <f t="shared" si="3"/>
        <v>42376.11</v>
      </c>
    </row>
    <row r="126" spans="2:15" ht="132.75" thickBot="1" x14ac:dyDescent="0.3">
      <c r="B126" s="64">
        <v>3</v>
      </c>
      <c r="C126" s="65">
        <v>8713000</v>
      </c>
      <c r="D126" s="66">
        <v>81112301</v>
      </c>
      <c r="E126" s="67" t="s">
        <v>152</v>
      </c>
      <c r="F126" s="68" t="s">
        <v>150</v>
      </c>
      <c r="G126" s="69">
        <v>0</v>
      </c>
      <c r="H126" s="69">
        <v>1</v>
      </c>
      <c r="I126" s="69">
        <v>1</v>
      </c>
      <c r="J126" s="57">
        <v>51508.2</v>
      </c>
      <c r="K126" s="57">
        <v>35294.120000000003</v>
      </c>
      <c r="L126" s="57">
        <v>6705.88</v>
      </c>
      <c r="M126" s="57">
        <v>42000</v>
      </c>
      <c r="N126" s="57">
        <f t="shared" si="2"/>
        <v>42376.107459274077</v>
      </c>
      <c r="O126" s="57">
        <f t="shared" si="3"/>
        <v>42376.11</v>
      </c>
    </row>
    <row r="127" spans="2:15" ht="156.75" thickBot="1" x14ac:dyDescent="0.3">
      <c r="B127" s="64">
        <v>4</v>
      </c>
      <c r="C127" s="65">
        <v>8713000</v>
      </c>
      <c r="D127" s="66">
        <v>81112301</v>
      </c>
      <c r="E127" s="67" t="s">
        <v>153</v>
      </c>
      <c r="F127" s="68" t="s">
        <v>150</v>
      </c>
      <c r="G127" s="69">
        <v>0</v>
      </c>
      <c r="H127" s="69">
        <v>1</v>
      </c>
      <c r="I127" s="69">
        <v>1</v>
      </c>
      <c r="J127" s="57">
        <v>68000</v>
      </c>
      <c r="K127" s="57">
        <v>42016.81</v>
      </c>
      <c r="L127" s="57">
        <v>7983.19</v>
      </c>
      <c r="M127" s="57">
        <v>50000</v>
      </c>
      <c r="N127" s="57">
        <f t="shared" si="2"/>
        <v>50447.746975326278</v>
      </c>
      <c r="O127" s="57">
        <f t="shared" si="3"/>
        <v>50447.75</v>
      </c>
    </row>
    <row r="128" spans="2:15" ht="192.75" thickBot="1" x14ac:dyDescent="0.3">
      <c r="B128" s="64">
        <v>5</v>
      </c>
      <c r="C128" s="65">
        <v>8713000</v>
      </c>
      <c r="D128" s="66">
        <v>81112307</v>
      </c>
      <c r="E128" s="67" t="s">
        <v>154</v>
      </c>
      <c r="F128" s="68" t="s">
        <v>150</v>
      </c>
      <c r="G128" s="69">
        <v>0</v>
      </c>
      <c r="H128" s="69">
        <v>1</v>
      </c>
      <c r="I128" s="69">
        <v>1</v>
      </c>
      <c r="J128" s="57">
        <v>120000</v>
      </c>
      <c r="K128" s="57">
        <v>84033.61</v>
      </c>
      <c r="L128" s="57">
        <v>15966.39</v>
      </c>
      <c r="M128" s="57">
        <v>100000</v>
      </c>
      <c r="N128" s="57">
        <f t="shared" si="2"/>
        <v>100895.49395065256</v>
      </c>
      <c r="O128" s="57">
        <f t="shared" si="3"/>
        <v>100895.49</v>
      </c>
    </row>
    <row r="129" spans="2:15" ht="144.75" thickBot="1" x14ac:dyDescent="0.3">
      <c r="B129" s="64">
        <v>6</v>
      </c>
      <c r="C129" s="65">
        <v>8713000</v>
      </c>
      <c r="D129" s="66">
        <v>81112301</v>
      </c>
      <c r="E129" s="67" t="s">
        <v>155</v>
      </c>
      <c r="F129" s="68" t="s">
        <v>150</v>
      </c>
      <c r="G129" s="69">
        <v>0</v>
      </c>
      <c r="H129" s="69">
        <v>1</v>
      </c>
      <c r="I129" s="69">
        <v>1</v>
      </c>
      <c r="J129" s="57">
        <v>51508.2</v>
      </c>
      <c r="K129" s="57">
        <v>35294.120000000003</v>
      </c>
      <c r="L129" s="57">
        <v>6705.88</v>
      </c>
      <c r="M129" s="57">
        <v>42000</v>
      </c>
      <c r="N129" s="57">
        <f t="shared" si="2"/>
        <v>42376.107459274077</v>
      </c>
      <c r="O129" s="57">
        <f t="shared" si="3"/>
        <v>42376.11</v>
      </c>
    </row>
    <row r="130" spans="2:15" ht="132.75" thickBot="1" x14ac:dyDescent="0.3">
      <c r="B130" s="64">
        <v>7</v>
      </c>
      <c r="C130" s="65">
        <v>8713000</v>
      </c>
      <c r="D130" s="66">
        <v>81112307</v>
      </c>
      <c r="E130" s="67" t="s">
        <v>156</v>
      </c>
      <c r="F130" s="68" t="s">
        <v>150</v>
      </c>
      <c r="G130" s="69">
        <v>0</v>
      </c>
      <c r="H130" s="69">
        <v>1</v>
      </c>
      <c r="I130" s="69">
        <v>1</v>
      </c>
      <c r="J130" s="57">
        <v>51508.2</v>
      </c>
      <c r="K130" s="57">
        <v>35294.120000000003</v>
      </c>
      <c r="L130" s="57">
        <v>6705.88</v>
      </c>
      <c r="M130" s="57">
        <v>42000</v>
      </c>
      <c r="N130" s="57">
        <f t="shared" si="2"/>
        <v>42376.107459274077</v>
      </c>
      <c r="O130" s="57">
        <f t="shared" si="3"/>
        <v>42376.11</v>
      </c>
    </row>
    <row r="131" spans="2:15" ht="132.75" thickBot="1" x14ac:dyDescent="0.3">
      <c r="B131" s="64">
        <v>8</v>
      </c>
      <c r="C131" s="65">
        <v>8713000</v>
      </c>
      <c r="D131" s="66">
        <v>81112307</v>
      </c>
      <c r="E131" s="67" t="s">
        <v>157</v>
      </c>
      <c r="F131" s="68" t="s">
        <v>150</v>
      </c>
      <c r="G131" s="69">
        <v>0</v>
      </c>
      <c r="H131" s="69">
        <v>1</v>
      </c>
      <c r="I131" s="69">
        <v>1</v>
      </c>
      <c r="J131" s="57">
        <v>51508.2</v>
      </c>
      <c r="K131" s="57">
        <v>35294.120000000003</v>
      </c>
      <c r="L131" s="57">
        <v>6705.88</v>
      </c>
      <c r="M131" s="57">
        <v>42000</v>
      </c>
      <c r="N131" s="57">
        <f t="shared" si="2"/>
        <v>42376.107459274077</v>
      </c>
      <c r="O131" s="57">
        <f t="shared" si="3"/>
        <v>42376.11</v>
      </c>
    </row>
    <row r="132" spans="2:15" ht="409.6" thickBot="1" x14ac:dyDescent="0.3">
      <c r="B132" s="64">
        <v>9</v>
      </c>
      <c r="C132" s="65">
        <v>8713000</v>
      </c>
      <c r="D132" s="66">
        <v>81112301</v>
      </c>
      <c r="E132" s="67" t="s">
        <v>158</v>
      </c>
      <c r="F132" s="68" t="s">
        <v>150</v>
      </c>
      <c r="G132" s="69">
        <v>0</v>
      </c>
      <c r="H132" s="69">
        <v>1</v>
      </c>
      <c r="I132" s="69">
        <v>1</v>
      </c>
      <c r="J132" s="57">
        <v>125000</v>
      </c>
      <c r="K132" s="57">
        <v>84033.61</v>
      </c>
      <c r="L132" s="57">
        <v>15966.39</v>
      </c>
      <c r="M132" s="57">
        <v>100000</v>
      </c>
      <c r="N132" s="57">
        <f t="shared" si="2"/>
        <v>100895.49395065256</v>
      </c>
      <c r="O132" s="57">
        <f t="shared" si="3"/>
        <v>100895.49</v>
      </c>
    </row>
    <row r="133" spans="2:15" ht="156.75" thickBot="1" x14ac:dyDescent="0.3">
      <c r="B133" s="64">
        <v>10</v>
      </c>
      <c r="C133" s="65">
        <v>8713000</v>
      </c>
      <c r="D133" s="66">
        <v>81112307</v>
      </c>
      <c r="E133" s="67" t="s">
        <v>159</v>
      </c>
      <c r="F133" s="68" t="s">
        <v>150</v>
      </c>
      <c r="G133" s="69">
        <v>0</v>
      </c>
      <c r="H133" s="69">
        <v>1</v>
      </c>
      <c r="I133" s="69">
        <v>1</v>
      </c>
      <c r="J133" s="57">
        <v>68000</v>
      </c>
      <c r="K133" s="57">
        <v>35294.120000000003</v>
      </c>
      <c r="L133" s="57">
        <v>6705.88</v>
      </c>
      <c r="M133" s="57">
        <v>42000</v>
      </c>
      <c r="N133" s="57">
        <f t="shared" si="2"/>
        <v>42376.107459274077</v>
      </c>
      <c r="O133" s="57">
        <f t="shared" si="3"/>
        <v>42376.11</v>
      </c>
    </row>
    <row r="134" spans="2:15" ht="96.75" thickBot="1" x14ac:dyDescent="0.3">
      <c r="B134" s="64">
        <v>11</v>
      </c>
      <c r="C134" s="65">
        <v>8713000</v>
      </c>
      <c r="D134" s="66">
        <v>81112307</v>
      </c>
      <c r="E134" s="67" t="s">
        <v>160</v>
      </c>
      <c r="F134" s="68" t="s">
        <v>150</v>
      </c>
      <c r="G134" s="69">
        <v>0</v>
      </c>
      <c r="H134" s="69">
        <v>1</v>
      </c>
      <c r="I134" s="69">
        <v>1</v>
      </c>
      <c r="J134" s="57">
        <v>68000</v>
      </c>
      <c r="K134" s="57">
        <v>35294.120000000003</v>
      </c>
      <c r="L134" s="57">
        <v>6705.88</v>
      </c>
      <c r="M134" s="57">
        <v>42000</v>
      </c>
      <c r="N134" s="57">
        <f t="shared" ref="N134:N161" si="4">+M134*$N$3</f>
        <v>42376.107459274077</v>
      </c>
      <c r="O134" s="57">
        <f t="shared" ref="O134:O161" si="5">+ROUND(N134,2)</f>
        <v>42376.11</v>
      </c>
    </row>
    <row r="135" spans="2:15" ht="204.75" thickBot="1" x14ac:dyDescent="0.3">
      <c r="B135" s="64">
        <v>12</v>
      </c>
      <c r="C135" s="65">
        <v>8713000</v>
      </c>
      <c r="D135" s="66">
        <v>81112307</v>
      </c>
      <c r="E135" s="67" t="s">
        <v>161</v>
      </c>
      <c r="F135" s="68" t="s">
        <v>150</v>
      </c>
      <c r="G135" s="69">
        <v>0</v>
      </c>
      <c r="H135" s="69">
        <v>1</v>
      </c>
      <c r="I135" s="69">
        <v>1</v>
      </c>
      <c r="J135" s="57">
        <v>82413.119999999995</v>
      </c>
      <c r="K135" s="57">
        <v>63025.21</v>
      </c>
      <c r="L135" s="57">
        <v>11974.79</v>
      </c>
      <c r="M135" s="57">
        <v>75000</v>
      </c>
      <c r="N135" s="57">
        <f t="shared" si="4"/>
        <v>75671.62046298942</v>
      </c>
      <c r="O135" s="57">
        <f t="shared" si="5"/>
        <v>75671.62</v>
      </c>
    </row>
    <row r="136" spans="2:15" ht="15.75" thickBot="1" x14ac:dyDescent="0.3">
      <c r="B136" s="125" t="s">
        <v>162</v>
      </c>
      <c r="C136" s="126"/>
      <c r="D136" s="126"/>
      <c r="E136" s="126"/>
      <c r="F136" s="126"/>
      <c r="G136" s="126"/>
      <c r="H136" s="126"/>
      <c r="I136" s="126"/>
      <c r="J136" s="126"/>
      <c r="K136" s="62"/>
      <c r="L136" s="62"/>
      <c r="M136" s="62"/>
      <c r="N136" s="57">
        <f t="shared" si="4"/>
        <v>0</v>
      </c>
      <c r="O136" s="57">
        <f t="shared" si="5"/>
        <v>0</v>
      </c>
    </row>
    <row r="137" spans="2:15" ht="252.75" thickBot="1" x14ac:dyDescent="0.3">
      <c r="B137" s="64">
        <v>13</v>
      </c>
      <c r="C137" s="65">
        <v>8715999</v>
      </c>
      <c r="D137" s="66">
        <v>81112306</v>
      </c>
      <c r="E137" s="67" t="s">
        <v>163</v>
      </c>
      <c r="F137" s="68" t="s">
        <v>150</v>
      </c>
      <c r="G137" s="69">
        <v>0</v>
      </c>
      <c r="H137" s="69">
        <v>1</v>
      </c>
      <c r="I137" s="69">
        <v>1</v>
      </c>
      <c r="J137" s="57">
        <v>185429.52</v>
      </c>
      <c r="K137" s="57">
        <v>138655.46</v>
      </c>
      <c r="L137" s="57">
        <v>26344.54</v>
      </c>
      <c r="M137" s="57">
        <v>165000</v>
      </c>
      <c r="N137" s="57">
        <f t="shared" si="4"/>
        <v>166477.56501857672</v>
      </c>
      <c r="O137" s="57">
        <f t="shared" si="5"/>
        <v>166477.57</v>
      </c>
    </row>
    <row r="138" spans="2:15" ht="84.75" thickBot="1" x14ac:dyDescent="0.3">
      <c r="B138" s="64">
        <v>14</v>
      </c>
      <c r="C138" s="65">
        <v>8715999</v>
      </c>
      <c r="D138" s="66">
        <v>81112306</v>
      </c>
      <c r="E138" s="67" t="s">
        <v>164</v>
      </c>
      <c r="F138" s="68" t="s">
        <v>150</v>
      </c>
      <c r="G138" s="69">
        <v>0</v>
      </c>
      <c r="H138" s="69">
        <v>1</v>
      </c>
      <c r="I138" s="69">
        <v>1</v>
      </c>
      <c r="J138" s="57">
        <v>51508.2</v>
      </c>
      <c r="K138" s="57">
        <v>35294.120000000003</v>
      </c>
      <c r="L138" s="57">
        <v>6705.88</v>
      </c>
      <c r="M138" s="57">
        <v>42000</v>
      </c>
      <c r="N138" s="57">
        <f t="shared" si="4"/>
        <v>42376.107459274077</v>
      </c>
      <c r="O138" s="57">
        <f t="shared" si="5"/>
        <v>42376.11</v>
      </c>
    </row>
    <row r="139" spans="2:15" ht="72.75" thickBot="1" x14ac:dyDescent="0.3">
      <c r="B139" s="64">
        <v>15</v>
      </c>
      <c r="C139" s="65">
        <v>8715999</v>
      </c>
      <c r="D139" s="66">
        <v>81112306</v>
      </c>
      <c r="E139" s="67" t="s">
        <v>165</v>
      </c>
      <c r="F139" s="68" t="s">
        <v>150</v>
      </c>
      <c r="G139" s="69">
        <v>0</v>
      </c>
      <c r="H139" s="69">
        <v>1</v>
      </c>
      <c r="I139" s="69">
        <v>1</v>
      </c>
      <c r="J139" s="57">
        <v>92714.76</v>
      </c>
      <c r="K139" s="57">
        <v>65546.22</v>
      </c>
      <c r="L139" s="57">
        <v>12453.78</v>
      </c>
      <c r="M139" s="57">
        <v>78000</v>
      </c>
      <c r="N139" s="57">
        <f t="shared" si="4"/>
        <v>78698.485281508998</v>
      </c>
      <c r="O139" s="57">
        <f t="shared" si="5"/>
        <v>78698.490000000005</v>
      </c>
    </row>
    <row r="140" spans="2:15" ht="72.75" thickBot="1" x14ac:dyDescent="0.3">
      <c r="B140" s="64">
        <v>16</v>
      </c>
      <c r="C140" s="65">
        <v>8715999</v>
      </c>
      <c r="D140" s="66">
        <v>81112306</v>
      </c>
      <c r="E140" s="67" t="s">
        <v>166</v>
      </c>
      <c r="F140" s="68" t="s">
        <v>150</v>
      </c>
      <c r="G140" s="69">
        <v>0</v>
      </c>
      <c r="H140" s="69">
        <v>1</v>
      </c>
      <c r="I140" s="69">
        <v>1</v>
      </c>
      <c r="J140" s="57">
        <v>92714.76</v>
      </c>
      <c r="K140" s="57">
        <v>65546.22</v>
      </c>
      <c r="L140" s="57">
        <v>12453.78</v>
      </c>
      <c r="M140" s="57">
        <v>78000</v>
      </c>
      <c r="N140" s="57">
        <f t="shared" si="4"/>
        <v>78698.485281508998</v>
      </c>
      <c r="O140" s="57">
        <f t="shared" si="5"/>
        <v>78698.490000000005</v>
      </c>
    </row>
    <row r="141" spans="2:15" ht="72.75" thickBot="1" x14ac:dyDescent="0.3">
      <c r="B141" s="64">
        <v>17</v>
      </c>
      <c r="C141" s="65">
        <v>8715999</v>
      </c>
      <c r="D141" s="66">
        <v>81112306</v>
      </c>
      <c r="E141" s="67" t="s">
        <v>167</v>
      </c>
      <c r="F141" s="68" t="s">
        <v>150</v>
      </c>
      <c r="G141" s="69">
        <v>0</v>
      </c>
      <c r="H141" s="69">
        <v>1</v>
      </c>
      <c r="I141" s="69">
        <v>1</v>
      </c>
      <c r="J141" s="57">
        <v>92714.76</v>
      </c>
      <c r="K141" s="57">
        <v>65546.22</v>
      </c>
      <c r="L141" s="57">
        <v>12453.78</v>
      </c>
      <c r="M141" s="57">
        <v>78000</v>
      </c>
      <c r="N141" s="57">
        <f t="shared" si="4"/>
        <v>78698.485281508998</v>
      </c>
      <c r="O141" s="57">
        <f t="shared" si="5"/>
        <v>78698.490000000005</v>
      </c>
    </row>
    <row r="142" spans="2:15" ht="72.75" thickBot="1" x14ac:dyDescent="0.3">
      <c r="B142" s="64">
        <v>18</v>
      </c>
      <c r="C142" s="65">
        <v>8715999</v>
      </c>
      <c r="D142" s="66">
        <v>81112306</v>
      </c>
      <c r="E142" s="67" t="s">
        <v>168</v>
      </c>
      <c r="F142" s="68" t="s">
        <v>150</v>
      </c>
      <c r="G142" s="69">
        <v>0</v>
      </c>
      <c r="H142" s="69">
        <v>1</v>
      </c>
      <c r="I142" s="69">
        <v>1</v>
      </c>
      <c r="J142" s="57">
        <v>24723.94</v>
      </c>
      <c r="K142" s="57">
        <v>16806.72</v>
      </c>
      <c r="L142" s="57">
        <v>3193.28</v>
      </c>
      <c r="M142" s="57">
        <v>20000</v>
      </c>
      <c r="N142" s="57">
        <f t="shared" si="4"/>
        <v>20179.098790130512</v>
      </c>
      <c r="O142" s="57">
        <f t="shared" si="5"/>
        <v>20179.099999999999</v>
      </c>
    </row>
    <row r="143" spans="2:15" ht="84.75" thickBot="1" x14ac:dyDescent="0.3">
      <c r="B143" s="64">
        <v>19</v>
      </c>
      <c r="C143" s="65">
        <v>8715999</v>
      </c>
      <c r="D143" s="66">
        <v>81112306</v>
      </c>
      <c r="E143" s="67" t="s">
        <v>169</v>
      </c>
      <c r="F143" s="68" t="s">
        <v>150</v>
      </c>
      <c r="G143" s="69">
        <v>0</v>
      </c>
      <c r="H143" s="69">
        <v>1</v>
      </c>
      <c r="I143" s="69">
        <v>1</v>
      </c>
      <c r="J143" s="57">
        <v>82413.119999999995</v>
      </c>
      <c r="K143" s="57">
        <v>57983.19</v>
      </c>
      <c r="L143" s="57">
        <v>11016.81</v>
      </c>
      <c r="M143" s="57">
        <v>69000</v>
      </c>
      <c r="N143" s="57">
        <f t="shared" si="4"/>
        <v>69617.890825950264</v>
      </c>
      <c r="O143" s="57">
        <f t="shared" si="5"/>
        <v>69617.89</v>
      </c>
    </row>
    <row r="144" spans="2:15" ht="96.75" thickBot="1" x14ac:dyDescent="0.3">
      <c r="B144" s="64">
        <v>20</v>
      </c>
      <c r="C144" s="65">
        <v>8715999</v>
      </c>
      <c r="D144" s="66">
        <v>81112306</v>
      </c>
      <c r="E144" s="67" t="s">
        <v>170</v>
      </c>
      <c r="F144" s="68" t="s">
        <v>150</v>
      </c>
      <c r="G144" s="69">
        <v>0</v>
      </c>
      <c r="H144" s="69">
        <v>1</v>
      </c>
      <c r="I144" s="69">
        <v>1</v>
      </c>
      <c r="J144" s="57">
        <v>61809.84</v>
      </c>
      <c r="K144" s="57">
        <v>42016.81</v>
      </c>
      <c r="L144" s="57">
        <v>7983.19</v>
      </c>
      <c r="M144" s="57">
        <v>50000</v>
      </c>
      <c r="N144" s="57">
        <f t="shared" si="4"/>
        <v>50447.746975326278</v>
      </c>
      <c r="O144" s="57">
        <f t="shared" si="5"/>
        <v>50447.75</v>
      </c>
    </row>
    <row r="145" spans="2:15" ht="96.75" thickBot="1" x14ac:dyDescent="0.3">
      <c r="B145" s="64">
        <v>21</v>
      </c>
      <c r="C145" s="65">
        <v>8715999</v>
      </c>
      <c r="D145" s="66">
        <v>81112306</v>
      </c>
      <c r="E145" s="67" t="s">
        <v>171</v>
      </c>
      <c r="F145" s="68" t="s">
        <v>150</v>
      </c>
      <c r="G145" s="69">
        <v>0</v>
      </c>
      <c r="H145" s="69">
        <v>1</v>
      </c>
      <c r="I145" s="69">
        <v>1</v>
      </c>
      <c r="J145" s="57">
        <v>61809.84</v>
      </c>
      <c r="K145" s="57">
        <v>42016.81</v>
      </c>
      <c r="L145" s="57">
        <v>7983.19</v>
      </c>
      <c r="M145" s="57">
        <v>50000</v>
      </c>
      <c r="N145" s="57">
        <f t="shared" si="4"/>
        <v>50447.746975326278</v>
      </c>
      <c r="O145" s="57">
        <f t="shared" si="5"/>
        <v>50447.75</v>
      </c>
    </row>
    <row r="146" spans="2:15" ht="72.75" thickBot="1" x14ac:dyDescent="0.3">
      <c r="B146" s="64">
        <v>22</v>
      </c>
      <c r="C146" s="65">
        <v>8715999</v>
      </c>
      <c r="D146" s="66">
        <v>81112306</v>
      </c>
      <c r="E146" s="67" t="s">
        <v>172</v>
      </c>
      <c r="F146" s="68" t="s">
        <v>150</v>
      </c>
      <c r="G146" s="69">
        <v>0</v>
      </c>
      <c r="H146" s="69">
        <v>1</v>
      </c>
      <c r="I146" s="69">
        <v>1</v>
      </c>
      <c r="J146" s="57">
        <v>92714.76</v>
      </c>
      <c r="K146" s="57">
        <v>63025.21</v>
      </c>
      <c r="L146" s="57">
        <v>11974.79</v>
      </c>
      <c r="M146" s="57">
        <v>75000</v>
      </c>
      <c r="N146" s="57">
        <f t="shared" si="4"/>
        <v>75671.62046298942</v>
      </c>
      <c r="O146" s="57">
        <f t="shared" si="5"/>
        <v>75671.62</v>
      </c>
    </row>
    <row r="147" spans="2:15" ht="72.75" thickBot="1" x14ac:dyDescent="0.3">
      <c r="B147" s="64">
        <v>23</v>
      </c>
      <c r="C147" s="65">
        <v>8715999</v>
      </c>
      <c r="D147" s="66">
        <v>81112306</v>
      </c>
      <c r="E147" s="67" t="s">
        <v>173</v>
      </c>
      <c r="F147" s="68" t="s">
        <v>150</v>
      </c>
      <c r="G147" s="69">
        <v>0</v>
      </c>
      <c r="H147" s="69">
        <v>1</v>
      </c>
      <c r="I147" s="69">
        <v>1</v>
      </c>
      <c r="J147" s="57">
        <v>92714.76</v>
      </c>
      <c r="K147" s="57">
        <v>63025.21</v>
      </c>
      <c r="L147" s="57">
        <v>11974.79</v>
      </c>
      <c r="M147" s="57">
        <v>75000</v>
      </c>
      <c r="N147" s="57">
        <f t="shared" si="4"/>
        <v>75671.62046298942</v>
      </c>
      <c r="O147" s="57">
        <f t="shared" si="5"/>
        <v>75671.62</v>
      </c>
    </row>
    <row r="148" spans="2:15" ht="84.75" thickBot="1" x14ac:dyDescent="0.3">
      <c r="B148" s="64">
        <v>24</v>
      </c>
      <c r="C148" s="65">
        <v>8715999</v>
      </c>
      <c r="D148" s="66">
        <v>81112306</v>
      </c>
      <c r="E148" s="67" t="s">
        <v>174</v>
      </c>
      <c r="F148" s="68" t="s">
        <v>150</v>
      </c>
      <c r="G148" s="69">
        <v>0</v>
      </c>
      <c r="H148" s="69">
        <v>1</v>
      </c>
      <c r="I148" s="69">
        <v>1</v>
      </c>
      <c r="J148" s="57">
        <v>36055.74</v>
      </c>
      <c r="K148" s="57">
        <v>25210.080000000002</v>
      </c>
      <c r="L148" s="57">
        <v>4789.92</v>
      </c>
      <c r="M148" s="57">
        <v>30000</v>
      </c>
      <c r="N148" s="57">
        <f t="shared" si="4"/>
        <v>30268.648185195769</v>
      </c>
      <c r="O148" s="57">
        <f t="shared" si="5"/>
        <v>30268.65</v>
      </c>
    </row>
    <row r="149" spans="2:15" ht="72.75" thickBot="1" x14ac:dyDescent="0.3">
      <c r="B149" s="64">
        <v>25</v>
      </c>
      <c r="C149" s="65">
        <v>8715999</v>
      </c>
      <c r="D149" s="66">
        <v>81112306</v>
      </c>
      <c r="E149" s="67" t="s">
        <v>175</v>
      </c>
      <c r="F149" s="68" t="s">
        <v>150</v>
      </c>
      <c r="G149" s="69">
        <v>0</v>
      </c>
      <c r="H149" s="69">
        <v>1</v>
      </c>
      <c r="I149" s="69">
        <v>1</v>
      </c>
      <c r="J149" s="57">
        <v>103016.4</v>
      </c>
      <c r="K149" s="57">
        <v>82352.94</v>
      </c>
      <c r="L149" s="57">
        <v>15647.06</v>
      </c>
      <c r="M149" s="57">
        <v>98000</v>
      </c>
      <c r="N149" s="57">
        <f t="shared" si="4"/>
        <v>98877.584071639503</v>
      </c>
      <c r="O149" s="57">
        <f t="shared" si="5"/>
        <v>98877.58</v>
      </c>
    </row>
    <row r="150" spans="2:15" ht="15.75" thickBot="1" x14ac:dyDescent="0.3">
      <c r="B150" s="125" t="s">
        <v>176</v>
      </c>
      <c r="C150" s="126"/>
      <c r="D150" s="126"/>
      <c r="E150" s="126"/>
      <c r="F150" s="126"/>
      <c r="G150" s="126"/>
      <c r="H150" s="126"/>
      <c r="I150" s="126"/>
      <c r="J150" s="126"/>
      <c r="K150" s="62"/>
      <c r="L150" s="62"/>
      <c r="M150" s="62"/>
      <c r="N150" s="57">
        <f t="shared" si="4"/>
        <v>0</v>
      </c>
      <c r="O150" s="57">
        <f t="shared" si="5"/>
        <v>0</v>
      </c>
    </row>
    <row r="151" spans="2:15" ht="264.75" thickBot="1" x14ac:dyDescent="0.3">
      <c r="B151" s="64">
        <v>26</v>
      </c>
      <c r="C151" s="65">
        <v>8715999</v>
      </c>
      <c r="D151" s="66">
        <v>81112306</v>
      </c>
      <c r="E151" s="67" t="s">
        <v>177</v>
      </c>
      <c r="F151" s="68" t="s">
        <v>150</v>
      </c>
      <c r="G151" s="69">
        <v>0</v>
      </c>
      <c r="H151" s="69">
        <v>1</v>
      </c>
      <c r="I151" s="69">
        <v>1</v>
      </c>
      <c r="J151" s="57">
        <v>103016.4</v>
      </c>
      <c r="K151" s="57">
        <v>67226.89</v>
      </c>
      <c r="L151" s="57">
        <v>12773.11</v>
      </c>
      <c r="M151" s="57">
        <v>80000</v>
      </c>
      <c r="N151" s="57">
        <f t="shared" si="4"/>
        <v>80716.39516052205</v>
      </c>
      <c r="O151" s="57">
        <f t="shared" si="5"/>
        <v>80716.399999999994</v>
      </c>
    </row>
    <row r="152" spans="2:15" ht="72.75" thickBot="1" x14ac:dyDescent="0.3">
      <c r="B152" s="64">
        <v>27</v>
      </c>
      <c r="C152" s="65">
        <v>8715999</v>
      </c>
      <c r="D152" s="66">
        <v>81112306</v>
      </c>
      <c r="E152" s="67" t="s">
        <v>178</v>
      </c>
      <c r="F152" s="68" t="s">
        <v>150</v>
      </c>
      <c r="G152" s="69">
        <v>0</v>
      </c>
      <c r="H152" s="69">
        <v>1</v>
      </c>
      <c r="I152" s="69">
        <v>1</v>
      </c>
      <c r="J152" s="57">
        <v>74171.81</v>
      </c>
      <c r="K152" s="57">
        <v>50420.17</v>
      </c>
      <c r="L152" s="57">
        <v>9579.83</v>
      </c>
      <c r="M152" s="57">
        <v>60000</v>
      </c>
      <c r="N152" s="57">
        <f t="shared" si="4"/>
        <v>60537.296370391537</v>
      </c>
      <c r="O152" s="57">
        <f t="shared" si="5"/>
        <v>60537.3</v>
      </c>
    </row>
    <row r="153" spans="2:15" ht="84.75" thickBot="1" x14ac:dyDescent="0.3">
      <c r="B153" s="64">
        <v>28</v>
      </c>
      <c r="C153" s="65">
        <v>8715999</v>
      </c>
      <c r="D153" s="66">
        <v>81112301</v>
      </c>
      <c r="E153" s="67" t="s">
        <v>179</v>
      </c>
      <c r="F153" s="68" t="s">
        <v>150</v>
      </c>
      <c r="G153" s="69">
        <v>0</v>
      </c>
      <c r="H153" s="69">
        <v>1</v>
      </c>
      <c r="I153" s="69">
        <v>1</v>
      </c>
      <c r="J153" s="57">
        <v>51508.2</v>
      </c>
      <c r="K153" s="57">
        <v>35294.120000000003</v>
      </c>
      <c r="L153" s="57">
        <v>6705.88</v>
      </c>
      <c r="M153" s="57">
        <v>42000</v>
      </c>
      <c r="N153" s="57">
        <f t="shared" si="4"/>
        <v>42376.107459274077</v>
      </c>
      <c r="O153" s="57">
        <f t="shared" si="5"/>
        <v>42376.11</v>
      </c>
    </row>
    <row r="154" spans="2:15" ht="72.75" thickBot="1" x14ac:dyDescent="0.3">
      <c r="B154" s="64">
        <v>29</v>
      </c>
      <c r="C154" s="65">
        <v>8715999</v>
      </c>
      <c r="D154" s="66">
        <v>81112301</v>
      </c>
      <c r="E154" s="67" t="s">
        <v>180</v>
      </c>
      <c r="F154" s="68" t="s">
        <v>150</v>
      </c>
      <c r="G154" s="69">
        <v>0</v>
      </c>
      <c r="H154" s="69">
        <v>1</v>
      </c>
      <c r="I154" s="69">
        <v>1</v>
      </c>
      <c r="J154" s="57">
        <v>56659.02</v>
      </c>
      <c r="K154" s="57">
        <v>35294.120000000003</v>
      </c>
      <c r="L154" s="57">
        <v>6705.88</v>
      </c>
      <c r="M154" s="57">
        <v>42000</v>
      </c>
      <c r="N154" s="57">
        <f t="shared" si="4"/>
        <v>42376.107459274077</v>
      </c>
      <c r="O154" s="57">
        <f t="shared" si="5"/>
        <v>42376.11</v>
      </c>
    </row>
    <row r="155" spans="2:15" ht="72.75" thickBot="1" x14ac:dyDescent="0.3">
      <c r="B155" s="64">
        <v>30</v>
      </c>
      <c r="C155" s="65">
        <v>8715999</v>
      </c>
      <c r="D155" s="66">
        <v>81112301</v>
      </c>
      <c r="E155" s="67" t="s">
        <v>181</v>
      </c>
      <c r="F155" s="68" t="s">
        <v>150</v>
      </c>
      <c r="G155" s="69">
        <v>0</v>
      </c>
      <c r="H155" s="69">
        <v>1</v>
      </c>
      <c r="I155" s="69">
        <v>1</v>
      </c>
      <c r="J155" s="57">
        <v>82413.119999999995</v>
      </c>
      <c r="K155" s="57">
        <v>63025.21</v>
      </c>
      <c r="L155" s="57">
        <v>11974.79</v>
      </c>
      <c r="M155" s="57">
        <v>75000</v>
      </c>
      <c r="N155" s="57">
        <f t="shared" si="4"/>
        <v>75671.62046298942</v>
      </c>
      <c r="O155" s="57">
        <f t="shared" si="5"/>
        <v>75671.62</v>
      </c>
    </row>
    <row r="156" spans="2:15" ht="72.75" thickBot="1" x14ac:dyDescent="0.3">
      <c r="B156" s="64">
        <v>31</v>
      </c>
      <c r="C156" s="65">
        <v>8715999</v>
      </c>
      <c r="D156" s="66">
        <v>81112306</v>
      </c>
      <c r="E156" s="67" t="s">
        <v>182</v>
      </c>
      <c r="F156" s="68" t="s">
        <v>150</v>
      </c>
      <c r="G156" s="69">
        <v>0</v>
      </c>
      <c r="H156" s="69">
        <v>1</v>
      </c>
      <c r="I156" s="69">
        <v>1</v>
      </c>
      <c r="J156" s="57">
        <v>68000</v>
      </c>
      <c r="K156" s="57">
        <v>43697.48</v>
      </c>
      <c r="L156" s="57">
        <v>8302.52</v>
      </c>
      <c r="M156" s="57">
        <v>52000</v>
      </c>
      <c r="N156" s="57">
        <f t="shared" si="4"/>
        <v>52465.65685433933</v>
      </c>
      <c r="O156" s="57">
        <f t="shared" si="5"/>
        <v>52465.66</v>
      </c>
    </row>
    <row r="157" spans="2:15" ht="96.75" thickBot="1" x14ac:dyDescent="0.3">
      <c r="B157" s="64">
        <v>32</v>
      </c>
      <c r="C157" s="65">
        <v>8715999</v>
      </c>
      <c r="D157" s="66">
        <v>81112301</v>
      </c>
      <c r="E157" s="67" t="s">
        <v>183</v>
      </c>
      <c r="F157" s="68" t="s">
        <v>150</v>
      </c>
      <c r="G157" s="69">
        <v>0</v>
      </c>
      <c r="H157" s="69">
        <v>1</v>
      </c>
      <c r="I157" s="69">
        <v>1</v>
      </c>
      <c r="J157" s="57">
        <v>61809.84</v>
      </c>
      <c r="K157" s="57">
        <v>43697.48</v>
      </c>
      <c r="L157" s="57">
        <v>8302.52</v>
      </c>
      <c r="M157" s="57">
        <v>52000</v>
      </c>
      <c r="N157" s="57">
        <f t="shared" si="4"/>
        <v>52465.65685433933</v>
      </c>
      <c r="O157" s="57">
        <f t="shared" si="5"/>
        <v>52465.66</v>
      </c>
    </row>
    <row r="158" spans="2:15" ht="72.75" thickBot="1" x14ac:dyDescent="0.3">
      <c r="B158" s="64">
        <v>33</v>
      </c>
      <c r="C158" s="65">
        <v>8715999</v>
      </c>
      <c r="D158" s="66">
        <v>81112301</v>
      </c>
      <c r="E158" s="67" t="s">
        <v>172</v>
      </c>
      <c r="F158" s="68" t="s">
        <v>150</v>
      </c>
      <c r="G158" s="69">
        <v>0</v>
      </c>
      <c r="H158" s="69">
        <v>1</v>
      </c>
      <c r="I158" s="69">
        <v>1</v>
      </c>
      <c r="J158" s="57">
        <v>56659.02</v>
      </c>
      <c r="K158" s="57">
        <v>40336.129999999997</v>
      </c>
      <c r="L158" s="57">
        <v>7663.87</v>
      </c>
      <c r="M158" s="57">
        <v>48000</v>
      </c>
      <c r="N158" s="57">
        <f t="shared" si="4"/>
        <v>48429.837096313226</v>
      </c>
      <c r="O158" s="57">
        <f t="shared" si="5"/>
        <v>48429.84</v>
      </c>
    </row>
    <row r="159" spans="2:15" ht="15.75" thickBot="1" x14ac:dyDescent="0.3">
      <c r="B159" s="125" t="s">
        <v>184</v>
      </c>
      <c r="C159" s="126"/>
      <c r="D159" s="126"/>
      <c r="E159" s="126"/>
      <c r="F159" s="126"/>
      <c r="G159" s="126"/>
      <c r="H159" s="126"/>
      <c r="I159" s="126"/>
      <c r="J159" s="126"/>
      <c r="K159" s="62"/>
      <c r="L159" s="62"/>
      <c r="M159" s="62"/>
      <c r="N159" s="57">
        <f t="shared" si="4"/>
        <v>0</v>
      </c>
      <c r="O159" s="57">
        <f t="shared" si="5"/>
        <v>0</v>
      </c>
    </row>
    <row r="160" spans="2:15" ht="396.75" thickBot="1" x14ac:dyDescent="0.3">
      <c r="B160" s="64">
        <v>34</v>
      </c>
      <c r="C160" s="65">
        <v>8713000</v>
      </c>
      <c r="D160" s="66">
        <v>81112307</v>
      </c>
      <c r="E160" s="70" t="s">
        <v>185</v>
      </c>
      <c r="F160" s="68" t="s">
        <v>150</v>
      </c>
      <c r="G160" s="69">
        <v>0</v>
      </c>
      <c r="H160" s="69">
        <v>1</v>
      </c>
      <c r="I160" s="69">
        <v>1</v>
      </c>
      <c r="J160" s="57">
        <v>55628.86</v>
      </c>
      <c r="K160" s="57">
        <v>37815.129999999997</v>
      </c>
      <c r="L160" s="57">
        <v>7184.87</v>
      </c>
      <c r="M160" s="57">
        <v>45000</v>
      </c>
      <c r="N160" s="57">
        <f t="shared" si="4"/>
        <v>45402.972277793655</v>
      </c>
      <c r="O160" s="57">
        <f t="shared" si="5"/>
        <v>45402.97</v>
      </c>
    </row>
    <row r="161" spans="2:15" ht="324.75" thickBot="1" x14ac:dyDescent="0.3">
      <c r="B161" s="64">
        <v>35</v>
      </c>
      <c r="C161" s="65">
        <v>8713000</v>
      </c>
      <c r="D161" s="66">
        <v>81112307</v>
      </c>
      <c r="E161" s="70" t="s">
        <v>186</v>
      </c>
      <c r="F161" s="68" t="s">
        <v>150</v>
      </c>
      <c r="G161" s="69">
        <v>0</v>
      </c>
      <c r="H161" s="69">
        <v>1</v>
      </c>
      <c r="I161" s="69">
        <v>1</v>
      </c>
      <c r="J161" s="57">
        <v>55628.86</v>
      </c>
      <c r="K161" s="57">
        <v>35294.120000000003</v>
      </c>
      <c r="L161" s="57">
        <v>6705.88</v>
      </c>
      <c r="M161" s="57">
        <v>42000</v>
      </c>
      <c r="N161" s="57">
        <f t="shared" si="4"/>
        <v>42376.107459274077</v>
      </c>
      <c r="O161" s="57">
        <f t="shared" si="5"/>
        <v>42376.11</v>
      </c>
    </row>
    <row r="162" spans="2:15" x14ac:dyDescent="0.25">
      <c r="M162" s="71">
        <v>20851740</v>
      </c>
    </row>
  </sheetData>
  <mergeCells count="11">
    <mergeCell ref="B136:J136"/>
    <mergeCell ref="B150:J150"/>
    <mergeCell ref="B159:J159"/>
    <mergeCell ref="O2:O4"/>
    <mergeCell ref="B2:E2"/>
    <mergeCell ref="B3:E3"/>
    <mergeCell ref="F2:I3"/>
    <mergeCell ref="J2:J3"/>
    <mergeCell ref="K2:M3"/>
    <mergeCell ref="B122:E122"/>
    <mergeCell ref="F122:I12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I143"/>
  <sheetViews>
    <sheetView topLeftCell="A22" zoomScale="95" zoomScaleNormal="95" workbookViewId="0">
      <selection activeCell="J4" sqref="J4"/>
    </sheetView>
  </sheetViews>
  <sheetFormatPr baseColWidth="10" defaultRowHeight="15" x14ac:dyDescent="0.25"/>
  <sheetData>
    <row r="2" spans="3:9" ht="15.75" thickBot="1" x14ac:dyDescent="0.3"/>
    <row r="3" spans="3:9" x14ac:dyDescent="0.25">
      <c r="C3" s="1"/>
      <c r="D3" s="3"/>
      <c r="E3" s="3"/>
      <c r="F3" s="3"/>
      <c r="G3" s="3"/>
      <c r="H3" s="3"/>
      <c r="I3" s="6"/>
    </row>
    <row r="4" spans="3:9" ht="34.5" thickBot="1" x14ac:dyDescent="0.3">
      <c r="C4" s="2" t="s">
        <v>187</v>
      </c>
      <c r="D4" s="4" t="s">
        <v>188</v>
      </c>
      <c r="E4" s="5" t="s">
        <v>189</v>
      </c>
      <c r="F4" s="5" t="s">
        <v>190</v>
      </c>
      <c r="G4" s="5" t="s">
        <v>191</v>
      </c>
      <c r="H4" s="5" t="s">
        <v>192</v>
      </c>
      <c r="I4" s="7" t="s">
        <v>193</v>
      </c>
    </row>
    <row r="5" spans="3:9" ht="57" thickBot="1" x14ac:dyDescent="0.3">
      <c r="C5" s="8">
        <v>1</v>
      </c>
      <c r="D5" s="17" t="s">
        <v>194</v>
      </c>
      <c r="E5" s="10" t="s">
        <v>11</v>
      </c>
      <c r="F5" s="10">
        <v>1</v>
      </c>
      <c r="G5" s="11">
        <v>71429</v>
      </c>
      <c r="H5" s="11">
        <v>13571</v>
      </c>
      <c r="I5" s="11">
        <v>85000</v>
      </c>
    </row>
    <row r="6" spans="3:9" ht="180.75" thickBot="1" x14ac:dyDescent="0.3">
      <c r="C6" s="8">
        <v>2</v>
      </c>
      <c r="D6" s="19" t="s">
        <v>13</v>
      </c>
      <c r="E6" s="10" t="s">
        <v>11</v>
      </c>
      <c r="F6" s="10">
        <v>1</v>
      </c>
      <c r="G6" s="11">
        <v>46218</v>
      </c>
      <c r="H6" s="11">
        <v>8782</v>
      </c>
      <c r="I6" s="11">
        <v>55000</v>
      </c>
    </row>
    <row r="7" spans="3:9" ht="338.25" thickBot="1" x14ac:dyDescent="0.3">
      <c r="C7" s="8">
        <v>3</v>
      </c>
      <c r="D7" s="19" t="s">
        <v>15</v>
      </c>
      <c r="E7" s="10" t="s">
        <v>11</v>
      </c>
      <c r="F7" s="10">
        <v>1</v>
      </c>
      <c r="G7" s="11">
        <v>54622</v>
      </c>
      <c r="H7" s="11">
        <v>10378</v>
      </c>
      <c r="I7" s="11">
        <v>65000</v>
      </c>
    </row>
    <row r="8" spans="3:9" ht="34.5" thickBot="1" x14ac:dyDescent="0.3">
      <c r="C8" s="8">
        <v>4</v>
      </c>
      <c r="D8" s="19" t="s">
        <v>17</v>
      </c>
      <c r="E8" s="10" t="s">
        <v>11</v>
      </c>
      <c r="F8" s="10">
        <v>1</v>
      </c>
      <c r="G8" s="11">
        <v>218487</v>
      </c>
      <c r="H8" s="11">
        <v>41513</v>
      </c>
      <c r="I8" s="11">
        <v>260000</v>
      </c>
    </row>
    <row r="9" spans="3:9" ht="34.5" thickBot="1" x14ac:dyDescent="0.3">
      <c r="C9" s="8">
        <v>5</v>
      </c>
      <c r="D9" s="19" t="s">
        <v>19</v>
      </c>
      <c r="E9" s="10" t="s">
        <v>11</v>
      </c>
      <c r="F9" s="10">
        <v>1</v>
      </c>
      <c r="G9" s="11">
        <v>277311</v>
      </c>
      <c r="H9" s="11">
        <v>52689</v>
      </c>
      <c r="I9" s="13">
        <v>330000</v>
      </c>
    </row>
    <row r="10" spans="3:9" ht="34.5" thickBot="1" x14ac:dyDescent="0.3">
      <c r="C10" s="8">
        <v>6</v>
      </c>
      <c r="D10" s="19" t="s">
        <v>195</v>
      </c>
      <c r="E10" s="10" t="s">
        <v>11</v>
      </c>
      <c r="F10" s="10">
        <v>1</v>
      </c>
      <c r="G10" s="11">
        <v>285714</v>
      </c>
      <c r="H10" s="11">
        <v>54286</v>
      </c>
      <c r="I10" s="13">
        <v>340000</v>
      </c>
    </row>
    <row r="11" spans="3:9" ht="34.5" thickBot="1" x14ac:dyDescent="0.3">
      <c r="C11" s="8">
        <v>7</v>
      </c>
      <c r="D11" s="19" t="s">
        <v>21</v>
      </c>
      <c r="E11" s="10" t="s">
        <v>11</v>
      </c>
      <c r="F11" s="10">
        <v>1</v>
      </c>
      <c r="G11" s="11">
        <v>226891</v>
      </c>
      <c r="H11" s="11">
        <v>43109</v>
      </c>
      <c r="I11" s="13">
        <v>270000</v>
      </c>
    </row>
    <row r="12" spans="3:9" ht="23.25" thickBot="1" x14ac:dyDescent="0.3">
      <c r="C12" s="8">
        <v>8</v>
      </c>
      <c r="D12" s="19" t="s">
        <v>22</v>
      </c>
      <c r="E12" s="10" t="s">
        <v>11</v>
      </c>
      <c r="F12" s="10">
        <v>1</v>
      </c>
      <c r="G12" s="11">
        <v>121849</v>
      </c>
      <c r="H12" s="11">
        <v>23151</v>
      </c>
      <c r="I12" s="13">
        <v>145000</v>
      </c>
    </row>
    <row r="13" spans="3:9" ht="23.25" thickBot="1" x14ac:dyDescent="0.3">
      <c r="C13" s="8">
        <v>9</v>
      </c>
      <c r="D13" s="19" t="s">
        <v>196</v>
      </c>
      <c r="E13" s="10" t="s">
        <v>11</v>
      </c>
      <c r="F13" s="10">
        <v>1</v>
      </c>
      <c r="G13" s="11">
        <v>109244</v>
      </c>
      <c r="H13" s="11">
        <v>20756</v>
      </c>
      <c r="I13" s="13">
        <v>130000</v>
      </c>
    </row>
    <row r="14" spans="3:9" ht="34.5" thickBot="1" x14ac:dyDescent="0.3">
      <c r="C14" s="8">
        <v>10</v>
      </c>
      <c r="D14" s="19" t="s">
        <v>197</v>
      </c>
      <c r="E14" s="10" t="s">
        <v>11</v>
      </c>
      <c r="F14" s="10">
        <v>1</v>
      </c>
      <c r="G14" s="11">
        <v>151261</v>
      </c>
      <c r="H14" s="11">
        <v>28739</v>
      </c>
      <c r="I14" s="13">
        <v>180000</v>
      </c>
    </row>
    <row r="15" spans="3:9" ht="45.75" thickBot="1" x14ac:dyDescent="0.3">
      <c r="C15" s="8">
        <v>11</v>
      </c>
      <c r="D15" s="9" t="s">
        <v>27</v>
      </c>
      <c r="E15" s="10" t="s">
        <v>11</v>
      </c>
      <c r="F15" s="10">
        <v>1</v>
      </c>
      <c r="G15" s="11">
        <v>197479</v>
      </c>
      <c r="H15" s="11">
        <v>37521</v>
      </c>
      <c r="I15" s="13">
        <v>235000</v>
      </c>
    </row>
    <row r="16" spans="3:9" ht="23.25" thickBot="1" x14ac:dyDescent="0.3">
      <c r="C16" s="8">
        <v>12</v>
      </c>
      <c r="D16" s="19" t="s">
        <v>198</v>
      </c>
      <c r="E16" s="10" t="s">
        <v>11</v>
      </c>
      <c r="F16" s="10">
        <v>1</v>
      </c>
      <c r="G16" s="11">
        <v>82353</v>
      </c>
      <c r="H16" s="11">
        <v>15647</v>
      </c>
      <c r="I16" s="13">
        <v>98000</v>
      </c>
    </row>
    <row r="17" spans="3:9" ht="45.75" thickBot="1" x14ac:dyDescent="0.3">
      <c r="C17" s="14">
        <v>13</v>
      </c>
      <c r="D17" s="19" t="s">
        <v>199</v>
      </c>
      <c r="E17" s="10" t="s">
        <v>11</v>
      </c>
      <c r="F17" s="10">
        <v>1</v>
      </c>
      <c r="G17" s="11">
        <v>100840</v>
      </c>
      <c r="H17" s="11">
        <v>19160</v>
      </c>
      <c r="I17" s="13">
        <v>120000</v>
      </c>
    </row>
    <row r="18" spans="3:9" ht="135.75" thickBot="1" x14ac:dyDescent="0.3">
      <c r="C18" s="14">
        <v>14</v>
      </c>
      <c r="D18" s="9" t="s">
        <v>30</v>
      </c>
      <c r="E18" s="10" t="s">
        <v>11</v>
      </c>
      <c r="F18" s="10">
        <v>1</v>
      </c>
      <c r="G18" s="11">
        <v>46218</v>
      </c>
      <c r="H18" s="11">
        <v>8782</v>
      </c>
      <c r="I18" s="13">
        <v>55000</v>
      </c>
    </row>
    <row r="19" spans="3:9" ht="45.75" thickBot="1" x14ac:dyDescent="0.3">
      <c r="C19" s="14">
        <v>15</v>
      </c>
      <c r="D19" s="9" t="s">
        <v>200</v>
      </c>
      <c r="E19" s="10" t="s">
        <v>11</v>
      </c>
      <c r="F19" s="10">
        <v>1</v>
      </c>
      <c r="G19" s="11">
        <v>71429</v>
      </c>
      <c r="H19" s="11">
        <v>13571</v>
      </c>
      <c r="I19" s="13">
        <v>85000</v>
      </c>
    </row>
    <row r="20" spans="3:9" ht="45.75" thickBot="1" x14ac:dyDescent="0.3">
      <c r="C20" s="14">
        <v>16</v>
      </c>
      <c r="D20" s="9" t="s">
        <v>201</v>
      </c>
      <c r="E20" s="10" t="s">
        <v>11</v>
      </c>
      <c r="F20" s="10">
        <v>1</v>
      </c>
      <c r="G20" s="11">
        <v>71429</v>
      </c>
      <c r="H20" s="11">
        <v>13571</v>
      </c>
      <c r="I20" s="13">
        <v>85000</v>
      </c>
    </row>
    <row r="21" spans="3:9" ht="45.75" thickBot="1" x14ac:dyDescent="0.3">
      <c r="C21" s="14">
        <v>17</v>
      </c>
      <c r="D21" s="9" t="s">
        <v>202</v>
      </c>
      <c r="E21" s="10" t="s">
        <v>11</v>
      </c>
      <c r="F21" s="10">
        <v>1</v>
      </c>
      <c r="G21" s="11">
        <v>71429</v>
      </c>
      <c r="H21" s="11">
        <v>13571</v>
      </c>
      <c r="I21" s="13">
        <v>85000</v>
      </c>
    </row>
    <row r="22" spans="3:9" ht="45.75" thickBot="1" x14ac:dyDescent="0.3">
      <c r="C22" s="14">
        <v>18</v>
      </c>
      <c r="D22" s="9" t="s">
        <v>203</v>
      </c>
      <c r="E22" s="10" t="s">
        <v>11</v>
      </c>
      <c r="F22" s="10">
        <v>1</v>
      </c>
      <c r="G22" s="11">
        <v>71429</v>
      </c>
      <c r="H22" s="11">
        <v>13571</v>
      </c>
      <c r="I22" s="13">
        <v>85000</v>
      </c>
    </row>
    <row r="23" spans="3:9" ht="147" thickBot="1" x14ac:dyDescent="0.3">
      <c r="C23" s="14">
        <v>19</v>
      </c>
      <c r="D23" s="9" t="s">
        <v>35</v>
      </c>
      <c r="E23" s="10" t="s">
        <v>11</v>
      </c>
      <c r="F23" s="10">
        <v>1</v>
      </c>
      <c r="G23" s="11">
        <v>163866</v>
      </c>
      <c r="H23" s="11">
        <v>31134</v>
      </c>
      <c r="I23" s="13">
        <v>195000</v>
      </c>
    </row>
    <row r="24" spans="3:9" ht="68.25" thickBot="1" x14ac:dyDescent="0.3">
      <c r="C24" s="14">
        <v>20</v>
      </c>
      <c r="D24" s="9" t="s">
        <v>36</v>
      </c>
      <c r="E24" s="10" t="s">
        <v>11</v>
      </c>
      <c r="F24" s="10">
        <v>1</v>
      </c>
      <c r="G24" s="11">
        <v>32773</v>
      </c>
      <c r="H24" s="11">
        <v>6227</v>
      </c>
      <c r="I24" s="13">
        <v>39000</v>
      </c>
    </row>
    <row r="25" spans="3:9" ht="45.75" thickBot="1" x14ac:dyDescent="0.3">
      <c r="C25" s="14">
        <v>21</v>
      </c>
      <c r="D25" s="19" t="s">
        <v>37</v>
      </c>
      <c r="E25" s="10" t="s">
        <v>11</v>
      </c>
      <c r="F25" s="10">
        <v>1</v>
      </c>
      <c r="G25" s="11">
        <v>32773</v>
      </c>
      <c r="H25" s="11">
        <v>6227</v>
      </c>
      <c r="I25" s="13">
        <v>39000</v>
      </c>
    </row>
    <row r="26" spans="3:9" ht="57" thickBot="1" x14ac:dyDescent="0.3">
      <c r="C26" s="14">
        <v>22</v>
      </c>
      <c r="D26" s="9" t="s">
        <v>38</v>
      </c>
      <c r="E26" s="10" t="s">
        <v>11</v>
      </c>
      <c r="F26" s="10">
        <v>1</v>
      </c>
      <c r="G26" s="11">
        <v>159664</v>
      </c>
      <c r="H26" s="11">
        <v>30336</v>
      </c>
      <c r="I26" s="13">
        <v>190000</v>
      </c>
    </row>
    <row r="27" spans="3:9" ht="23.25" thickBot="1" x14ac:dyDescent="0.3">
      <c r="C27" s="14">
        <v>23</v>
      </c>
      <c r="D27" s="19" t="s">
        <v>204</v>
      </c>
      <c r="E27" s="10" t="s">
        <v>11</v>
      </c>
      <c r="F27" s="10">
        <v>1</v>
      </c>
      <c r="G27" s="11">
        <v>15126</v>
      </c>
      <c r="H27" s="11">
        <v>2874</v>
      </c>
      <c r="I27" s="13">
        <v>18000</v>
      </c>
    </row>
    <row r="28" spans="3:9" ht="57" thickBot="1" x14ac:dyDescent="0.3">
      <c r="C28" s="14">
        <v>24</v>
      </c>
      <c r="D28" s="19" t="s">
        <v>205</v>
      </c>
      <c r="E28" s="10" t="s">
        <v>11</v>
      </c>
      <c r="F28" s="10">
        <v>1</v>
      </c>
      <c r="G28" s="11">
        <v>714286</v>
      </c>
      <c r="H28" s="11">
        <v>135714</v>
      </c>
      <c r="I28" s="13">
        <v>850000</v>
      </c>
    </row>
    <row r="29" spans="3:9" ht="45.75" thickBot="1" x14ac:dyDescent="0.3">
      <c r="C29" s="14">
        <v>25</v>
      </c>
      <c r="D29" s="19" t="s">
        <v>40</v>
      </c>
      <c r="E29" s="10" t="s">
        <v>11</v>
      </c>
      <c r="F29" s="10">
        <v>1</v>
      </c>
      <c r="G29" s="11">
        <v>470588</v>
      </c>
      <c r="H29" s="11">
        <v>89412</v>
      </c>
      <c r="I29" s="13">
        <v>560000</v>
      </c>
    </row>
    <row r="30" spans="3:9" ht="45" x14ac:dyDescent="0.25">
      <c r="C30" s="18">
        <v>26</v>
      </c>
      <c r="D30" s="12" t="s">
        <v>248</v>
      </c>
      <c r="E30" s="18" t="s">
        <v>11</v>
      </c>
      <c r="F30" s="18">
        <v>1</v>
      </c>
      <c r="G30" s="20">
        <v>630252</v>
      </c>
      <c r="H30" s="20">
        <v>119748</v>
      </c>
      <c r="I30" s="21">
        <v>750000</v>
      </c>
    </row>
    <row r="31" spans="3:9" ht="45.75" thickBot="1" x14ac:dyDescent="0.3">
      <c r="C31" s="14">
        <v>27</v>
      </c>
      <c r="D31" s="19" t="s">
        <v>42</v>
      </c>
      <c r="E31" s="10" t="s">
        <v>11</v>
      </c>
      <c r="F31" s="10">
        <v>1</v>
      </c>
      <c r="G31" s="11">
        <v>924370</v>
      </c>
      <c r="H31" s="11">
        <v>175630</v>
      </c>
      <c r="I31" s="13">
        <v>1100000</v>
      </c>
    </row>
    <row r="32" spans="3:9" ht="45.75" thickBot="1" x14ac:dyDescent="0.3">
      <c r="C32" s="14">
        <v>28</v>
      </c>
      <c r="D32" s="19" t="s">
        <v>206</v>
      </c>
      <c r="E32" s="10" t="s">
        <v>11</v>
      </c>
      <c r="F32" s="10">
        <v>1</v>
      </c>
      <c r="G32" s="11">
        <v>37815</v>
      </c>
      <c r="H32" s="11">
        <v>7185</v>
      </c>
      <c r="I32" s="13">
        <v>45000</v>
      </c>
    </row>
    <row r="33" spans="3:9" ht="45.75" thickBot="1" x14ac:dyDescent="0.3">
      <c r="C33" s="14">
        <v>29</v>
      </c>
      <c r="D33" s="19" t="s">
        <v>207</v>
      </c>
      <c r="E33" s="10" t="s">
        <v>11</v>
      </c>
      <c r="F33" s="10">
        <v>1</v>
      </c>
      <c r="G33" s="11">
        <v>37815</v>
      </c>
      <c r="H33" s="11">
        <v>7185</v>
      </c>
      <c r="I33" s="13">
        <v>45000</v>
      </c>
    </row>
    <row r="34" spans="3:9" ht="90.75" thickBot="1" x14ac:dyDescent="0.3">
      <c r="C34" s="14">
        <v>30</v>
      </c>
      <c r="D34" s="9" t="s">
        <v>45</v>
      </c>
      <c r="E34" s="10" t="s">
        <v>11</v>
      </c>
      <c r="F34" s="10">
        <v>1</v>
      </c>
      <c r="G34" s="11">
        <v>268908</v>
      </c>
      <c r="H34" s="11">
        <v>51092</v>
      </c>
      <c r="I34" s="13">
        <v>320000</v>
      </c>
    </row>
    <row r="35" spans="3:9" ht="158.25" thickBot="1" x14ac:dyDescent="0.3">
      <c r="C35" s="14">
        <v>31</v>
      </c>
      <c r="D35" s="9" t="s">
        <v>46</v>
      </c>
      <c r="E35" s="10" t="s">
        <v>11</v>
      </c>
      <c r="F35" s="10">
        <v>1</v>
      </c>
      <c r="G35" s="11">
        <v>235294</v>
      </c>
      <c r="H35" s="11">
        <v>44706</v>
      </c>
      <c r="I35" s="13">
        <v>280000</v>
      </c>
    </row>
    <row r="36" spans="3:9" ht="68.25" thickBot="1" x14ac:dyDescent="0.3">
      <c r="C36" s="14">
        <v>32</v>
      </c>
      <c r="D36" s="19" t="s">
        <v>47</v>
      </c>
      <c r="E36" s="10" t="s">
        <v>11</v>
      </c>
      <c r="F36" s="10">
        <v>1</v>
      </c>
      <c r="G36" s="11">
        <v>29412</v>
      </c>
      <c r="H36" s="11">
        <v>5588</v>
      </c>
      <c r="I36" s="13">
        <v>35000</v>
      </c>
    </row>
    <row r="37" spans="3:9" ht="45.75" thickBot="1" x14ac:dyDescent="0.3">
      <c r="C37" s="14">
        <v>33</v>
      </c>
      <c r="D37" s="19" t="s">
        <v>48</v>
      </c>
      <c r="E37" s="10" t="s">
        <v>11</v>
      </c>
      <c r="F37" s="10">
        <v>1</v>
      </c>
      <c r="G37" s="11">
        <v>29412</v>
      </c>
      <c r="H37" s="11">
        <v>5588</v>
      </c>
      <c r="I37" s="13">
        <v>35000</v>
      </c>
    </row>
    <row r="38" spans="3:9" ht="79.5" thickBot="1" x14ac:dyDescent="0.3">
      <c r="C38" s="14">
        <v>34</v>
      </c>
      <c r="D38" s="9" t="s">
        <v>49</v>
      </c>
      <c r="E38" s="10" t="s">
        <v>11</v>
      </c>
      <c r="F38" s="10">
        <v>1</v>
      </c>
      <c r="G38" s="11">
        <v>21008</v>
      </c>
      <c r="H38" s="11">
        <v>3992</v>
      </c>
      <c r="I38" s="13">
        <v>25000</v>
      </c>
    </row>
    <row r="39" spans="3:9" ht="79.5" thickBot="1" x14ac:dyDescent="0.3">
      <c r="C39" s="14">
        <v>35</v>
      </c>
      <c r="D39" s="9" t="s">
        <v>50</v>
      </c>
      <c r="E39" s="10" t="s">
        <v>11</v>
      </c>
      <c r="F39" s="10">
        <v>1</v>
      </c>
      <c r="G39" s="11">
        <v>21008</v>
      </c>
      <c r="H39" s="11">
        <v>3992</v>
      </c>
      <c r="I39" s="13">
        <v>25000</v>
      </c>
    </row>
    <row r="40" spans="3:9" ht="68.25" thickBot="1" x14ac:dyDescent="0.3">
      <c r="C40" s="14">
        <v>36</v>
      </c>
      <c r="D40" s="19" t="s">
        <v>51</v>
      </c>
      <c r="E40" s="10" t="s">
        <v>11</v>
      </c>
      <c r="F40" s="10">
        <v>1</v>
      </c>
      <c r="G40" s="11">
        <v>54622</v>
      </c>
      <c r="H40" s="11">
        <v>10378</v>
      </c>
      <c r="I40" s="13">
        <v>65000</v>
      </c>
    </row>
    <row r="41" spans="3:9" ht="45.75" thickBot="1" x14ac:dyDescent="0.3">
      <c r="C41" s="14">
        <v>37</v>
      </c>
      <c r="D41" s="19" t="s">
        <v>208</v>
      </c>
      <c r="E41" s="10" t="s">
        <v>11</v>
      </c>
      <c r="F41" s="10">
        <v>1</v>
      </c>
      <c r="G41" s="11">
        <v>71429</v>
      </c>
      <c r="H41" s="11">
        <v>13571</v>
      </c>
      <c r="I41" s="13">
        <v>85000</v>
      </c>
    </row>
    <row r="42" spans="3:9" ht="45.75" thickBot="1" x14ac:dyDescent="0.3">
      <c r="C42" s="14">
        <v>38</v>
      </c>
      <c r="D42" s="19" t="s">
        <v>209</v>
      </c>
      <c r="E42" s="10" t="s">
        <v>11</v>
      </c>
      <c r="F42" s="10">
        <v>1</v>
      </c>
      <c r="G42" s="11">
        <v>67227</v>
      </c>
      <c r="H42" s="11">
        <v>12773</v>
      </c>
      <c r="I42" s="13">
        <v>80000</v>
      </c>
    </row>
    <row r="43" spans="3:9" ht="68.25" thickBot="1" x14ac:dyDescent="0.3">
      <c r="C43" s="14">
        <v>39</v>
      </c>
      <c r="D43" s="19" t="s">
        <v>52</v>
      </c>
      <c r="E43" s="10" t="s">
        <v>11</v>
      </c>
      <c r="F43" s="10">
        <v>1</v>
      </c>
      <c r="G43" s="11">
        <v>71429</v>
      </c>
      <c r="H43" s="11">
        <v>13571</v>
      </c>
      <c r="I43" s="13">
        <v>85000</v>
      </c>
    </row>
    <row r="44" spans="3:9" ht="45.75" thickBot="1" x14ac:dyDescent="0.3">
      <c r="C44" s="14">
        <v>40</v>
      </c>
      <c r="D44" s="9" t="s">
        <v>210</v>
      </c>
      <c r="E44" s="10" t="s">
        <v>11</v>
      </c>
      <c r="F44" s="10">
        <v>1</v>
      </c>
      <c r="G44" s="11">
        <v>21008</v>
      </c>
      <c r="H44" s="11">
        <v>3992</v>
      </c>
      <c r="I44" s="13">
        <v>25000</v>
      </c>
    </row>
    <row r="45" spans="3:9" ht="68.25" thickBot="1" x14ac:dyDescent="0.3">
      <c r="C45" s="14">
        <v>41</v>
      </c>
      <c r="D45" s="19" t="s">
        <v>211</v>
      </c>
      <c r="E45" s="10" t="s">
        <v>11</v>
      </c>
      <c r="F45" s="10">
        <v>1</v>
      </c>
      <c r="G45" s="11">
        <v>46218</v>
      </c>
      <c r="H45" s="11">
        <v>8782</v>
      </c>
      <c r="I45" s="13">
        <v>55000</v>
      </c>
    </row>
    <row r="46" spans="3:9" ht="68.25" thickBot="1" x14ac:dyDescent="0.3">
      <c r="C46" s="14">
        <v>42</v>
      </c>
      <c r="D46" s="19" t="s">
        <v>212</v>
      </c>
      <c r="E46" s="10" t="s">
        <v>11</v>
      </c>
      <c r="F46" s="10">
        <v>1</v>
      </c>
      <c r="G46" s="11">
        <v>43697</v>
      </c>
      <c r="H46" s="11">
        <v>8303</v>
      </c>
      <c r="I46" s="13">
        <v>52000</v>
      </c>
    </row>
    <row r="47" spans="3:9" ht="57" thickBot="1" x14ac:dyDescent="0.3">
      <c r="C47" s="14">
        <v>43</v>
      </c>
      <c r="D47" s="19" t="s">
        <v>213</v>
      </c>
      <c r="E47" s="10" t="s">
        <v>11</v>
      </c>
      <c r="F47" s="10">
        <v>1</v>
      </c>
      <c r="G47" s="11">
        <v>54622</v>
      </c>
      <c r="H47" s="11">
        <v>10378</v>
      </c>
      <c r="I47" s="13">
        <v>65000</v>
      </c>
    </row>
    <row r="48" spans="3:9" ht="57" thickBot="1" x14ac:dyDescent="0.3">
      <c r="C48" s="14">
        <v>44</v>
      </c>
      <c r="D48" s="19" t="s">
        <v>214</v>
      </c>
      <c r="E48" s="10" t="s">
        <v>11</v>
      </c>
      <c r="F48" s="10">
        <v>1</v>
      </c>
      <c r="G48" s="11">
        <v>42017</v>
      </c>
      <c r="H48" s="11">
        <v>7983</v>
      </c>
      <c r="I48" s="13">
        <v>50000</v>
      </c>
    </row>
    <row r="49" spans="3:9" ht="57" thickBot="1" x14ac:dyDescent="0.3">
      <c r="C49" s="14">
        <v>45</v>
      </c>
      <c r="D49" s="19" t="s">
        <v>215</v>
      </c>
      <c r="E49" s="10" t="s">
        <v>11</v>
      </c>
      <c r="F49" s="10">
        <v>1</v>
      </c>
      <c r="G49" s="11">
        <v>48739</v>
      </c>
      <c r="H49" s="11">
        <v>9261</v>
      </c>
      <c r="I49" s="13">
        <v>58000</v>
      </c>
    </row>
    <row r="50" spans="3:9" ht="34.5" thickBot="1" x14ac:dyDescent="0.3">
      <c r="C50" s="14">
        <v>46</v>
      </c>
      <c r="D50" s="9" t="s">
        <v>216</v>
      </c>
      <c r="E50" s="10" t="s">
        <v>11</v>
      </c>
      <c r="F50" s="10">
        <v>1</v>
      </c>
      <c r="G50" s="11">
        <v>159664</v>
      </c>
      <c r="H50" s="11">
        <v>30336</v>
      </c>
      <c r="I50" s="13">
        <v>190000</v>
      </c>
    </row>
    <row r="51" spans="3:9" ht="23.25" thickBot="1" x14ac:dyDescent="0.3">
      <c r="C51" s="14">
        <v>47</v>
      </c>
      <c r="D51" s="9" t="s">
        <v>56</v>
      </c>
      <c r="E51" s="10" t="s">
        <v>11</v>
      </c>
      <c r="F51" s="10">
        <v>1</v>
      </c>
      <c r="G51" s="11">
        <v>193277</v>
      </c>
      <c r="H51" s="11">
        <v>36723</v>
      </c>
      <c r="I51" s="13">
        <v>230000</v>
      </c>
    </row>
    <row r="52" spans="3:9" ht="23.25" thickBot="1" x14ac:dyDescent="0.3">
      <c r="C52" s="14">
        <v>48</v>
      </c>
      <c r="D52" s="9" t="s">
        <v>217</v>
      </c>
      <c r="E52" s="10" t="s">
        <v>11</v>
      </c>
      <c r="F52" s="10">
        <v>1</v>
      </c>
      <c r="G52" s="11">
        <v>247899</v>
      </c>
      <c r="H52" s="11">
        <v>47101</v>
      </c>
      <c r="I52" s="13">
        <v>295000</v>
      </c>
    </row>
    <row r="53" spans="3:9" ht="34.5" thickBot="1" x14ac:dyDescent="0.3">
      <c r="C53" s="14">
        <v>49</v>
      </c>
      <c r="D53" s="9" t="s">
        <v>218</v>
      </c>
      <c r="E53" s="10" t="s">
        <v>11</v>
      </c>
      <c r="F53" s="10">
        <v>1</v>
      </c>
      <c r="G53" s="11">
        <v>386555</v>
      </c>
      <c r="H53" s="11">
        <v>73445</v>
      </c>
      <c r="I53" s="13">
        <v>460000</v>
      </c>
    </row>
    <row r="54" spans="3:9" ht="68.25" thickBot="1" x14ac:dyDescent="0.3">
      <c r="C54" s="14">
        <v>50</v>
      </c>
      <c r="D54" s="19" t="s">
        <v>57</v>
      </c>
      <c r="E54" s="10" t="s">
        <v>11</v>
      </c>
      <c r="F54" s="10">
        <v>1</v>
      </c>
      <c r="G54" s="11">
        <v>46218</v>
      </c>
      <c r="H54" s="11">
        <v>8782</v>
      </c>
      <c r="I54" s="13">
        <v>55000</v>
      </c>
    </row>
    <row r="55" spans="3:9" ht="68.25" thickBot="1" x14ac:dyDescent="0.3">
      <c r="C55" s="14">
        <v>51</v>
      </c>
      <c r="D55" s="19" t="s">
        <v>58</v>
      </c>
      <c r="E55" s="10" t="s">
        <v>11</v>
      </c>
      <c r="F55" s="10">
        <v>1</v>
      </c>
      <c r="G55" s="11">
        <v>79832</v>
      </c>
      <c r="H55" s="11">
        <v>15168</v>
      </c>
      <c r="I55" s="13">
        <v>95000</v>
      </c>
    </row>
    <row r="56" spans="3:9" ht="68.25" thickBot="1" x14ac:dyDescent="0.3">
      <c r="C56" s="14">
        <v>52</v>
      </c>
      <c r="D56" s="19" t="s">
        <v>59</v>
      </c>
      <c r="E56" s="10" t="s">
        <v>11</v>
      </c>
      <c r="F56" s="10">
        <v>1</v>
      </c>
      <c r="G56" s="11">
        <v>54622</v>
      </c>
      <c r="H56" s="11">
        <v>10378</v>
      </c>
      <c r="I56" s="13">
        <v>65000</v>
      </c>
    </row>
    <row r="57" spans="3:9" ht="68.25" thickBot="1" x14ac:dyDescent="0.3">
      <c r="C57" s="14">
        <v>53</v>
      </c>
      <c r="D57" s="19" t="s">
        <v>60</v>
      </c>
      <c r="E57" s="10" t="s">
        <v>11</v>
      </c>
      <c r="F57" s="10">
        <v>1</v>
      </c>
      <c r="G57" s="11">
        <v>63025</v>
      </c>
      <c r="H57" s="11">
        <v>11975</v>
      </c>
      <c r="I57" s="13">
        <v>75000</v>
      </c>
    </row>
    <row r="58" spans="3:9" ht="34.5" thickBot="1" x14ac:dyDescent="0.3">
      <c r="C58" s="14">
        <v>54</v>
      </c>
      <c r="D58" s="9" t="s">
        <v>61</v>
      </c>
      <c r="E58" s="10" t="s">
        <v>11</v>
      </c>
      <c r="F58" s="10">
        <v>1</v>
      </c>
      <c r="G58" s="11">
        <v>37815</v>
      </c>
      <c r="H58" s="11">
        <v>7185</v>
      </c>
      <c r="I58" s="13">
        <v>45000</v>
      </c>
    </row>
    <row r="59" spans="3:9" ht="45.75" thickBot="1" x14ac:dyDescent="0.3">
      <c r="C59" s="14">
        <v>55</v>
      </c>
      <c r="D59" s="9" t="s">
        <v>62</v>
      </c>
      <c r="E59" s="10" t="s">
        <v>11</v>
      </c>
      <c r="F59" s="10">
        <v>1</v>
      </c>
      <c r="G59" s="11">
        <v>46218</v>
      </c>
      <c r="H59" s="11">
        <v>8782</v>
      </c>
      <c r="I59" s="13">
        <v>55000</v>
      </c>
    </row>
    <row r="60" spans="3:9" ht="45.75" thickBot="1" x14ac:dyDescent="0.3">
      <c r="C60" s="14">
        <v>56</v>
      </c>
      <c r="D60" s="9" t="s">
        <v>63</v>
      </c>
      <c r="E60" s="10" t="s">
        <v>11</v>
      </c>
      <c r="F60" s="10">
        <v>1</v>
      </c>
      <c r="G60" s="11">
        <v>37815</v>
      </c>
      <c r="H60" s="11">
        <v>7185</v>
      </c>
      <c r="I60" s="13">
        <v>45000</v>
      </c>
    </row>
    <row r="61" spans="3:9" ht="68.25" thickBot="1" x14ac:dyDescent="0.3">
      <c r="C61" s="14">
        <v>57</v>
      </c>
      <c r="D61" s="19" t="s">
        <v>64</v>
      </c>
      <c r="E61" s="10" t="s">
        <v>11</v>
      </c>
      <c r="F61" s="10">
        <v>1</v>
      </c>
      <c r="G61" s="11">
        <v>630252</v>
      </c>
      <c r="H61" s="11">
        <v>119748</v>
      </c>
      <c r="I61" s="13">
        <v>750000</v>
      </c>
    </row>
    <row r="62" spans="3:9" ht="113.25" thickBot="1" x14ac:dyDescent="0.3">
      <c r="C62" s="14">
        <v>58</v>
      </c>
      <c r="D62" s="9" t="s">
        <v>65</v>
      </c>
      <c r="E62" s="10" t="s">
        <v>11</v>
      </c>
      <c r="F62" s="10">
        <v>1</v>
      </c>
      <c r="G62" s="11">
        <v>462185</v>
      </c>
      <c r="H62" s="11">
        <v>87815</v>
      </c>
      <c r="I62" s="13">
        <v>550000</v>
      </c>
    </row>
    <row r="63" spans="3:9" ht="34.5" thickBot="1" x14ac:dyDescent="0.3">
      <c r="C63" s="14">
        <v>59</v>
      </c>
      <c r="D63" s="9" t="s">
        <v>219</v>
      </c>
      <c r="E63" s="10" t="s">
        <v>11</v>
      </c>
      <c r="F63" s="10">
        <v>1</v>
      </c>
      <c r="G63" s="11">
        <v>46218</v>
      </c>
      <c r="H63" s="11">
        <v>8782</v>
      </c>
      <c r="I63" s="13">
        <v>55000</v>
      </c>
    </row>
    <row r="64" spans="3:9" ht="45.75" thickBot="1" x14ac:dyDescent="0.3">
      <c r="C64" s="14">
        <v>60</v>
      </c>
      <c r="D64" s="19" t="s">
        <v>66</v>
      </c>
      <c r="E64" s="10" t="s">
        <v>11</v>
      </c>
      <c r="F64" s="10">
        <v>1</v>
      </c>
      <c r="G64" s="11">
        <v>197479</v>
      </c>
      <c r="H64" s="11">
        <v>37521</v>
      </c>
      <c r="I64" s="13">
        <v>235000</v>
      </c>
    </row>
    <row r="65" spans="3:9" ht="34.5" thickBot="1" x14ac:dyDescent="0.3">
      <c r="C65" s="14">
        <v>61</v>
      </c>
      <c r="D65" s="9" t="s">
        <v>67</v>
      </c>
      <c r="E65" s="10" t="s">
        <v>11</v>
      </c>
      <c r="F65" s="10">
        <v>1</v>
      </c>
      <c r="G65" s="11">
        <v>46218</v>
      </c>
      <c r="H65" s="11">
        <v>8782</v>
      </c>
      <c r="I65" s="13">
        <v>55000</v>
      </c>
    </row>
    <row r="66" spans="3:9" ht="45.75" thickBot="1" x14ac:dyDescent="0.3">
      <c r="C66" s="14">
        <v>62</v>
      </c>
      <c r="D66" s="9" t="s">
        <v>68</v>
      </c>
      <c r="E66" s="10" t="s">
        <v>11</v>
      </c>
      <c r="F66" s="10">
        <v>1</v>
      </c>
      <c r="G66" s="11">
        <v>37815</v>
      </c>
      <c r="H66" s="11">
        <v>7185</v>
      </c>
      <c r="I66" s="13">
        <v>45000</v>
      </c>
    </row>
    <row r="67" spans="3:9" ht="57" thickBot="1" x14ac:dyDescent="0.3">
      <c r="C67" s="14">
        <v>63</v>
      </c>
      <c r="D67" s="19" t="s">
        <v>220</v>
      </c>
      <c r="E67" s="10" t="s">
        <v>11</v>
      </c>
      <c r="F67" s="10">
        <v>1</v>
      </c>
      <c r="G67" s="11">
        <v>138655</v>
      </c>
      <c r="H67" s="11">
        <v>26345</v>
      </c>
      <c r="I67" s="13">
        <v>165000</v>
      </c>
    </row>
    <row r="68" spans="3:9" ht="68.25" thickBot="1" x14ac:dyDescent="0.3">
      <c r="C68" s="14">
        <v>64</v>
      </c>
      <c r="D68" s="19" t="s">
        <v>221</v>
      </c>
      <c r="E68" s="10" t="s">
        <v>11</v>
      </c>
      <c r="F68" s="10">
        <v>1</v>
      </c>
      <c r="G68" s="11">
        <v>96639</v>
      </c>
      <c r="H68" s="11">
        <v>18361</v>
      </c>
      <c r="I68" s="13">
        <v>115000</v>
      </c>
    </row>
    <row r="69" spans="3:9" ht="57" thickBot="1" x14ac:dyDescent="0.3">
      <c r="C69" s="14">
        <v>65</v>
      </c>
      <c r="D69" s="19" t="s">
        <v>222</v>
      </c>
      <c r="E69" s="10" t="s">
        <v>11</v>
      </c>
      <c r="F69" s="10">
        <v>1</v>
      </c>
      <c r="G69" s="11">
        <v>92437</v>
      </c>
      <c r="H69" s="11">
        <v>17563</v>
      </c>
      <c r="I69" s="13">
        <v>110000</v>
      </c>
    </row>
    <row r="70" spans="3:9" ht="23.25" thickBot="1" x14ac:dyDescent="0.3">
      <c r="C70" s="14">
        <v>66</v>
      </c>
      <c r="D70" s="9" t="s">
        <v>72</v>
      </c>
      <c r="E70" s="10" t="s">
        <v>11</v>
      </c>
      <c r="F70" s="10">
        <v>1</v>
      </c>
      <c r="G70" s="11">
        <v>294118</v>
      </c>
      <c r="H70" s="11">
        <v>55882</v>
      </c>
      <c r="I70" s="13">
        <v>350000</v>
      </c>
    </row>
    <row r="71" spans="3:9" ht="45.75" thickBot="1" x14ac:dyDescent="0.3">
      <c r="C71" s="14">
        <v>67</v>
      </c>
      <c r="D71" s="19" t="s">
        <v>223</v>
      </c>
      <c r="E71" s="10" t="s">
        <v>11</v>
      </c>
      <c r="F71" s="10">
        <v>1</v>
      </c>
      <c r="G71" s="11">
        <v>151261</v>
      </c>
      <c r="H71" s="11">
        <v>28739</v>
      </c>
      <c r="I71" s="13">
        <v>180000</v>
      </c>
    </row>
    <row r="72" spans="3:9" ht="124.5" thickBot="1" x14ac:dyDescent="0.3">
      <c r="C72" s="14">
        <v>68</v>
      </c>
      <c r="D72" s="9" t="s">
        <v>74</v>
      </c>
      <c r="E72" s="10" t="s">
        <v>11</v>
      </c>
      <c r="F72" s="10">
        <v>1</v>
      </c>
      <c r="G72" s="11">
        <v>126050</v>
      </c>
      <c r="H72" s="11">
        <v>23950</v>
      </c>
      <c r="I72" s="13">
        <v>150000</v>
      </c>
    </row>
    <row r="73" spans="3:9" ht="45.75" thickBot="1" x14ac:dyDescent="0.3">
      <c r="C73" s="14">
        <v>69</v>
      </c>
      <c r="D73" s="19" t="s">
        <v>75</v>
      </c>
      <c r="E73" s="10" t="s">
        <v>11</v>
      </c>
      <c r="F73" s="10">
        <v>1</v>
      </c>
      <c r="G73" s="11">
        <v>176471</v>
      </c>
      <c r="H73" s="11">
        <v>33529</v>
      </c>
      <c r="I73" s="13">
        <v>210000</v>
      </c>
    </row>
    <row r="74" spans="3:9" ht="45.75" thickBot="1" x14ac:dyDescent="0.3">
      <c r="C74" s="14">
        <v>70</v>
      </c>
      <c r="D74" s="19" t="s">
        <v>76</v>
      </c>
      <c r="E74" s="10" t="s">
        <v>11</v>
      </c>
      <c r="F74" s="10">
        <v>1</v>
      </c>
      <c r="G74" s="11">
        <v>126050</v>
      </c>
      <c r="H74" s="11">
        <v>23950</v>
      </c>
      <c r="I74" s="13">
        <v>150000</v>
      </c>
    </row>
    <row r="75" spans="3:9" ht="68.25" thickBot="1" x14ac:dyDescent="0.3">
      <c r="C75" s="14">
        <v>71</v>
      </c>
      <c r="D75" s="19" t="s">
        <v>77</v>
      </c>
      <c r="E75" s="10" t="s">
        <v>11</v>
      </c>
      <c r="F75" s="10">
        <v>1</v>
      </c>
      <c r="G75" s="11">
        <v>327731</v>
      </c>
      <c r="H75" s="11">
        <v>62269</v>
      </c>
      <c r="I75" s="13">
        <v>390000</v>
      </c>
    </row>
    <row r="76" spans="3:9" ht="147" thickBot="1" x14ac:dyDescent="0.3">
      <c r="C76" s="14">
        <v>72</v>
      </c>
      <c r="D76" s="9" t="s">
        <v>249</v>
      </c>
      <c r="E76" s="10" t="s">
        <v>11</v>
      </c>
      <c r="F76" s="10">
        <v>1</v>
      </c>
      <c r="G76" s="11">
        <v>344538</v>
      </c>
      <c r="H76" s="11">
        <v>65462</v>
      </c>
      <c r="I76" s="13">
        <v>410000</v>
      </c>
    </row>
    <row r="77" spans="3:9" ht="68.25" thickBot="1" x14ac:dyDescent="0.3">
      <c r="C77" s="14">
        <v>73</v>
      </c>
      <c r="D77" s="9" t="s">
        <v>250</v>
      </c>
      <c r="E77" s="10" t="s">
        <v>11</v>
      </c>
      <c r="F77" s="10">
        <v>1</v>
      </c>
      <c r="G77" s="11">
        <v>126050</v>
      </c>
      <c r="H77" s="11">
        <v>23950</v>
      </c>
      <c r="I77" s="13">
        <v>150000</v>
      </c>
    </row>
    <row r="78" spans="3:9" ht="23.25" thickBot="1" x14ac:dyDescent="0.3">
      <c r="C78" s="14">
        <v>74</v>
      </c>
      <c r="D78" s="9" t="s">
        <v>80</v>
      </c>
      <c r="E78" s="10" t="s">
        <v>11</v>
      </c>
      <c r="F78" s="10">
        <v>1</v>
      </c>
      <c r="G78" s="11">
        <v>21008</v>
      </c>
      <c r="H78" s="11">
        <v>3992</v>
      </c>
      <c r="I78" s="13">
        <v>25000</v>
      </c>
    </row>
    <row r="79" spans="3:9" ht="23.25" thickBot="1" x14ac:dyDescent="0.3">
      <c r="C79" s="14">
        <v>75</v>
      </c>
      <c r="D79" s="9" t="s">
        <v>81</v>
      </c>
      <c r="E79" s="10" t="s">
        <v>11</v>
      </c>
      <c r="F79" s="10">
        <v>1</v>
      </c>
      <c r="G79" s="11">
        <v>21008</v>
      </c>
      <c r="H79" s="11">
        <v>3992</v>
      </c>
      <c r="I79" s="13">
        <v>25000</v>
      </c>
    </row>
    <row r="80" spans="3:9" ht="15.75" thickBot="1" x14ac:dyDescent="0.3">
      <c r="C80" s="14">
        <v>76</v>
      </c>
      <c r="D80" s="9" t="s">
        <v>224</v>
      </c>
      <c r="E80" s="10" t="s">
        <v>11</v>
      </c>
      <c r="F80" s="10">
        <v>1</v>
      </c>
      <c r="G80" s="11">
        <v>151261</v>
      </c>
      <c r="H80" s="11">
        <v>28739</v>
      </c>
      <c r="I80" s="13">
        <v>180000</v>
      </c>
    </row>
    <row r="81" spans="3:9" ht="57" thickBot="1" x14ac:dyDescent="0.3">
      <c r="C81" s="14">
        <v>77</v>
      </c>
      <c r="D81" s="19" t="s">
        <v>225</v>
      </c>
      <c r="E81" s="10" t="s">
        <v>11</v>
      </c>
      <c r="F81" s="10">
        <v>1</v>
      </c>
      <c r="G81" s="11">
        <v>126050</v>
      </c>
      <c r="H81" s="11">
        <v>23950</v>
      </c>
      <c r="I81" s="13">
        <v>150000</v>
      </c>
    </row>
    <row r="82" spans="3:9" ht="169.5" thickBot="1" x14ac:dyDescent="0.3">
      <c r="C82" s="14">
        <v>78</v>
      </c>
      <c r="D82" s="19" t="s">
        <v>251</v>
      </c>
      <c r="E82" s="10" t="s">
        <v>11</v>
      </c>
      <c r="F82" s="10">
        <v>1</v>
      </c>
      <c r="G82" s="11">
        <v>21008</v>
      </c>
      <c r="H82" s="11">
        <v>3992</v>
      </c>
      <c r="I82" s="13">
        <v>25000</v>
      </c>
    </row>
    <row r="83" spans="3:9" ht="57" thickBot="1" x14ac:dyDescent="0.3">
      <c r="C83" s="14">
        <v>79</v>
      </c>
      <c r="D83" s="19" t="s">
        <v>226</v>
      </c>
      <c r="E83" s="10" t="s">
        <v>11</v>
      </c>
      <c r="F83" s="10">
        <v>1</v>
      </c>
      <c r="G83" s="11">
        <v>596639</v>
      </c>
      <c r="H83" s="11">
        <v>113361</v>
      </c>
      <c r="I83" s="13">
        <v>710000</v>
      </c>
    </row>
    <row r="84" spans="3:9" ht="90.75" thickBot="1" x14ac:dyDescent="0.3">
      <c r="C84" s="14">
        <v>80</v>
      </c>
      <c r="D84" s="9" t="s">
        <v>252</v>
      </c>
      <c r="E84" s="10" t="s">
        <v>11</v>
      </c>
      <c r="F84" s="10">
        <v>1</v>
      </c>
      <c r="G84" s="11">
        <v>571429</v>
      </c>
      <c r="H84" s="11">
        <v>108571</v>
      </c>
      <c r="I84" s="13">
        <v>680000</v>
      </c>
    </row>
    <row r="85" spans="3:9" ht="90.75" thickBot="1" x14ac:dyDescent="0.3">
      <c r="C85" s="14">
        <v>81</v>
      </c>
      <c r="D85" s="9" t="s">
        <v>253</v>
      </c>
      <c r="E85" s="10" t="s">
        <v>11</v>
      </c>
      <c r="F85" s="10">
        <v>1</v>
      </c>
      <c r="G85" s="11">
        <v>630252</v>
      </c>
      <c r="H85" s="11">
        <v>119748</v>
      </c>
      <c r="I85" s="13">
        <v>750000</v>
      </c>
    </row>
    <row r="86" spans="3:9" ht="90.75" thickBot="1" x14ac:dyDescent="0.3">
      <c r="C86" s="14">
        <v>82</v>
      </c>
      <c r="D86" s="9" t="s">
        <v>254</v>
      </c>
      <c r="E86" s="10" t="s">
        <v>11</v>
      </c>
      <c r="F86" s="10">
        <v>1</v>
      </c>
      <c r="G86" s="11">
        <v>924370</v>
      </c>
      <c r="H86" s="11">
        <v>175630</v>
      </c>
      <c r="I86" s="13">
        <v>1100000</v>
      </c>
    </row>
    <row r="87" spans="3:9" ht="57" thickBot="1" x14ac:dyDescent="0.3">
      <c r="C87" s="14">
        <v>83</v>
      </c>
      <c r="D87" s="19" t="s">
        <v>87</v>
      </c>
      <c r="E87" s="10" t="s">
        <v>11</v>
      </c>
      <c r="F87" s="10">
        <v>1</v>
      </c>
      <c r="G87" s="11">
        <v>151261</v>
      </c>
      <c r="H87" s="11">
        <v>28739</v>
      </c>
      <c r="I87" s="13">
        <v>180000</v>
      </c>
    </row>
    <row r="88" spans="3:9" ht="45.75" thickBot="1" x14ac:dyDescent="0.3">
      <c r="C88" s="14">
        <v>84</v>
      </c>
      <c r="D88" s="19" t="s">
        <v>227</v>
      </c>
      <c r="E88" s="10" t="s">
        <v>11</v>
      </c>
      <c r="F88" s="10">
        <v>1</v>
      </c>
      <c r="G88" s="11">
        <v>924370</v>
      </c>
      <c r="H88" s="11">
        <v>175630</v>
      </c>
      <c r="I88" s="13">
        <v>1100000</v>
      </c>
    </row>
    <row r="89" spans="3:9" ht="135.75" thickBot="1" x14ac:dyDescent="0.3">
      <c r="C89" s="14">
        <v>85</v>
      </c>
      <c r="D89" s="9" t="s">
        <v>30</v>
      </c>
      <c r="E89" s="10" t="s">
        <v>11</v>
      </c>
      <c r="F89" s="10">
        <v>1</v>
      </c>
      <c r="G89" s="11">
        <v>46218</v>
      </c>
      <c r="H89" s="11">
        <v>8782</v>
      </c>
      <c r="I89" s="13">
        <v>55000</v>
      </c>
    </row>
    <row r="90" spans="3:9" ht="68.25" thickBot="1" x14ac:dyDescent="0.3">
      <c r="C90" s="14">
        <v>86</v>
      </c>
      <c r="D90" s="19" t="s">
        <v>228</v>
      </c>
      <c r="E90" s="10" t="s">
        <v>11</v>
      </c>
      <c r="F90" s="10">
        <v>1</v>
      </c>
      <c r="G90" s="11">
        <v>180672</v>
      </c>
      <c r="H90" s="11">
        <v>34328</v>
      </c>
      <c r="I90" s="13">
        <v>215000</v>
      </c>
    </row>
    <row r="91" spans="3:9" ht="68.25" thickBot="1" x14ac:dyDescent="0.3">
      <c r="C91" s="14">
        <v>87</v>
      </c>
      <c r="D91" s="19" t="s">
        <v>229</v>
      </c>
      <c r="E91" s="10" t="s">
        <v>11</v>
      </c>
      <c r="F91" s="10">
        <v>1</v>
      </c>
      <c r="G91" s="11">
        <v>180672</v>
      </c>
      <c r="H91" s="11">
        <v>34328</v>
      </c>
      <c r="I91" s="13">
        <v>215000</v>
      </c>
    </row>
    <row r="92" spans="3:9" ht="68.25" thickBot="1" x14ac:dyDescent="0.3">
      <c r="C92" s="14">
        <v>88</v>
      </c>
      <c r="D92" s="19" t="s">
        <v>230</v>
      </c>
      <c r="E92" s="10" t="s">
        <v>11</v>
      </c>
      <c r="F92" s="10">
        <v>1</v>
      </c>
      <c r="G92" s="11">
        <v>378151</v>
      </c>
      <c r="H92" s="11">
        <v>71849</v>
      </c>
      <c r="I92" s="13">
        <v>450000</v>
      </c>
    </row>
    <row r="93" spans="3:9" ht="68.25" thickBot="1" x14ac:dyDescent="0.3">
      <c r="C93" s="14">
        <v>89</v>
      </c>
      <c r="D93" s="19" t="s">
        <v>231</v>
      </c>
      <c r="E93" s="10" t="s">
        <v>11</v>
      </c>
      <c r="F93" s="10">
        <v>1</v>
      </c>
      <c r="G93" s="11">
        <v>378151</v>
      </c>
      <c r="H93" s="11">
        <v>71849</v>
      </c>
      <c r="I93" s="13">
        <v>450000</v>
      </c>
    </row>
    <row r="94" spans="3:9" ht="45.75" thickBot="1" x14ac:dyDescent="0.3">
      <c r="C94" s="14">
        <v>90</v>
      </c>
      <c r="D94" s="19" t="s">
        <v>232</v>
      </c>
      <c r="E94" s="10" t="s">
        <v>11</v>
      </c>
      <c r="F94" s="10">
        <v>1</v>
      </c>
      <c r="G94" s="11">
        <v>155462</v>
      </c>
      <c r="H94" s="11">
        <v>29538</v>
      </c>
      <c r="I94" s="13">
        <v>185000</v>
      </c>
    </row>
    <row r="95" spans="3:9" ht="45.75" thickBot="1" x14ac:dyDescent="0.3">
      <c r="C95" s="14">
        <v>91</v>
      </c>
      <c r="D95" s="19" t="s">
        <v>94</v>
      </c>
      <c r="E95" s="10" t="s">
        <v>11</v>
      </c>
      <c r="F95" s="10">
        <v>1</v>
      </c>
      <c r="G95" s="11">
        <v>79832</v>
      </c>
      <c r="H95" s="11">
        <v>15168</v>
      </c>
      <c r="I95" s="13">
        <v>95000</v>
      </c>
    </row>
    <row r="96" spans="3:9" ht="45.75" thickBot="1" x14ac:dyDescent="0.3">
      <c r="C96" s="8">
        <v>92</v>
      </c>
      <c r="D96" s="19" t="s">
        <v>95</v>
      </c>
      <c r="E96" s="10" t="s">
        <v>11</v>
      </c>
      <c r="F96" s="10">
        <v>1</v>
      </c>
      <c r="G96" s="11">
        <v>100840</v>
      </c>
      <c r="H96" s="11">
        <v>19160</v>
      </c>
      <c r="I96" s="13">
        <v>120000</v>
      </c>
    </row>
    <row r="97" spans="3:9" ht="45.75" thickBot="1" x14ac:dyDescent="0.3">
      <c r="C97" s="8">
        <v>93</v>
      </c>
      <c r="D97" s="19" t="s">
        <v>96</v>
      </c>
      <c r="E97" s="10" t="s">
        <v>11</v>
      </c>
      <c r="F97" s="10">
        <v>1</v>
      </c>
      <c r="G97" s="11">
        <v>159664</v>
      </c>
      <c r="H97" s="11">
        <v>30336</v>
      </c>
      <c r="I97" s="13">
        <v>190000</v>
      </c>
    </row>
    <row r="98" spans="3:9" ht="57" thickBot="1" x14ac:dyDescent="0.3">
      <c r="C98" s="8">
        <v>94</v>
      </c>
      <c r="D98" s="19" t="s">
        <v>233</v>
      </c>
      <c r="E98" s="10" t="s">
        <v>11</v>
      </c>
      <c r="F98" s="10">
        <v>1</v>
      </c>
      <c r="G98" s="11">
        <v>100840</v>
      </c>
      <c r="H98" s="11">
        <v>19160</v>
      </c>
      <c r="I98" s="13">
        <v>120000</v>
      </c>
    </row>
    <row r="99" spans="3:9" ht="57" thickBot="1" x14ac:dyDescent="0.3">
      <c r="C99" s="8">
        <v>95</v>
      </c>
      <c r="D99" s="19" t="s">
        <v>234</v>
      </c>
      <c r="E99" s="10" t="s">
        <v>11</v>
      </c>
      <c r="F99" s="10">
        <v>1</v>
      </c>
      <c r="G99" s="11">
        <v>126050</v>
      </c>
      <c r="H99" s="11">
        <v>23950</v>
      </c>
      <c r="I99" s="13">
        <v>150000</v>
      </c>
    </row>
    <row r="100" spans="3:9" ht="45.75" thickBot="1" x14ac:dyDescent="0.3">
      <c r="C100" s="8">
        <v>96</v>
      </c>
      <c r="D100" s="19" t="s">
        <v>235</v>
      </c>
      <c r="E100" s="10" t="s">
        <v>11</v>
      </c>
      <c r="F100" s="10">
        <v>1</v>
      </c>
      <c r="G100" s="11">
        <v>462185</v>
      </c>
      <c r="H100" s="11">
        <v>87815</v>
      </c>
      <c r="I100" s="13">
        <v>550000</v>
      </c>
    </row>
    <row r="101" spans="3:9" ht="68.25" thickBot="1" x14ac:dyDescent="0.3">
      <c r="C101" s="8">
        <v>97</v>
      </c>
      <c r="D101" s="9" t="s">
        <v>255</v>
      </c>
      <c r="E101" s="10" t="s">
        <v>11</v>
      </c>
      <c r="F101" s="10">
        <v>1</v>
      </c>
      <c r="G101" s="11">
        <v>546218</v>
      </c>
      <c r="H101" s="11">
        <v>103782</v>
      </c>
      <c r="I101" s="13">
        <v>650000</v>
      </c>
    </row>
    <row r="102" spans="3:9" ht="23.25" thickBot="1" x14ac:dyDescent="0.3">
      <c r="C102" s="8">
        <v>98</v>
      </c>
      <c r="D102" s="9" t="s">
        <v>236</v>
      </c>
      <c r="E102" s="10" t="s">
        <v>11</v>
      </c>
      <c r="F102" s="10">
        <v>1</v>
      </c>
      <c r="G102" s="11">
        <v>37815</v>
      </c>
      <c r="H102" s="11">
        <v>7185</v>
      </c>
      <c r="I102" s="13">
        <v>45000</v>
      </c>
    </row>
    <row r="103" spans="3:9" ht="135.75" thickBot="1" x14ac:dyDescent="0.3">
      <c r="C103" s="8">
        <v>99</v>
      </c>
      <c r="D103" s="9" t="s">
        <v>256</v>
      </c>
      <c r="E103" s="10" t="s">
        <v>11</v>
      </c>
      <c r="F103" s="10">
        <v>1</v>
      </c>
      <c r="G103" s="11">
        <v>46218</v>
      </c>
      <c r="H103" s="11">
        <v>8782</v>
      </c>
      <c r="I103" s="13">
        <v>55000</v>
      </c>
    </row>
    <row r="104" spans="3:9" ht="79.5" thickBot="1" x14ac:dyDescent="0.3">
      <c r="C104" s="8">
        <v>100</v>
      </c>
      <c r="D104" s="9" t="s">
        <v>257</v>
      </c>
      <c r="E104" s="10" t="s">
        <v>11</v>
      </c>
      <c r="F104" s="10">
        <v>1</v>
      </c>
      <c r="G104" s="11">
        <v>823529</v>
      </c>
      <c r="H104" s="11">
        <v>156471</v>
      </c>
      <c r="I104" s="13">
        <v>980000</v>
      </c>
    </row>
    <row r="105" spans="3:9" ht="102" thickBot="1" x14ac:dyDescent="0.3">
      <c r="C105" s="8">
        <v>101</v>
      </c>
      <c r="D105" s="9" t="s">
        <v>258</v>
      </c>
      <c r="E105" s="10" t="s">
        <v>11</v>
      </c>
      <c r="F105" s="10">
        <v>1</v>
      </c>
      <c r="G105" s="11">
        <v>294118</v>
      </c>
      <c r="H105" s="11">
        <v>55882</v>
      </c>
      <c r="I105" s="13">
        <v>350000</v>
      </c>
    </row>
    <row r="106" spans="3:9" ht="158.25" thickBot="1" x14ac:dyDescent="0.3">
      <c r="C106" s="8">
        <v>102</v>
      </c>
      <c r="D106" s="9" t="s">
        <v>103</v>
      </c>
      <c r="E106" s="10" t="s">
        <v>11</v>
      </c>
      <c r="F106" s="10">
        <v>1</v>
      </c>
      <c r="G106" s="11">
        <v>71429</v>
      </c>
      <c r="H106" s="11">
        <v>13571</v>
      </c>
      <c r="I106" s="13">
        <v>85000</v>
      </c>
    </row>
    <row r="107" spans="3:9" ht="68.25" thickBot="1" x14ac:dyDescent="0.3">
      <c r="C107" s="8">
        <v>103</v>
      </c>
      <c r="D107" s="19" t="s">
        <v>104</v>
      </c>
      <c r="E107" s="10" t="s">
        <v>11</v>
      </c>
      <c r="F107" s="10">
        <v>1</v>
      </c>
      <c r="G107" s="11">
        <v>151261</v>
      </c>
      <c r="H107" s="11">
        <v>28739</v>
      </c>
      <c r="I107" s="13">
        <v>180000</v>
      </c>
    </row>
    <row r="108" spans="3:9" ht="57" thickBot="1" x14ac:dyDescent="0.3">
      <c r="C108" s="8">
        <v>104</v>
      </c>
      <c r="D108" s="19" t="s">
        <v>105</v>
      </c>
      <c r="E108" s="10" t="s">
        <v>11</v>
      </c>
      <c r="F108" s="10">
        <v>1</v>
      </c>
      <c r="G108" s="11">
        <v>126050</v>
      </c>
      <c r="H108" s="11">
        <v>23950</v>
      </c>
      <c r="I108" s="13">
        <v>150000</v>
      </c>
    </row>
    <row r="109" spans="3:9" ht="45.75" thickBot="1" x14ac:dyDescent="0.3">
      <c r="C109" s="8">
        <v>105</v>
      </c>
      <c r="D109" s="19" t="s">
        <v>106</v>
      </c>
      <c r="E109" s="10" t="s">
        <v>11</v>
      </c>
      <c r="F109" s="10">
        <v>1</v>
      </c>
      <c r="G109" s="11">
        <v>29412</v>
      </c>
      <c r="H109" s="11">
        <v>5588</v>
      </c>
      <c r="I109" s="13">
        <v>35000</v>
      </c>
    </row>
    <row r="110" spans="3:9" ht="45.75" thickBot="1" x14ac:dyDescent="0.3">
      <c r="C110" s="8">
        <v>106</v>
      </c>
      <c r="D110" s="9" t="s">
        <v>237</v>
      </c>
      <c r="E110" s="10" t="s">
        <v>11</v>
      </c>
      <c r="F110" s="10">
        <v>1</v>
      </c>
      <c r="G110" s="11">
        <v>37815</v>
      </c>
      <c r="H110" s="11">
        <v>7185</v>
      </c>
      <c r="I110" s="13">
        <v>45000</v>
      </c>
    </row>
    <row r="111" spans="3:9" ht="79.5" thickBot="1" x14ac:dyDescent="0.3">
      <c r="C111" s="8">
        <v>107</v>
      </c>
      <c r="D111" s="9" t="s">
        <v>259</v>
      </c>
      <c r="E111" s="10" t="s">
        <v>11</v>
      </c>
      <c r="F111" s="10">
        <v>1</v>
      </c>
      <c r="G111" s="11">
        <v>126050</v>
      </c>
      <c r="H111" s="11">
        <v>23950</v>
      </c>
      <c r="I111" s="13">
        <v>150000</v>
      </c>
    </row>
    <row r="112" spans="3:9" ht="68.25" thickBot="1" x14ac:dyDescent="0.3">
      <c r="C112" s="8">
        <v>108</v>
      </c>
      <c r="D112" s="19" t="s">
        <v>238</v>
      </c>
      <c r="E112" s="10" t="s">
        <v>11</v>
      </c>
      <c r="F112" s="10">
        <v>1</v>
      </c>
      <c r="G112" s="11">
        <v>521008</v>
      </c>
      <c r="H112" s="11">
        <v>98992</v>
      </c>
      <c r="I112" s="13">
        <v>620000</v>
      </c>
    </row>
    <row r="113" spans="3:9" ht="68.25" thickBot="1" x14ac:dyDescent="0.3">
      <c r="C113" s="8">
        <v>109</v>
      </c>
      <c r="D113" s="19" t="s">
        <v>110</v>
      </c>
      <c r="E113" s="10" t="s">
        <v>11</v>
      </c>
      <c r="F113" s="10">
        <v>1</v>
      </c>
      <c r="G113" s="11">
        <v>79832</v>
      </c>
      <c r="H113" s="11">
        <v>15168</v>
      </c>
      <c r="I113" s="13">
        <v>95000</v>
      </c>
    </row>
    <row r="114" spans="3:9" ht="68.25" thickBot="1" x14ac:dyDescent="0.3">
      <c r="C114" s="8">
        <v>110</v>
      </c>
      <c r="D114" s="19" t="s">
        <v>239</v>
      </c>
      <c r="E114" s="10" t="s">
        <v>11</v>
      </c>
      <c r="F114" s="10">
        <v>1</v>
      </c>
      <c r="G114" s="11">
        <v>210084</v>
      </c>
      <c r="H114" s="11">
        <v>39916</v>
      </c>
      <c r="I114" s="13">
        <v>250000</v>
      </c>
    </row>
    <row r="115" spans="3:9" ht="45.75" thickBot="1" x14ac:dyDescent="0.3">
      <c r="C115" s="8">
        <v>111</v>
      </c>
      <c r="D115" s="19" t="s">
        <v>240</v>
      </c>
      <c r="E115" s="10" t="s">
        <v>11</v>
      </c>
      <c r="F115" s="10">
        <v>1</v>
      </c>
      <c r="G115" s="11">
        <v>79832</v>
      </c>
      <c r="H115" s="11">
        <v>15168</v>
      </c>
      <c r="I115" s="13">
        <v>95000</v>
      </c>
    </row>
    <row r="116" spans="3:9" ht="45.75" thickBot="1" x14ac:dyDescent="0.3">
      <c r="C116" s="8">
        <v>112</v>
      </c>
      <c r="D116" s="19" t="s">
        <v>241</v>
      </c>
      <c r="E116" s="10" t="s">
        <v>11</v>
      </c>
      <c r="F116" s="10">
        <v>1</v>
      </c>
      <c r="G116" s="11">
        <v>63025</v>
      </c>
      <c r="H116" s="11">
        <v>11975</v>
      </c>
      <c r="I116" s="13">
        <v>75000</v>
      </c>
    </row>
    <row r="117" spans="3:9" ht="45.75" thickBot="1" x14ac:dyDescent="0.3">
      <c r="C117" s="8">
        <v>113</v>
      </c>
      <c r="D117" s="19" t="s">
        <v>242</v>
      </c>
      <c r="E117" s="10" t="s">
        <v>11</v>
      </c>
      <c r="F117" s="10">
        <v>1</v>
      </c>
      <c r="G117" s="11">
        <v>63025</v>
      </c>
      <c r="H117" s="11">
        <v>11975</v>
      </c>
      <c r="I117" s="13">
        <v>75000</v>
      </c>
    </row>
    <row r="118" spans="3:9" ht="68.25" thickBot="1" x14ac:dyDescent="0.3">
      <c r="C118" s="8">
        <v>114</v>
      </c>
      <c r="D118" s="19" t="s">
        <v>243</v>
      </c>
      <c r="E118" s="10" t="s">
        <v>11</v>
      </c>
      <c r="F118" s="10">
        <v>1</v>
      </c>
      <c r="G118" s="11">
        <v>462185</v>
      </c>
      <c r="H118" s="11">
        <v>87815</v>
      </c>
      <c r="I118" s="13">
        <v>550000</v>
      </c>
    </row>
    <row r="119" spans="3:9" ht="57" thickBot="1" x14ac:dyDescent="0.3">
      <c r="C119" s="8">
        <v>115</v>
      </c>
      <c r="D119" s="19" t="s">
        <v>116</v>
      </c>
      <c r="E119" s="10" t="s">
        <v>11</v>
      </c>
      <c r="F119" s="10">
        <v>1</v>
      </c>
      <c r="G119" s="11">
        <v>512605</v>
      </c>
      <c r="H119" s="11">
        <v>97395</v>
      </c>
      <c r="I119" s="13">
        <v>610000</v>
      </c>
    </row>
    <row r="120" spans="3:9" ht="57" thickBot="1" x14ac:dyDescent="0.3">
      <c r="C120" s="8">
        <v>116</v>
      </c>
      <c r="D120" s="19" t="s">
        <v>116</v>
      </c>
      <c r="E120" s="10" t="s">
        <v>11</v>
      </c>
      <c r="F120" s="10">
        <v>1</v>
      </c>
      <c r="G120" s="11">
        <v>512605</v>
      </c>
      <c r="H120" s="11">
        <v>97395</v>
      </c>
      <c r="I120" s="13">
        <v>610000</v>
      </c>
    </row>
    <row r="121" spans="3:9" ht="45.75" thickBot="1" x14ac:dyDescent="0.3">
      <c r="C121" s="8">
        <v>117</v>
      </c>
      <c r="D121" s="19" t="s">
        <v>118</v>
      </c>
      <c r="E121" s="10" t="s">
        <v>11</v>
      </c>
      <c r="F121" s="10">
        <v>1</v>
      </c>
      <c r="G121" s="11">
        <v>79832</v>
      </c>
      <c r="H121" s="11">
        <v>15168</v>
      </c>
      <c r="I121" s="13">
        <v>95000</v>
      </c>
    </row>
    <row r="122" spans="3:9" ht="45.75" thickBot="1" x14ac:dyDescent="0.3">
      <c r="C122" s="8">
        <v>118</v>
      </c>
      <c r="D122" s="19" t="s">
        <v>119</v>
      </c>
      <c r="E122" s="10" t="s">
        <v>11</v>
      </c>
      <c r="F122" s="10">
        <v>1</v>
      </c>
      <c r="G122" s="11">
        <v>23529</v>
      </c>
      <c r="H122" s="11">
        <v>4471</v>
      </c>
      <c r="I122" s="13">
        <v>28000</v>
      </c>
    </row>
    <row r="123" spans="3:9" ht="45.75" thickBot="1" x14ac:dyDescent="0.3">
      <c r="C123" s="8">
        <v>119</v>
      </c>
      <c r="D123" s="19" t="s">
        <v>120</v>
      </c>
      <c r="E123" s="10" t="s">
        <v>11</v>
      </c>
      <c r="F123" s="10">
        <v>1</v>
      </c>
      <c r="G123" s="11">
        <v>54622</v>
      </c>
      <c r="H123" s="11">
        <v>10378</v>
      </c>
      <c r="I123" s="13">
        <v>65000</v>
      </c>
    </row>
    <row r="124" spans="3:9" ht="68.25" thickBot="1" x14ac:dyDescent="0.3">
      <c r="C124" s="8">
        <v>120</v>
      </c>
      <c r="D124" s="19" t="s">
        <v>244</v>
      </c>
      <c r="E124" s="10" t="s">
        <v>11</v>
      </c>
      <c r="F124" s="10">
        <v>1</v>
      </c>
      <c r="G124" s="11">
        <v>130252</v>
      </c>
      <c r="H124" s="11">
        <v>24748</v>
      </c>
      <c r="I124" s="13">
        <v>155000</v>
      </c>
    </row>
    <row r="125" spans="3:9" ht="34.5" thickBot="1" x14ac:dyDescent="0.3">
      <c r="C125" s="8">
        <v>121</v>
      </c>
      <c r="D125" s="9" t="s">
        <v>122</v>
      </c>
      <c r="E125" s="10" t="s">
        <v>11</v>
      </c>
      <c r="F125" s="10">
        <v>1</v>
      </c>
      <c r="G125" s="11">
        <v>176471</v>
      </c>
      <c r="H125" s="11">
        <v>33529</v>
      </c>
      <c r="I125" s="13">
        <v>210000</v>
      </c>
    </row>
    <row r="126" spans="3:9" ht="45.75" thickBot="1" x14ac:dyDescent="0.3">
      <c r="C126" s="8">
        <v>122</v>
      </c>
      <c r="D126" s="19" t="s">
        <v>123</v>
      </c>
      <c r="E126" s="10" t="s">
        <v>11</v>
      </c>
      <c r="F126" s="10">
        <v>1</v>
      </c>
      <c r="G126" s="11">
        <v>176471</v>
      </c>
      <c r="H126" s="11">
        <v>33529</v>
      </c>
      <c r="I126" s="13">
        <v>210000</v>
      </c>
    </row>
    <row r="127" spans="3:9" ht="45.75" thickBot="1" x14ac:dyDescent="0.3">
      <c r="C127" s="8">
        <v>123</v>
      </c>
      <c r="D127" s="19" t="s">
        <v>124</v>
      </c>
      <c r="E127" s="10" t="s">
        <v>11</v>
      </c>
      <c r="F127" s="10">
        <v>1</v>
      </c>
      <c r="G127" s="11">
        <v>176471</v>
      </c>
      <c r="H127" s="11">
        <v>33529</v>
      </c>
      <c r="I127" s="13">
        <v>210000</v>
      </c>
    </row>
    <row r="128" spans="3:9" ht="45.75" thickBot="1" x14ac:dyDescent="0.3">
      <c r="C128" s="8">
        <v>124</v>
      </c>
      <c r="D128" s="19" t="s">
        <v>125</v>
      </c>
      <c r="E128" s="10" t="s">
        <v>11</v>
      </c>
      <c r="F128" s="10">
        <v>1</v>
      </c>
      <c r="G128" s="11">
        <v>184874</v>
      </c>
      <c r="H128" s="11">
        <v>35126</v>
      </c>
      <c r="I128" s="13">
        <v>220000</v>
      </c>
    </row>
    <row r="129" spans="3:9" ht="45.75" thickBot="1" x14ac:dyDescent="0.3">
      <c r="C129" s="8">
        <v>125</v>
      </c>
      <c r="D129" s="19" t="s">
        <v>126</v>
      </c>
      <c r="E129" s="10" t="s">
        <v>11</v>
      </c>
      <c r="F129" s="10">
        <v>1</v>
      </c>
      <c r="G129" s="11">
        <v>201681</v>
      </c>
      <c r="H129" s="11">
        <v>38319</v>
      </c>
      <c r="I129" s="13">
        <v>240000</v>
      </c>
    </row>
    <row r="130" spans="3:9" ht="45.75" thickBot="1" x14ac:dyDescent="0.3">
      <c r="C130" s="8">
        <v>126</v>
      </c>
      <c r="D130" s="19" t="s">
        <v>126</v>
      </c>
      <c r="E130" s="10" t="s">
        <v>11</v>
      </c>
      <c r="F130" s="10">
        <v>1</v>
      </c>
      <c r="G130" s="11">
        <v>201681</v>
      </c>
      <c r="H130" s="11">
        <v>38319</v>
      </c>
      <c r="I130" s="13">
        <v>240000</v>
      </c>
    </row>
    <row r="131" spans="3:9" ht="45.75" thickBot="1" x14ac:dyDescent="0.3">
      <c r="C131" s="8">
        <v>127</v>
      </c>
      <c r="D131" s="19" t="s">
        <v>128</v>
      </c>
      <c r="E131" s="10" t="s">
        <v>11</v>
      </c>
      <c r="F131" s="10">
        <v>1</v>
      </c>
      <c r="G131" s="11">
        <v>210084</v>
      </c>
      <c r="H131" s="11">
        <v>39916</v>
      </c>
      <c r="I131" s="13">
        <v>250000</v>
      </c>
    </row>
    <row r="132" spans="3:9" ht="45.75" thickBot="1" x14ac:dyDescent="0.3">
      <c r="C132" s="8">
        <v>128</v>
      </c>
      <c r="D132" s="19" t="s">
        <v>129</v>
      </c>
      <c r="E132" s="10" t="s">
        <v>11</v>
      </c>
      <c r="F132" s="10">
        <v>1</v>
      </c>
      <c r="G132" s="11">
        <v>218487</v>
      </c>
      <c r="H132" s="11">
        <v>41513</v>
      </c>
      <c r="I132" s="13">
        <v>260000</v>
      </c>
    </row>
    <row r="133" spans="3:9" ht="45.75" thickBot="1" x14ac:dyDescent="0.3">
      <c r="C133" s="8">
        <v>129</v>
      </c>
      <c r="D133" s="19" t="s">
        <v>130</v>
      </c>
      <c r="E133" s="10" t="s">
        <v>11</v>
      </c>
      <c r="F133" s="10">
        <v>1</v>
      </c>
      <c r="G133" s="11">
        <v>235294</v>
      </c>
      <c r="H133" s="11">
        <v>44706</v>
      </c>
      <c r="I133" s="13">
        <v>280000</v>
      </c>
    </row>
    <row r="134" spans="3:9" ht="45.75" thickBot="1" x14ac:dyDescent="0.3">
      <c r="C134" s="8">
        <v>130</v>
      </c>
      <c r="D134" s="19" t="s">
        <v>130</v>
      </c>
      <c r="E134" s="10" t="s">
        <v>11</v>
      </c>
      <c r="F134" s="10">
        <v>1</v>
      </c>
      <c r="G134" s="11">
        <v>235294</v>
      </c>
      <c r="H134" s="11">
        <v>44706</v>
      </c>
      <c r="I134" s="13">
        <v>280000</v>
      </c>
    </row>
    <row r="135" spans="3:9" ht="68.25" thickBot="1" x14ac:dyDescent="0.3">
      <c r="C135" s="8">
        <v>131</v>
      </c>
      <c r="D135" s="19" t="s">
        <v>132</v>
      </c>
      <c r="E135" s="10" t="s">
        <v>11</v>
      </c>
      <c r="F135" s="10">
        <v>1</v>
      </c>
      <c r="G135" s="11">
        <v>294118</v>
      </c>
      <c r="H135" s="11">
        <v>55882</v>
      </c>
      <c r="I135" s="13">
        <v>350000</v>
      </c>
    </row>
    <row r="136" spans="3:9" ht="57" thickBot="1" x14ac:dyDescent="0.3">
      <c r="C136" s="8">
        <v>132</v>
      </c>
      <c r="D136" s="19" t="s">
        <v>133</v>
      </c>
      <c r="E136" s="10" t="s">
        <v>11</v>
      </c>
      <c r="F136" s="10">
        <v>1</v>
      </c>
      <c r="G136" s="11">
        <v>210084</v>
      </c>
      <c r="H136" s="11">
        <v>39916</v>
      </c>
      <c r="I136" s="15">
        <v>250000</v>
      </c>
    </row>
    <row r="137" spans="3:9" ht="34.5" thickBot="1" x14ac:dyDescent="0.3">
      <c r="C137" s="8">
        <v>133</v>
      </c>
      <c r="D137" s="9" t="s">
        <v>134</v>
      </c>
      <c r="E137" s="10" t="s">
        <v>11</v>
      </c>
      <c r="F137" s="10">
        <v>1</v>
      </c>
      <c r="G137" s="11">
        <v>798319</v>
      </c>
      <c r="H137" s="11">
        <v>151681</v>
      </c>
      <c r="I137" s="15">
        <v>950000</v>
      </c>
    </row>
    <row r="138" spans="3:9" ht="68.25" thickBot="1" x14ac:dyDescent="0.3">
      <c r="C138" s="8">
        <v>134</v>
      </c>
      <c r="D138" s="19" t="s">
        <v>245</v>
      </c>
      <c r="E138" s="10" t="s">
        <v>11</v>
      </c>
      <c r="F138" s="10">
        <v>1</v>
      </c>
      <c r="G138" s="11">
        <v>810924</v>
      </c>
      <c r="H138" s="11">
        <v>154076</v>
      </c>
      <c r="I138" s="15">
        <v>965000</v>
      </c>
    </row>
    <row r="139" spans="3:9" ht="57" thickBot="1" x14ac:dyDescent="0.3">
      <c r="C139" s="8">
        <v>135</v>
      </c>
      <c r="D139" s="19" t="s">
        <v>136</v>
      </c>
      <c r="E139" s="10" t="s">
        <v>11</v>
      </c>
      <c r="F139" s="10">
        <v>1</v>
      </c>
      <c r="G139" s="11">
        <v>781513</v>
      </c>
      <c r="H139" s="11">
        <v>148487</v>
      </c>
      <c r="I139" s="15">
        <v>930000</v>
      </c>
    </row>
    <row r="140" spans="3:9" ht="45.75" thickBot="1" x14ac:dyDescent="0.3">
      <c r="C140" s="8">
        <v>136</v>
      </c>
      <c r="D140" s="19" t="s">
        <v>137</v>
      </c>
      <c r="E140" s="10" t="s">
        <v>11</v>
      </c>
      <c r="F140" s="10">
        <v>1</v>
      </c>
      <c r="G140" s="11">
        <v>521008</v>
      </c>
      <c r="H140" s="11">
        <v>98992</v>
      </c>
      <c r="I140" s="15">
        <v>620000</v>
      </c>
    </row>
    <row r="141" spans="3:9" ht="23.25" thickBot="1" x14ac:dyDescent="0.3">
      <c r="C141" s="8">
        <v>137</v>
      </c>
      <c r="D141" s="9" t="s">
        <v>246</v>
      </c>
      <c r="E141" s="10" t="s">
        <v>11</v>
      </c>
      <c r="F141" s="10">
        <v>1</v>
      </c>
      <c r="G141" s="11">
        <v>21008</v>
      </c>
      <c r="H141" s="11">
        <v>3992</v>
      </c>
      <c r="I141" s="15">
        <v>25000</v>
      </c>
    </row>
    <row r="142" spans="3:9" x14ac:dyDescent="0.25">
      <c r="C142" s="22"/>
      <c r="D142" s="23"/>
      <c r="E142" s="23"/>
      <c r="F142" s="23"/>
      <c r="G142" s="23"/>
      <c r="H142" s="24"/>
      <c r="I142" s="25">
        <v>33817000</v>
      </c>
    </row>
    <row r="143" spans="3:9" ht="15.75" thickBot="1" x14ac:dyDescent="0.3">
      <c r="C143" s="16" t="s">
        <v>247</v>
      </c>
      <c r="D143" s="26"/>
      <c r="E143" s="26"/>
      <c r="F143" s="26"/>
      <c r="G143" s="26"/>
      <c r="H143" s="27"/>
      <c r="I143" s="2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142"/>
  <sheetViews>
    <sheetView topLeftCell="A4" workbookViewId="0">
      <selection activeCell="B5" sqref="B5:D142"/>
    </sheetView>
  </sheetViews>
  <sheetFormatPr baseColWidth="10" defaultRowHeight="15" x14ac:dyDescent="0.25"/>
  <sheetData>
    <row r="4" spans="2:4" ht="15.75" thickBot="1" x14ac:dyDescent="0.3">
      <c r="B4" s="29"/>
      <c r="C4" s="30"/>
      <c r="D4" s="29"/>
    </row>
    <row r="5" spans="2:4" ht="32.25" thickBot="1" x14ac:dyDescent="0.3">
      <c r="B5" s="35" t="s">
        <v>191</v>
      </c>
      <c r="C5" s="36" t="s">
        <v>192</v>
      </c>
      <c r="D5" s="37" t="s">
        <v>193</v>
      </c>
    </row>
    <row r="6" spans="2:4" ht="15.75" thickBot="1" x14ac:dyDescent="0.3">
      <c r="B6" s="38">
        <v>78572</v>
      </c>
      <c r="C6" s="31">
        <v>14928</v>
      </c>
      <c r="D6" s="39">
        <v>93500</v>
      </c>
    </row>
    <row r="7" spans="2:4" ht="15.75" thickBot="1" x14ac:dyDescent="0.3">
      <c r="B7" s="38">
        <v>50840</v>
      </c>
      <c r="C7" s="31">
        <v>9660</v>
      </c>
      <c r="D7" s="39">
        <v>60500</v>
      </c>
    </row>
    <row r="8" spans="2:4" ht="15.75" thickBot="1" x14ac:dyDescent="0.3">
      <c r="B8" s="38">
        <v>60084</v>
      </c>
      <c r="C8" s="31">
        <v>11416</v>
      </c>
      <c r="D8" s="39">
        <v>71500</v>
      </c>
    </row>
    <row r="9" spans="2:4" ht="15.75" thickBot="1" x14ac:dyDescent="0.3">
      <c r="B9" s="38">
        <v>240336</v>
      </c>
      <c r="C9" s="31">
        <v>45664</v>
      </c>
      <c r="D9" s="39">
        <v>286000</v>
      </c>
    </row>
    <row r="10" spans="2:4" ht="15.75" thickBot="1" x14ac:dyDescent="0.3">
      <c r="B10" s="38">
        <v>305042</v>
      </c>
      <c r="C10" s="31">
        <v>57958</v>
      </c>
      <c r="D10" s="39">
        <v>363000</v>
      </c>
    </row>
    <row r="11" spans="2:4" ht="15.75" thickBot="1" x14ac:dyDescent="0.3">
      <c r="B11" s="38">
        <v>314285</v>
      </c>
      <c r="C11" s="31">
        <v>59715</v>
      </c>
      <c r="D11" s="39">
        <v>374000</v>
      </c>
    </row>
    <row r="12" spans="2:4" ht="15.75" thickBot="1" x14ac:dyDescent="0.3">
      <c r="B12" s="38">
        <v>249580</v>
      </c>
      <c r="C12" s="31">
        <v>47420</v>
      </c>
      <c r="D12" s="39">
        <v>297000</v>
      </c>
    </row>
    <row r="13" spans="2:4" ht="15.75" thickBot="1" x14ac:dyDescent="0.3">
      <c r="B13" s="38">
        <v>134034</v>
      </c>
      <c r="C13" s="31">
        <v>25466</v>
      </c>
      <c r="D13" s="39">
        <v>159500</v>
      </c>
    </row>
    <row r="14" spans="2:4" ht="15.75" thickBot="1" x14ac:dyDescent="0.3">
      <c r="B14" s="38">
        <v>120168</v>
      </c>
      <c r="C14" s="31">
        <v>22832</v>
      </c>
      <c r="D14" s="39">
        <v>143000</v>
      </c>
    </row>
    <row r="15" spans="2:4" ht="15.75" thickBot="1" x14ac:dyDescent="0.3">
      <c r="B15" s="38">
        <v>166387</v>
      </c>
      <c r="C15" s="31">
        <v>31613</v>
      </c>
      <c r="D15" s="39">
        <v>198000</v>
      </c>
    </row>
    <row r="16" spans="2:4" ht="15.75" thickBot="1" x14ac:dyDescent="0.3">
      <c r="B16" s="38">
        <v>217227</v>
      </c>
      <c r="C16" s="31">
        <v>41273</v>
      </c>
      <c r="D16" s="39">
        <v>258500</v>
      </c>
    </row>
    <row r="17" spans="2:4" ht="15.75" thickBot="1" x14ac:dyDescent="0.3">
      <c r="B17" s="38">
        <v>90588</v>
      </c>
      <c r="C17" s="31">
        <v>17212</v>
      </c>
      <c r="D17" s="39">
        <v>107800</v>
      </c>
    </row>
    <row r="18" spans="2:4" ht="15.75" thickBot="1" x14ac:dyDescent="0.3">
      <c r="B18" s="38">
        <v>110924</v>
      </c>
      <c r="C18" s="31">
        <v>21076</v>
      </c>
      <c r="D18" s="39">
        <v>132000</v>
      </c>
    </row>
    <row r="19" spans="2:4" ht="15.75" thickBot="1" x14ac:dyDescent="0.3">
      <c r="B19" s="38">
        <v>50840</v>
      </c>
      <c r="C19" s="31">
        <v>9660</v>
      </c>
      <c r="D19" s="39">
        <v>60500</v>
      </c>
    </row>
    <row r="20" spans="2:4" ht="15.75" thickBot="1" x14ac:dyDescent="0.3">
      <c r="B20" s="38">
        <v>78572</v>
      </c>
      <c r="C20" s="31">
        <v>14928</v>
      </c>
      <c r="D20" s="39">
        <v>93500</v>
      </c>
    </row>
    <row r="21" spans="2:4" ht="15.75" thickBot="1" x14ac:dyDescent="0.3">
      <c r="B21" s="40">
        <v>78572</v>
      </c>
      <c r="C21" s="33">
        <v>14928</v>
      </c>
      <c r="D21" s="41">
        <v>93500</v>
      </c>
    </row>
    <row r="22" spans="2:4" ht="15.75" thickBot="1" x14ac:dyDescent="0.3">
      <c r="B22" s="40">
        <v>78572</v>
      </c>
      <c r="C22" s="33">
        <v>14928</v>
      </c>
      <c r="D22" s="41">
        <v>93500</v>
      </c>
    </row>
    <row r="23" spans="2:4" x14ac:dyDescent="0.25">
      <c r="B23" s="40">
        <v>78572</v>
      </c>
      <c r="C23" s="33">
        <v>14928</v>
      </c>
      <c r="D23" s="41">
        <v>93500</v>
      </c>
    </row>
    <row r="24" spans="2:4" ht="15.75" thickBot="1" x14ac:dyDescent="0.3">
      <c r="B24" s="38">
        <v>180253</v>
      </c>
      <c r="C24" s="31">
        <v>34247</v>
      </c>
      <c r="D24" s="39">
        <v>214500</v>
      </c>
    </row>
    <row r="25" spans="2:4" ht="15.75" thickBot="1" x14ac:dyDescent="0.3">
      <c r="B25" s="38">
        <v>36050</v>
      </c>
      <c r="C25" s="31">
        <v>6850</v>
      </c>
      <c r="D25" s="39">
        <v>42900</v>
      </c>
    </row>
    <row r="26" spans="2:4" ht="15.75" thickBot="1" x14ac:dyDescent="0.3">
      <c r="B26" s="38">
        <v>36050</v>
      </c>
      <c r="C26" s="31">
        <v>6850</v>
      </c>
      <c r="D26" s="39">
        <v>42900</v>
      </c>
    </row>
    <row r="27" spans="2:4" ht="15.75" thickBot="1" x14ac:dyDescent="0.3">
      <c r="B27" s="38">
        <v>175630</v>
      </c>
      <c r="C27" s="31">
        <v>33370</v>
      </c>
      <c r="D27" s="39">
        <v>209000</v>
      </c>
    </row>
    <row r="28" spans="2:4" ht="15.75" thickBot="1" x14ac:dyDescent="0.3">
      <c r="B28" s="38">
        <v>16639</v>
      </c>
      <c r="C28" s="31">
        <v>3161</v>
      </c>
      <c r="D28" s="39">
        <v>19800</v>
      </c>
    </row>
    <row r="29" spans="2:4" ht="15.75" thickBot="1" x14ac:dyDescent="0.3">
      <c r="B29" s="38">
        <v>785715</v>
      </c>
      <c r="C29" s="31">
        <v>149285</v>
      </c>
      <c r="D29" s="39">
        <v>935000</v>
      </c>
    </row>
    <row r="30" spans="2:4" ht="15.75" thickBot="1" x14ac:dyDescent="0.3">
      <c r="B30" s="38">
        <v>517647</v>
      </c>
      <c r="C30" s="31">
        <v>98353</v>
      </c>
      <c r="D30" s="39">
        <v>616000</v>
      </c>
    </row>
    <row r="31" spans="2:4" ht="15.75" thickBot="1" x14ac:dyDescent="0.3">
      <c r="B31" s="38">
        <v>693277</v>
      </c>
      <c r="C31" s="31">
        <v>131723</v>
      </c>
      <c r="D31" s="39">
        <v>825000</v>
      </c>
    </row>
    <row r="32" spans="2:4" ht="15.75" thickBot="1" x14ac:dyDescent="0.3">
      <c r="B32" s="38">
        <v>1016807</v>
      </c>
      <c r="C32" s="31">
        <v>193193</v>
      </c>
      <c r="D32" s="39">
        <v>1210000</v>
      </c>
    </row>
    <row r="33" spans="2:4" ht="15.75" thickBot="1" x14ac:dyDescent="0.3">
      <c r="B33" s="38">
        <v>41597</v>
      </c>
      <c r="C33" s="31">
        <v>7904</v>
      </c>
      <c r="D33" s="39">
        <v>49500</v>
      </c>
    </row>
    <row r="34" spans="2:4" ht="15.75" thickBot="1" x14ac:dyDescent="0.3">
      <c r="B34" s="38">
        <v>41597</v>
      </c>
      <c r="C34" s="31">
        <v>7904</v>
      </c>
      <c r="D34" s="39">
        <v>49500</v>
      </c>
    </row>
    <row r="35" spans="2:4" ht="15.75" thickBot="1" x14ac:dyDescent="0.3">
      <c r="B35" s="38">
        <v>295799</v>
      </c>
      <c r="C35" s="31">
        <v>56201</v>
      </c>
      <c r="D35" s="39">
        <v>352000</v>
      </c>
    </row>
    <row r="36" spans="2:4" ht="15.75" thickBot="1" x14ac:dyDescent="0.3">
      <c r="B36" s="38">
        <v>258823</v>
      </c>
      <c r="C36" s="31">
        <v>49177</v>
      </c>
      <c r="D36" s="39">
        <v>308000</v>
      </c>
    </row>
    <row r="37" spans="2:4" ht="15.75" thickBot="1" x14ac:dyDescent="0.3">
      <c r="B37" s="38">
        <v>32353</v>
      </c>
      <c r="C37" s="31">
        <v>6147</v>
      </c>
      <c r="D37" s="39">
        <v>38500</v>
      </c>
    </row>
    <row r="38" spans="2:4" ht="15.75" thickBot="1" x14ac:dyDescent="0.3">
      <c r="B38" s="38">
        <v>32353</v>
      </c>
      <c r="C38" s="31">
        <v>6147</v>
      </c>
      <c r="D38" s="39">
        <v>38500</v>
      </c>
    </row>
    <row r="39" spans="2:4" ht="15.75" thickBot="1" x14ac:dyDescent="0.3">
      <c r="B39" s="38">
        <v>23109</v>
      </c>
      <c r="C39" s="31">
        <v>4391</v>
      </c>
      <c r="D39" s="39">
        <v>27500</v>
      </c>
    </row>
    <row r="40" spans="2:4" ht="15.75" thickBot="1" x14ac:dyDescent="0.3">
      <c r="B40" s="38">
        <v>23109</v>
      </c>
      <c r="C40" s="31">
        <v>4391</v>
      </c>
      <c r="D40" s="39">
        <v>27500</v>
      </c>
    </row>
    <row r="41" spans="2:4" ht="15.75" thickBot="1" x14ac:dyDescent="0.3">
      <c r="B41" s="38">
        <v>60084</v>
      </c>
      <c r="C41" s="31">
        <v>11416</v>
      </c>
      <c r="D41" s="39">
        <v>71500</v>
      </c>
    </row>
    <row r="42" spans="2:4" ht="15.75" thickBot="1" x14ac:dyDescent="0.3">
      <c r="B42" s="38">
        <v>78572</v>
      </c>
      <c r="C42" s="31">
        <v>14928</v>
      </c>
      <c r="D42" s="39">
        <v>93500</v>
      </c>
    </row>
    <row r="43" spans="2:4" ht="15.75" thickBot="1" x14ac:dyDescent="0.3">
      <c r="B43" s="38">
        <v>73950</v>
      </c>
      <c r="C43" s="31">
        <v>14050</v>
      </c>
      <c r="D43" s="39">
        <v>88000</v>
      </c>
    </row>
    <row r="44" spans="2:4" ht="15.75" thickBot="1" x14ac:dyDescent="0.3">
      <c r="B44" s="38">
        <v>78572</v>
      </c>
      <c r="C44" s="31">
        <v>14928</v>
      </c>
      <c r="D44" s="39">
        <v>93500</v>
      </c>
    </row>
    <row r="45" spans="2:4" ht="15.75" thickBot="1" x14ac:dyDescent="0.3">
      <c r="B45" s="38">
        <v>23109</v>
      </c>
      <c r="C45" s="31">
        <v>4391</v>
      </c>
      <c r="D45" s="39">
        <v>27500</v>
      </c>
    </row>
    <row r="46" spans="2:4" ht="15.75" thickBot="1" x14ac:dyDescent="0.3">
      <c r="B46" s="38">
        <v>50840</v>
      </c>
      <c r="C46" s="31">
        <v>9660</v>
      </c>
      <c r="D46" s="39">
        <v>60500</v>
      </c>
    </row>
    <row r="47" spans="2:4" ht="15.75" thickBot="1" x14ac:dyDescent="0.3">
      <c r="B47" s="38">
        <v>48067</v>
      </c>
      <c r="C47" s="31">
        <v>9133</v>
      </c>
      <c r="D47" s="39">
        <v>57200</v>
      </c>
    </row>
    <row r="48" spans="2:4" ht="15.75" thickBot="1" x14ac:dyDescent="0.3">
      <c r="B48" s="38">
        <v>60084</v>
      </c>
      <c r="C48" s="31">
        <v>11416</v>
      </c>
      <c r="D48" s="39">
        <v>71500</v>
      </c>
    </row>
    <row r="49" spans="2:4" ht="15.75" thickBot="1" x14ac:dyDescent="0.3">
      <c r="B49" s="38">
        <v>46219</v>
      </c>
      <c r="C49" s="31">
        <v>8781</v>
      </c>
      <c r="D49" s="39">
        <v>55000</v>
      </c>
    </row>
    <row r="50" spans="2:4" ht="15.75" thickBot="1" x14ac:dyDescent="0.3">
      <c r="B50" s="38">
        <v>53613</v>
      </c>
      <c r="C50" s="31">
        <v>10187</v>
      </c>
      <c r="D50" s="39">
        <v>63800</v>
      </c>
    </row>
    <row r="51" spans="2:4" ht="15.75" thickBot="1" x14ac:dyDescent="0.3">
      <c r="B51" s="38">
        <v>175630</v>
      </c>
      <c r="C51" s="31">
        <v>33370</v>
      </c>
      <c r="D51" s="39">
        <v>209000</v>
      </c>
    </row>
    <row r="52" spans="2:4" ht="15.75" thickBot="1" x14ac:dyDescent="0.3">
      <c r="B52" s="38">
        <v>212605</v>
      </c>
      <c r="C52" s="31">
        <v>40395</v>
      </c>
      <c r="D52" s="39">
        <v>253000</v>
      </c>
    </row>
    <row r="53" spans="2:4" ht="15.75" thickBot="1" x14ac:dyDescent="0.3">
      <c r="B53" s="38">
        <v>272689</v>
      </c>
      <c r="C53" s="31">
        <v>51811</v>
      </c>
      <c r="D53" s="39">
        <v>324500</v>
      </c>
    </row>
    <row r="54" spans="2:4" ht="15.75" thickBot="1" x14ac:dyDescent="0.3">
      <c r="B54" s="38">
        <v>425211</v>
      </c>
      <c r="C54" s="31">
        <v>80790</v>
      </c>
      <c r="D54" s="39">
        <v>506000</v>
      </c>
    </row>
    <row r="55" spans="2:4" ht="15.75" thickBot="1" x14ac:dyDescent="0.3">
      <c r="B55" s="38">
        <v>50840</v>
      </c>
      <c r="C55" s="31">
        <v>9660</v>
      </c>
      <c r="D55" s="39">
        <v>60500</v>
      </c>
    </row>
    <row r="56" spans="2:4" ht="15.75" thickBot="1" x14ac:dyDescent="0.3">
      <c r="B56" s="38">
        <v>87815</v>
      </c>
      <c r="C56" s="31">
        <v>16685</v>
      </c>
      <c r="D56" s="39">
        <v>104500</v>
      </c>
    </row>
    <row r="57" spans="2:4" ht="15.75" thickBot="1" x14ac:dyDescent="0.3">
      <c r="B57" s="38">
        <v>60084</v>
      </c>
      <c r="C57" s="31">
        <v>11416</v>
      </c>
      <c r="D57" s="39">
        <v>71500</v>
      </c>
    </row>
    <row r="58" spans="2:4" ht="15.75" thickBot="1" x14ac:dyDescent="0.3">
      <c r="B58" s="38">
        <v>69328</v>
      </c>
      <c r="C58" s="31">
        <v>13173</v>
      </c>
      <c r="D58" s="39">
        <v>82500</v>
      </c>
    </row>
    <row r="59" spans="2:4" ht="15.75" thickBot="1" x14ac:dyDescent="0.3">
      <c r="B59" s="38">
        <v>41597</v>
      </c>
      <c r="C59" s="31">
        <v>7904</v>
      </c>
      <c r="D59" s="39">
        <v>49500</v>
      </c>
    </row>
    <row r="60" spans="2:4" ht="15.75" thickBot="1" x14ac:dyDescent="0.3">
      <c r="B60" s="38">
        <v>50840</v>
      </c>
      <c r="C60" s="31">
        <v>9660</v>
      </c>
      <c r="D60" s="39">
        <v>60500</v>
      </c>
    </row>
    <row r="61" spans="2:4" ht="15.75" thickBot="1" x14ac:dyDescent="0.3">
      <c r="B61" s="38">
        <v>41597</v>
      </c>
      <c r="C61" s="31">
        <v>7904</v>
      </c>
      <c r="D61" s="39">
        <v>49500</v>
      </c>
    </row>
    <row r="62" spans="2:4" ht="15.75" thickBot="1" x14ac:dyDescent="0.3">
      <c r="B62" s="38">
        <v>693277</v>
      </c>
      <c r="C62" s="31">
        <v>131723</v>
      </c>
      <c r="D62" s="39">
        <v>825000</v>
      </c>
    </row>
    <row r="63" spans="2:4" ht="15.75" thickBot="1" x14ac:dyDescent="0.3">
      <c r="B63" s="38">
        <v>508404</v>
      </c>
      <c r="C63" s="31">
        <v>96597</v>
      </c>
      <c r="D63" s="39">
        <v>605000</v>
      </c>
    </row>
    <row r="64" spans="2:4" ht="15.75" thickBot="1" x14ac:dyDescent="0.3">
      <c r="B64" s="38">
        <v>50840</v>
      </c>
      <c r="C64" s="31">
        <v>9660</v>
      </c>
      <c r="D64" s="39">
        <v>60500</v>
      </c>
    </row>
    <row r="65" spans="2:4" ht="15.75" thickBot="1" x14ac:dyDescent="0.3">
      <c r="B65" s="38">
        <v>217227</v>
      </c>
      <c r="C65" s="31">
        <v>41273</v>
      </c>
      <c r="D65" s="39">
        <v>258500</v>
      </c>
    </row>
    <row r="66" spans="2:4" ht="15.75" thickBot="1" x14ac:dyDescent="0.3">
      <c r="B66" s="38">
        <v>50840</v>
      </c>
      <c r="C66" s="31">
        <v>9660</v>
      </c>
      <c r="D66" s="39">
        <v>60500</v>
      </c>
    </row>
    <row r="67" spans="2:4" ht="15.75" thickBot="1" x14ac:dyDescent="0.3">
      <c r="B67" s="38">
        <v>41597</v>
      </c>
      <c r="C67" s="31">
        <v>7904</v>
      </c>
      <c r="D67" s="39">
        <v>49500</v>
      </c>
    </row>
    <row r="68" spans="2:4" ht="15.75" thickBot="1" x14ac:dyDescent="0.3">
      <c r="B68" s="38">
        <v>152521</v>
      </c>
      <c r="C68" s="31">
        <v>28980</v>
      </c>
      <c r="D68" s="39">
        <v>181500</v>
      </c>
    </row>
    <row r="69" spans="2:4" ht="15.75" thickBot="1" x14ac:dyDescent="0.3">
      <c r="B69" s="38">
        <v>106303</v>
      </c>
      <c r="C69" s="31">
        <v>20197</v>
      </c>
      <c r="D69" s="39">
        <v>126500</v>
      </c>
    </row>
    <row r="70" spans="2:4" ht="15.75" thickBot="1" x14ac:dyDescent="0.3">
      <c r="B70" s="38">
        <v>101681</v>
      </c>
      <c r="C70" s="31">
        <v>19319</v>
      </c>
      <c r="D70" s="39">
        <v>121000</v>
      </c>
    </row>
    <row r="71" spans="2:4" ht="15.75" thickBot="1" x14ac:dyDescent="0.3">
      <c r="B71" s="38">
        <v>323530</v>
      </c>
      <c r="C71" s="31">
        <v>61470</v>
      </c>
      <c r="D71" s="39">
        <v>385000</v>
      </c>
    </row>
    <row r="72" spans="2:4" ht="15.75" thickBot="1" x14ac:dyDescent="0.3">
      <c r="B72" s="38">
        <v>166387</v>
      </c>
      <c r="C72" s="31">
        <v>31613</v>
      </c>
      <c r="D72" s="39">
        <v>198000</v>
      </c>
    </row>
    <row r="73" spans="2:4" ht="15.75" thickBot="1" x14ac:dyDescent="0.3">
      <c r="B73" s="38">
        <v>138655</v>
      </c>
      <c r="C73" s="31">
        <v>26345</v>
      </c>
      <c r="D73" s="39">
        <v>165000</v>
      </c>
    </row>
    <row r="74" spans="2:4" ht="15.75" thickBot="1" x14ac:dyDescent="0.3">
      <c r="B74" s="38">
        <v>194118</v>
      </c>
      <c r="C74" s="31">
        <v>36882</v>
      </c>
      <c r="D74" s="39">
        <v>231000</v>
      </c>
    </row>
    <row r="75" spans="2:4" ht="15.75" thickBot="1" x14ac:dyDescent="0.3">
      <c r="B75" s="38">
        <v>138655</v>
      </c>
      <c r="C75" s="31">
        <v>26345</v>
      </c>
      <c r="D75" s="39">
        <v>165000</v>
      </c>
    </row>
    <row r="76" spans="2:4" ht="15.75" thickBot="1" x14ac:dyDescent="0.3">
      <c r="B76" s="38">
        <v>360504</v>
      </c>
      <c r="C76" s="31">
        <v>68496</v>
      </c>
      <c r="D76" s="39">
        <v>429000</v>
      </c>
    </row>
    <row r="77" spans="2:4" ht="15.75" thickBot="1" x14ac:dyDescent="0.3">
      <c r="B77" s="38">
        <v>378992</v>
      </c>
      <c r="C77" s="31">
        <v>72008</v>
      </c>
      <c r="D77" s="39">
        <v>451000</v>
      </c>
    </row>
    <row r="78" spans="2:4" ht="15.75" thickBot="1" x14ac:dyDescent="0.3">
      <c r="B78" s="38">
        <v>138655</v>
      </c>
      <c r="C78" s="31">
        <v>26345</v>
      </c>
      <c r="D78" s="39">
        <v>165000</v>
      </c>
    </row>
    <row r="79" spans="2:4" ht="15.75" thickBot="1" x14ac:dyDescent="0.3">
      <c r="B79" s="38">
        <v>23109</v>
      </c>
      <c r="C79" s="31">
        <v>4391</v>
      </c>
      <c r="D79" s="39">
        <v>27500</v>
      </c>
    </row>
    <row r="80" spans="2:4" ht="15.75" thickBot="1" x14ac:dyDescent="0.3">
      <c r="B80" s="38">
        <v>23109</v>
      </c>
      <c r="C80" s="31">
        <v>4391</v>
      </c>
      <c r="D80" s="39">
        <v>27500</v>
      </c>
    </row>
    <row r="81" spans="2:4" ht="15.75" thickBot="1" x14ac:dyDescent="0.3">
      <c r="B81" s="38">
        <v>166387</v>
      </c>
      <c r="C81" s="31">
        <v>31613</v>
      </c>
      <c r="D81" s="39">
        <v>198000</v>
      </c>
    </row>
    <row r="82" spans="2:4" ht="15.75" thickBot="1" x14ac:dyDescent="0.3">
      <c r="B82" s="38">
        <v>138655</v>
      </c>
      <c r="C82" s="31">
        <v>26345</v>
      </c>
      <c r="D82" s="39">
        <v>165000</v>
      </c>
    </row>
    <row r="83" spans="2:4" ht="15.75" thickBot="1" x14ac:dyDescent="0.3">
      <c r="B83" s="38">
        <v>23109</v>
      </c>
      <c r="C83" s="31">
        <v>4391</v>
      </c>
      <c r="D83" s="39">
        <v>27500</v>
      </c>
    </row>
    <row r="84" spans="2:4" ht="15.75" thickBot="1" x14ac:dyDescent="0.3">
      <c r="B84" s="38">
        <v>656303</v>
      </c>
      <c r="C84" s="31">
        <v>124697</v>
      </c>
      <c r="D84" s="39">
        <v>781000</v>
      </c>
    </row>
    <row r="85" spans="2:4" ht="15.75" thickBot="1" x14ac:dyDescent="0.3">
      <c r="B85" s="38">
        <v>628572</v>
      </c>
      <c r="C85" s="31">
        <v>119428</v>
      </c>
      <c r="D85" s="39">
        <v>748000</v>
      </c>
    </row>
    <row r="86" spans="2:4" ht="15.75" thickBot="1" x14ac:dyDescent="0.3">
      <c r="B86" s="38">
        <v>693277</v>
      </c>
      <c r="C86" s="31">
        <v>131723</v>
      </c>
      <c r="D86" s="39">
        <v>825000</v>
      </c>
    </row>
    <row r="87" spans="2:4" ht="15.75" thickBot="1" x14ac:dyDescent="0.3">
      <c r="B87" s="38">
        <v>1016807</v>
      </c>
      <c r="C87" s="31">
        <v>193193</v>
      </c>
      <c r="D87" s="39">
        <v>1210000</v>
      </c>
    </row>
    <row r="88" spans="2:4" ht="15.75" thickBot="1" x14ac:dyDescent="0.3">
      <c r="B88" s="38">
        <v>166387</v>
      </c>
      <c r="C88" s="31">
        <v>31613</v>
      </c>
      <c r="D88" s="39">
        <v>198000</v>
      </c>
    </row>
    <row r="89" spans="2:4" ht="15.75" thickBot="1" x14ac:dyDescent="0.3">
      <c r="B89" s="38">
        <v>1016807</v>
      </c>
      <c r="C89" s="31">
        <v>193193</v>
      </c>
      <c r="D89" s="39">
        <v>1210000</v>
      </c>
    </row>
    <row r="90" spans="2:4" ht="15.75" thickBot="1" x14ac:dyDescent="0.3">
      <c r="B90" s="38">
        <v>50840</v>
      </c>
      <c r="C90" s="31">
        <v>9660</v>
      </c>
      <c r="D90" s="39">
        <v>60500</v>
      </c>
    </row>
    <row r="91" spans="2:4" ht="15.75" thickBot="1" x14ac:dyDescent="0.3">
      <c r="B91" s="38">
        <v>198739</v>
      </c>
      <c r="C91" s="31">
        <v>37761</v>
      </c>
      <c r="D91" s="39">
        <v>236500</v>
      </c>
    </row>
    <row r="92" spans="2:4" ht="15.75" thickBot="1" x14ac:dyDescent="0.3">
      <c r="B92" s="38">
        <v>198739</v>
      </c>
      <c r="C92" s="31">
        <v>37761</v>
      </c>
      <c r="D92" s="39">
        <v>236500</v>
      </c>
    </row>
    <row r="93" spans="2:4" ht="15.75" thickBot="1" x14ac:dyDescent="0.3">
      <c r="B93" s="38">
        <v>415966</v>
      </c>
      <c r="C93" s="31">
        <v>79034</v>
      </c>
      <c r="D93" s="39">
        <v>495000</v>
      </c>
    </row>
    <row r="94" spans="2:4" ht="15.75" thickBot="1" x14ac:dyDescent="0.3">
      <c r="B94" s="38">
        <v>415966</v>
      </c>
      <c r="C94" s="31">
        <v>79034</v>
      </c>
      <c r="D94" s="39">
        <v>495000</v>
      </c>
    </row>
    <row r="95" spans="2:4" ht="15.75" thickBot="1" x14ac:dyDescent="0.3">
      <c r="B95" s="38">
        <v>171008</v>
      </c>
      <c r="C95" s="31">
        <v>32492</v>
      </c>
      <c r="D95" s="39">
        <v>203500</v>
      </c>
    </row>
    <row r="96" spans="2:4" ht="15.75" thickBot="1" x14ac:dyDescent="0.3">
      <c r="B96" s="38">
        <v>87815</v>
      </c>
      <c r="C96" s="31">
        <v>16685</v>
      </c>
      <c r="D96" s="39">
        <v>104500</v>
      </c>
    </row>
    <row r="97" spans="2:4" ht="15.75" thickBot="1" x14ac:dyDescent="0.3">
      <c r="B97" s="38">
        <v>110924</v>
      </c>
      <c r="C97" s="31">
        <v>21076</v>
      </c>
      <c r="D97" s="39">
        <v>132000</v>
      </c>
    </row>
    <row r="98" spans="2:4" ht="15.75" thickBot="1" x14ac:dyDescent="0.3">
      <c r="B98" s="38">
        <v>175630</v>
      </c>
      <c r="C98" s="31">
        <v>33370</v>
      </c>
      <c r="D98" s="39">
        <v>209000</v>
      </c>
    </row>
    <row r="99" spans="2:4" ht="15.75" thickBot="1" x14ac:dyDescent="0.3">
      <c r="B99" s="38">
        <v>110924</v>
      </c>
      <c r="C99" s="31">
        <v>21076</v>
      </c>
      <c r="D99" s="39">
        <v>132000</v>
      </c>
    </row>
    <row r="100" spans="2:4" ht="15.75" thickBot="1" x14ac:dyDescent="0.3">
      <c r="B100" s="38">
        <v>138655</v>
      </c>
      <c r="C100" s="31">
        <v>26345</v>
      </c>
      <c r="D100" s="39">
        <v>165000</v>
      </c>
    </row>
    <row r="101" spans="2:4" ht="15.75" thickBot="1" x14ac:dyDescent="0.3">
      <c r="B101" s="38">
        <v>508404</v>
      </c>
      <c r="C101" s="31">
        <v>96597</v>
      </c>
      <c r="D101" s="39">
        <v>605000</v>
      </c>
    </row>
    <row r="102" spans="2:4" ht="15.75" thickBot="1" x14ac:dyDescent="0.3">
      <c r="B102" s="38">
        <v>600840</v>
      </c>
      <c r="C102" s="31">
        <v>114160</v>
      </c>
      <c r="D102" s="39">
        <v>715000</v>
      </c>
    </row>
    <row r="103" spans="2:4" ht="15.75" thickBot="1" x14ac:dyDescent="0.3">
      <c r="B103" s="38">
        <v>41597</v>
      </c>
      <c r="C103" s="31">
        <v>7904</v>
      </c>
      <c r="D103" s="39">
        <v>49500</v>
      </c>
    </row>
    <row r="104" spans="2:4" ht="15.75" thickBot="1" x14ac:dyDescent="0.3">
      <c r="B104" s="38">
        <v>50840</v>
      </c>
      <c r="C104" s="31">
        <v>9660</v>
      </c>
      <c r="D104" s="39">
        <v>60500</v>
      </c>
    </row>
    <row r="105" spans="2:4" ht="15.75" thickBot="1" x14ac:dyDescent="0.3">
      <c r="B105" s="38">
        <v>905882</v>
      </c>
      <c r="C105" s="31">
        <v>172118</v>
      </c>
      <c r="D105" s="39">
        <v>1078000</v>
      </c>
    </row>
    <row r="106" spans="2:4" ht="15.75" thickBot="1" x14ac:dyDescent="0.3">
      <c r="B106" s="38">
        <v>323530</v>
      </c>
      <c r="C106" s="31">
        <v>61470</v>
      </c>
      <c r="D106" s="39">
        <v>385000</v>
      </c>
    </row>
    <row r="107" spans="2:4" ht="15.75" thickBot="1" x14ac:dyDescent="0.3">
      <c r="B107" s="38">
        <v>78572</v>
      </c>
      <c r="C107" s="31">
        <v>14928</v>
      </c>
      <c r="D107" s="39">
        <v>93500</v>
      </c>
    </row>
    <row r="108" spans="2:4" ht="15.75" thickBot="1" x14ac:dyDescent="0.3">
      <c r="B108" s="38">
        <v>166387</v>
      </c>
      <c r="C108" s="31">
        <v>31613</v>
      </c>
      <c r="D108" s="39">
        <v>198000</v>
      </c>
    </row>
    <row r="109" spans="2:4" ht="15.75" thickBot="1" x14ac:dyDescent="0.3">
      <c r="B109" s="38">
        <v>138655</v>
      </c>
      <c r="C109" s="31">
        <v>26345</v>
      </c>
      <c r="D109" s="39">
        <v>165000</v>
      </c>
    </row>
    <row r="110" spans="2:4" ht="15.75" thickBot="1" x14ac:dyDescent="0.3">
      <c r="B110" s="38">
        <v>32353</v>
      </c>
      <c r="C110" s="31">
        <v>6147</v>
      </c>
      <c r="D110" s="39">
        <v>38500</v>
      </c>
    </row>
    <row r="111" spans="2:4" ht="15.75" thickBot="1" x14ac:dyDescent="0.3">
      <c r="B111" s="38">
        <v>41597</v>
      </c>
      <c r="C111" s="31">
        <v>7904</v>
      </c>
      <c r="D111" s="39">
        <v>49500</v>
      </c>
    </row>
    <row r="112" spans="2:4" ht="15.75" thickBot="1" x14ac:dyDescent="0.3">
      <c r="B112" s="38">
        <v>138655</v>
      </c>
      <c r="C112" s="31">
        <v>26345</v>
      </c>
      <c r="D112" s="39">
        <v>165000</v>
      </c>
    </row>
    <row r="113" spans="2:4" ht="15.75" thickBot="1" x14ac:dyDescent="0.3">
      <c r="B113" s="38">
        <v>573109</v>
      </c>
      <c r="C113" s="31">
        <v>108891</v>
      </c>
      <c r="D113" s="39">
        <v>682000</v>
      </c>
    </row>
    <row r="114" spans="2:4" ht="15.75" thickBot="1" x14ac:dyDescent="0.3">
      <c r="B114" s="38">
        <v>87815</v>
      </c>
      <c r="C114" s="31">
        <v>16685</v>
      </c>
      <c r="D114" s="39">
        <v>104500</v>
      </c>
    </row>
    <row r="115" spans="2:4" ht="15.75" thickBot="1" x14ac:dyDescent="0.3">
      <c r="B115" s="38">
        <v>231092</v>
      </c>
      <c r="C115" s="31">
        <v>43908</v>
      </c>
      <c r="D115" s="39">
        <v>275000</v>
      </c>
    </row>
    <row r="116" spans="2:4" ht="15.75" thickBot="1" x14ac:dyDescent="0.3">
      <c r="B116" s="38">
        <v>87815</v>
      </c>
      <c r="C116" s="31">
        <v>16685</v>
      </c>
      <c r="D116" s="39">
        <v>104500</v>
      </c>
    </row>
    <row r="117" spans="2:4" ht="15.75" thickBot="1" x14ac:dyDescent="0.3">
      <c r="B117" s="38">
        <v>69328</v>
      </c>
      <c r="C117" s="31">
        <v>13173</v>
      </c>
      <c r="D117" s="39">
        <v>82500</v>
      </c>
    </row>
    <row r="118" spans="2:4" ht="15.75" thickBot="1" x14ac:dyDescent="0.3">
      <c r="B118" s="38">
        <v>69328</v>
      </c>
      <c r="C118" s="31">
        <v>13173</v>
      </c>
      <c r="D118" s="39">
        <v>82500</v>
      </c>
    </row>
    <row r="119" spans="2:4" ht="15.75" thickBot="1" x14ac:dyDescent="0.3">
      <c r="B119" s="38">
        <v>508404</v>
      </c>
      <c r="C119" s="31">
        <v>96597</v>
      </c>
      <c r="D119" s="39">
        <v>605000</v>
      </c>
    </row>
    <row r="120" spans="2:4" ht="15.75" thickBot="1" x14ac:dyDescent="0.3">
      <c r="B120" s="38">
        <v>563866</v>
      </c>
      <c r="C120" s="31">
        <v>107135</v>
      </c>
      <c r="D120" s="39">
        <v>671000</v>
      </c>
    </row>
    <row r="121" spans="2:4" ht="15.75" thickBot="1" x14ac:dyDescent="0.3">
      <c r="B121" s="38">
        <v>563866</v>
      </c>
      <c r="C121" s="31">
        <v>107135</v>
      </c>
      <c r="D121" s="39">
        <v>671000</v>
      </c>
    </row>
    <row r="122" spans="2:4" ht="15.75" thickBot="1" x14ac:dyDescent="0.3">
      <c r="B122" s="38">
        <v>87815</v>
      </c>
      <c r="C122" s="31">
        <v>16685</v>
      </c>
      <c r="D122" s="39">
        <v>104500</v>
      </c>
    </row>
    <row r="123" spans="2:4" ht="15.75" thickBot="1" x14ac:dyDescent="0.3">
      <c r="B123" s="38">
        <v>25882</v>
      </c>
      <c r="C123" s="31">
        <v>4918</v>
      </c>
      <c r="D123" s="39">
        <v>30800</v>
      </c>
    </row>
    <row r="124" spans="2:4" ht="15.75" thickBot="1" x14ac:dyDescent="0.3">
      <c r="B124" s="38">
        <v>60084</v>
      </c>
      <c r="C124" s="31">
        <v>11416</v>
      </c>
      <c r="D124" s="39">
        <v>71500</v>
      </c>
    </row>
    <row r="125" spans="2:4" ht="15.75" thickBot="1" x14ac:dyDescent="0.3">
      <c r="B125" s="38">
        <v>143277</v>
      </c>
      <c r="C125" s="31">
        <v>27223</v>
      </c>
      <c r="D125" s="39">
        <v>170500</v>
      </c>
    </row>
    <row r="126" spans="2:4" ht="15.75" thickBot="1" x14ac:dyDescent="0.3">
      <c r="B126" s="38">
        <v>194118</v>
      </c>
      <c r="C126" s="31">
        <v>36882</v>
      </c>
      <c r="D126" s="39">
        <v>231000</v>
      </c>
    </row>
    <row r="127" spans="2:4" ht="15.75" thickBot="1" x14ac:dyDescent="0.3">
      <c r="B127" s="38">
        <v>194118</v>
      </c>
      <c r="C127" s="31">
        <v>36882</v>
      </c>
      <c r="D127" s="39">
        <v>231000</v>
      </c>
    </row>
    <row r="128" spans="2:4" ht="15.75" thickBot="1" x14ac:dyDescent="0.3">
      <c r="B128" s="38">
        <v>194118</v>
      </c>
      <c r="C128" s="31">
        <v>36882</v>
      </c>
      <c r="D128" s="39">
        <v>231000</v>
      </c>
    </row>
    <row r="129" spans="2:5" ht="15.75" thickBot="1" x14ac:dyDescent="0.3">
      <c r="B129" s="38">
        <v>203361</v>
      </c>
      <c r="C129" s="31">
        <v>38639</v>
      </c>
      <c r="D129" s="39">
        <v>242000</v>
      </c>
    </row>
    <row r="130" spans="2:5" ht="15.75" thickBot="1" x14ac:dyDescent="0.3">
      <c r="B130" s="38">
        <v>221849</v>
      </c>
      <c r="C130" s="31">
        <v>42151</v>
      </c>
      <c r="D130" s="39">
        <v>264000</v>
      </c>
    </row>
    <row r="131" spans="2:5" ht="15.75" thickBot="1" x14ac:dyDescent="0.3">
      <c r="B131" s="38">
        <v>221849</v>
      </c>
      <c r="C131" s="31">
        <v>42151</v>
      </c>
      <c r="D131" s="39">
        <v>264000</v>
      </c>
    </row>
    <row r="132" spans="2:5" ht="15.75" thickBot="1" x14ac:dyDescent="0.3">
      <c r="B132" s="38">
        <v>231092</v>
      </c>
      <c r="C132" s="31">
        <v>43908</v>
      </c>
      <c r="D132" s="39">
        <v>275000</v>
      </c>
    </row>
    <row r="133" spans="2:5" ht="15.75" thickBot="1" x14ac:dyDescent="0.3">
      <c r="B133" s="38">
        <v>240336</v>
      </c>
      <c r="C133" s="31">
        <v>45664</v>
      </c>
      <c r="D133" s="39">
        <v>286000</v>
      </c>
    </row>
    <row r="134" spans="2:5" ht="15.75" thickBot="1" x14ac:dyDescent="0.3">
      <c r="B134" s="38">
        <v>258823</v>
      </c>
      <c r="C134" s="31">
        <v>49177</v>
      </c>
      <c r="D134" s="39">
        <v>308000</v>
      </c>
    </row>
    <row r="135" spans="2:5" ht="15.75" thickBot="1" x14ac:dyDescent="0.3">
      <c r="B135" s="38">
        <v>258823</v>
      </c>
      <c r="C135" s="31">
        <v>49177</v>
      </c>
      <c r="D135" s="39">
        <v>308000</v>
      </c>
    </row>
    <row r="136" spans="2:5" ht="15.75" thickBot="1" x14ac:dyDescent="0.3">
      <c r="B136" s="38">
        <v>323530</v>
      </c>
      <c r="C136" s="31">
        <v>61470</v>
      </c>
      <c r="D136" s="39">
        <v>385000</v>
      </c>
    </row>
    <row r="137" spans="2:5" ht="15.75" thickBot="1" x14ac:dyDescent="0.3">
      <c r="B137" s="38">
        <v>231092</v>
      </c>
      <c r="C137" s="31">
        <v>43908</v>
      </c>
      <c r="D137" s="39">
        <v>275000</v>
      </c>
    </row>
    <row r="138" spans="2:5" ht="15.75" thickBot="1" x14ac:dyDescent="0.3">
      <c r="B138" s="38">
        <v>878151</v>
      </c>
      <c r="C138" s="31">
        <v>166849</v>
      </c>
      <c r="D138" s="39">
        <v>1045000</v>
      </c>
    </row>
    <row r="139" spans="2:5" ht="15.75" thickBot="1" x14ac:dyDescent="0.3">
      <c r="B139" s="38">
        <v>892016</v>
      </c>
      <c r="C139" s="31">
        <v>169484</v>
      </c>
      <c r="D139" s="39">
        <v>1061500</v>
      </c>
    </row>
    <row r="140" spans="2:5" ht="15.75" thickBot="1" x14ac:dyDescent="0.3">
      <c r="B140" s="38">
        <v>859664</v>
      </c>
      <c r="C140" s="31">
        <v>163336</v>
      </c>
      <c r="D140" s="39">
        <v>1023000</v>
      </c>
    </row>
    <row r="141" spans="2:5" x14ac:dyDescent="0.25">
      <c r="B141" s="42">
        <v>573109</v>
      </c>
      <c r="C141" s="32">
        <v>108891</v>
      </c>
      <c r="D141" s="43">
        <v>682000</v>
      </c>
      <c r="E141" s="34"/>
    </row>
    <row r="142" spans="2:5" ht="15.75" thickBot="1" x14ac:dyDescent="0.3">
      <c r="B142" s="44">
        <v>23109</v>
      </c>
      <c r="C142" s="45">
        <v>4391</v>
      </c>
      <c r="D142" s="46">
        <v>27500</v>
      </c>
      <c r="E142" s="34"/>
    </row>
  </sheetData>
  <autoFilter ref="B5:D5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141"/>
  <sheetViews>
    <sheetView topLeftCell="A7" workbookViewId="0">
      <selection activeCell="C3" sqref="C3:E141"/>
    </sheetView>
  </sheetViews>
  <sheetFormatPr baseColWidth="10" defaultRowHeight="15" x14ac:dyDescent="0.25"/>
  <sheetData>
    <row r="2" spans="3:5" ht="15.75" thickBot="1" x14ac:dyDescent="0.3"/>
    <row r="3" spans="3:5" x14ac:dyDescent="0.25">
      <c r="C3" s="144" t="s">
        <v>191</v>
      </c>
      <c r="D3" s="146" t="s">
        <v>192</v>
      </c>
      <c r="E3" s="146" t="s">
        <v>193</v>
      </c>
    </row>
    <row r="4" spans="3:5" ht="15.75" thickBot="1" x14ac:dyDescent="0.3">
      <c r="C4" s="145"/>
      <c r="D4" s="147"/>
      <c r="E4" s="147"/>
    </row>
    <row r="5" spans="3:5" ht="15.75" thickBot="1" x14ac:dyDescent="0.3">
      <c r="C5" s="73">
        <v>37815.129999999997</v>
      </c>
      <c r="D5" s="74">
        <v>7184.87</v>
      </c>
      <c r="E5" s="74">
        <v>45000</v>
      </c>
    </row>
    <row r="6" spans="3:5" ht="15.75" thickBot="1" x14ac:dyDescent="0.3">
      <c r="C6" s="73">
        <v>21008.400000000001</v>
      </c>
      <c r="D6" s="74">
        <v>3991.6</v>
      </c>
      <c r="E6" s="74">
        <v>25000</v>
      </c>
    </row>
    <row r="7" spans="3:5" ht="15.75" thickBot="1" x14ac:dyDescent="0.3">
      <c r="C7" s="73">
        <v>31092.44</v>
      </c>
      <c r="D7" s="74">
        <v>5907.56</v>
      </c>
      <c r="E7" s="74">
        <v>37000</v>
      </c>
    </row>
    <row r="8" spans="3:5" ht="15.75" thickBot="1" x14ac:dyDescent="0.3">
      <c r="C8" s="73">
        <v>205882.35</v>
      </c>
      <c r="D8" s="74">
        <v>39117.65</v>
      </c>
      <c r="E8" s="74">
        <v>245000</v>
      </c>
    </row>
    <row r="9" spans="3:5" ht="15.75" thickBot="1" x14ac:dyDescent="0.3">
      <c r="C9" s="73">
        <v>289915.96999999997</v>
      </c>
      <c r="D9" s="74">
        <v>55084.03</v>
      </c>
      <c r="E9" s="74">
        <v>345000</v>
      </c>
    </row>
    <row r="10" spans="3:5" ht="15.75" thickBot="1" x14ac:dyDescent="0.3">
      <c r="C10" s="73">
        <v>205882.35</v>
      </c>
      <c r="D10" s="74">
        <v>39117.65</v>
      </c>
      <c r="E10" s="74">
        <v>245000</v>
      </c>
    </row>
    <row r="11" spans="3:5" ht="15.75" thickBot="1" x14ac:dyDescent="0.3">
      <c r="C11" s="73">
        <v>289915.96999999997</v>
      </c>
      <c r="D11" s="74">
        <v>55084.03</v>
      </c>
      <c r="E11" s="74">
        <v>345000</v>
      </c>
    </row>
    <row r="12" spans="3:5" ht="15.75" thickBot="1" x14ac:dyDescent="0.3">
      <c r="C12" s="73">
        <v>124369.75</v>
      </c>
      <c r="D12" s="74">
        <v>23630.25</v>
      </c>
      <c r="E12" s="74">
        <v>148000</v>
      </c>
    </row>
    <row r="13" spans="3:5" ht="15.75" thickBot="1" x14ac:dyDescent="0.3">
      <c r="C13" s="73">
        <v>88235.29</v>
      </c>
      <c r="D13" s="74">
        <v>16764.71</v>
      </c>
      <c r="E13" s="74">
        <v>105000</v>
      </c>
    </row>
    <row r="14" spans="3:5" ht="15.75" thickBot="1" x14ac:dyDescent="0.3">
      <c r="C14" s="73">
        <v>29411.759999999998</v>
      </c>
      <c r="D14" s="74">
        <v>5588.24</v>
      </c>
      <c r="E14" s="74">
        <v>35000</v>
      </c>
    </row>
    <row r="15" spans="3:5" ht="15.75" thickBot="1" x14ac:dyDescent="0.3">
      <c r="C15" s="73">
        <v>52100.84</v>
      </c>
      <c r="D15" s="74">
        <v>9899.16</v>
      </c>
      <c r="E15" s="74">
        <v>62000</v>
      </c>
    </row>
    <row r="16" spans="3:5" ht="15.75" thickBot="1" x14ac:dyDescent="0.3">
      <c r="C16" s="73">
        <v>65546.22</v>
      </c>
      <c r="D16" s="74">
        <v>12453.78</v>
      </c>
      <c r="E16" s="74">
        <v>78000</v>
      </c>
    </row>
    <row r="17" spans="3:5" ht="15.75" thickBot="1" x14ac:dyDescent="0.3">
      <c r="C17" s="73">
        <v>197478.99</v>
      </c>
      <c r="D17" s="74">
        <v>37521.01</v>
      </c>
      <c r="E17" s="74">
        <v>235000</v>
      </c>
    </row>
    <row r="18" spans="3:5" ht="15.75" thickBot="1" x14ac:dyDescent="0.3">
      <c r="C18" s="73">
        <v>79831.929999999993</v>
      </c>
      <c r="D18" s="74">
        <v>15168.07</v>
      </c>
      <c r="E18" s="74">
        <v>95000</v>
      </c>
    </row>
    <row r="19" spans="3:5" ht="15.75" thickBot="1" x14ac:dyDescent="0.3">
      <c r="C19" s="73">
        <v>121848.74</v>
      </c>
      <c r="D19" s="74">
        <v>23151.26</v>
      </c>
      <c r="E19" s="74">
        <v>145000</v>
      </c>
    </row>
    <row r="20" spans="3:5" ht="15.75" thickBot="1" x14ac:dyDescent="0.3">
      <c r="C20" s="73">
        <v>113445.38</v>
      </c>
      <c r="D20" s="74">
        <v>21554.62</v>
      </c>
      <c r="E20" s="74">
        <v>135000</v>
      </c>
    </row>
    <row r="21" spans="3:5" ht="15.75" thickBot="1" x14ac:dyDescent="0.3">
      <c r="C21" s="73">
        <v>124369.75</v>
      </c>
      <c r="D21" s="74">
        <v>23630.25</v>
      </c>
      <c r="E21" s="74">
        <v>148000</v>
      </c>
    </row>
    <row r="22" spans="3:5" ht="15.75" thickBot="1" x14ac:dyDescent="0.3">
      <c r="C22" s="73">
        <v>124369.75</v>
      </c>
      <c r="D22" s="74">
        <v>23630.25</v>
      </c>
      <c r="E22" s="74">
        <v>148000</v>
      </c>
    </row>
    <row r="23" spans="3:5" ht="15.75" thickBot="1" x14ac:dyDescent="0.3">
      <c r="C23" s="73">
        <v>71428.570000000007</v>
      </c>
      <c r="D23" s="74">
        <v>13571.43</v>
      </c>
      <c r="E23" s="74">
        <v>85000</v>
      </c>
    </row>
    <row r="24" spans="3:5" ht="15.75" thickBot="1" x14ac:dyDescent="0.3">
      <c r="C24" s="73">
        <v>72268.91</v>
      </c>
      <c r="D24" s="74">
        <v>13731.09</v>
      </c>
      <c r="E24" s="74">
        <v>86000</v>
      </c>
    </row>
    <row r="25" spans="3:5" ht="15.75" thickBot="1" x14ac:dyDescent="0.3">
      <c r="C25" s="73">
        <v>72268.91</v>
      </c>
      <c r="D25" s="74">
        <v>13731.09</v>
      </c>
      <c r="E25" s="74">
        <v>86000</v>
      </c>
    </row>
    <row r="26" spans="3:5" ht="15.75" thickBot="1" x14ac:dyDescent="0.3">
      <c r="C26" s="73">
        <v>417647.06</v>
      </c>
      <c r="D26" s="74">
        <v>79352.94</v>
      </c>
      <c r="E26" s="74">
        <v>497000</v>
      </c>
    </row>
    <row r="27" spans="3:5" ht="15.75" thickBot="1" x14ac:dyDescent="0.3">
      <c r="C27" s="73">
        <v>4621.8500000000004</v>
      </c>
      <c r="D27" s="74">
        <v>878.15</v>
      </c>
      <c r="E27" s="74">
        <v>5500</v>
      </c>
    </row>
    <row r="28" spans="3:5" ht="15.75" thickBot="1" x14ac:dyDescent="0.3">
      <c r="C28" s="73" t="s">
        <v>274</v>
      </c>
      <c r="D28" s="74" t="s">
        <v>274</v>
      </c>
      <c r="E28" s="74" t="s">
        <v>274</v>
      </c>
    </row>
    <row r="29" spans="3:5" ht="15.75" thickBot="1" x14ac:dyDescent="0.3">
      <c r="C29" s="73" t="s">
        <v>274</v>
      </c>
      <c r="D29" s="74" t="s">
        <v>274</v>
      </c>
      <c r="E29" s="74" t="s">
        <v>274</v>
      </c>
    </row>
    <row r="30" spans="3:5" ht="15.75" thickBot="1" x14ac:dyDescent="0.3">
      <c r="C30" s="73">
        <v>250420.17</v>
      </c>
      <c r="D30" s="74">
        <v>47579.83</v>
      </c>
      <c r="E30" s="74">
        <v>298000</v>
      </c>
    </row>
    <row r="31" spans="3:5" ht="15.75" thickBot="1" x14ac:dyDescent="0.3">
      <c r="C31" s="73">
        <v>418487.39</v>
      </c>
      <c r="D31" s="74">
        <v>79512.61</v>
      </c>
      <c r="E31" s="74">
        <v>498000</v>
      </c>
    </row>
    <row r="32" spans="3:5" ht="15.75" thickBot="1" x14ac:dyDescent="0.3">
      <c r="C32" s="73">
        <v>54621.85</v>
      </c>
      <c r="D32" s="74">
        <v>10378.15</v>
      </c>
      <c r="E32" s="74">
        <v>65000</v>
      </c>
    </row>
    <row r="33" spans="3:5" ht="15.75" thickBot="1" x14ac:dyDescent="0.3">
      <c r="C33" s="73">
        <v>54621.85</v>
      </c>
      <c r="D33" s="74">
        <v>10378.15</v>
      </c>
      <c r="E33" s="74">
        <v>65000</v>
      </c>
    </row>
    <row r="34" spans="3:5" ht="15.75" thickBot="1" x14ac:dyDescent="0.3">
      <c r="C34" s="73">
        <v>418487.39</v>
      </c>
      <c r="D34" s="74">
        <v>79512.61</v>
      </c>
      <c r="E34" s="74">
        <v>498000</v>
      </c>
    </row>
    <row r="35" spans="3:5" ht="15.75" thickBot="1" x14ac:dyDescent="0.3">
      <c r="C35" s="73">
        <v>327731.09000000003</v>
      </c>
      <c r="D35" s="74">
        <v>62268.91</v>
      </c>
      <c r="E35" s="74">
        <v>390000</v>
      </c>
    </row>
    <row r="36" spans="3:5" ht="15.75" thickBot="1" x14ac:dyDescent="0.3">
      <c r="C36" s="73">
        <v>29411.759999999998</v>
      </c>
      <c r="D36" s="74">
        <v>5588.24</v>
      </c>
      <c r="E36" s="74">
        <v>35000</v>
      </c>
    </row>
    <row r="37" spans="3:5" ht="15.75" thickBot="1" x14ac:dyDescent="0.3">
      <c r="C37" s="73">
        <v>4201.68</v>
      </c>
      <c r="D37" s="74">
        <v>798.32</v>
      </c>
      <c r="E37" s="74">
        <v>5000</v>
      </c>
    </row>
    <row r="38" spans="3:5" ht="15.75" thickBot="1" x14ac:dyDescent="0.3">
      <c r="C38" s="73">
        <v>8235.2900000000009</v>
      </c>
      <c r="D38" s="74">
        <v>1564.71</v>
      </c>
      <c r="E38" s="74">
        <v>9800</v>
      </c>
    </row>
    <row r="39" spans="3:5" ht="15.75" thickBot="1" x14ac:dyDescent="0.3">
      <c r="C39" s="73">
        <v>11764.71</v>
      </c>
      <c r="D39" s="74">
        <v>2235.29</v>
      </c>
      <c r="E39" s="74">
        <v>14000</v>
      </c>
    </row>
    <row r="40" spans="3:5" ht="15.75" thickBot="1" x14ac:dyDescent="0.3">
      <c r="C40" s="73">
        <v>18487.39</v>
      </c>
      <c r="D40" s="74">
        <v>3512.61</v>
      </c>
      <c r="E40" s="74">
        <v>22000</v>
      </c>
    </row>
    <row r="41" spans="3:5" ht="15.75" thickBot="1" x14ac:dyDescent="0.3">
      <c r="C41" s="73">
        <v>37815.129999999997</v>
      </c>
      <c r="D41" s="74">
        <v>7184.87</v>
      </c>
      <c r="E41" s="74">
        <v>45000</v>
      </c>
    </row>
    <row r="42" spans="3:5" ht="15.75" thickBot="1" x14ac:dyDescent="0.3">
      <c r="C42" s="73">
        <v>16806.72</v>
      </c>
      <c r="D42" s="74">
        <v>3193.28</v>
      </c>
      <c r="E42" s="74">
        <v>20000</v>
      </c>
    </row>
    <row r="43" spans="3:5" ht="15.75" thickBot="1" x14ac:dyDescent="0.3">
      <c r="C43" s="73">
        <v>15126.05</v>
      </c>
      <c r="D43" s="74">
        <v>2873.95</v>
      </c>
      <c r="E43" s="74">
        <v>18000</v>
      </c>
    </row>
    <row r="44" spans="3:5" ht="15.75" thickBot="1" x14ac:dyDescent="0.3">
      <c r="C44" s="73">
        <v>8823.5300000000007</v>
      </c>
      <c r="D44" s="74">
        <v>1676.47</v>
      </c>
      <c r="E44" s="74">
        <v>10500</v>
      </c>
    </row>
    <row r="45" spans="3:5" ht="15.75" thickBot="1" x14ac:dyDescent="0.3">
      <c r="C45" s="73">
        <v>11344.54</v>
      </c>
      <c r="D45" s="74">
        <v>2155.46</v>
      </c>
      <c r="E45" s="74">
        <v>13500</v>
      </c>
    </row>
    <row r="46" spans="3:5" ht="15.75" thickBot="1" x14ac:dyDescent="0.3">
      <c r="C46" s="73">
        <v>16806.72</v>
      </c>
      <c r="D46" s="74">
        <v>3193.28</v>
      </c>
      <c r="E46" s="74">
        <v>20000</v>
      </c>
    </row>
    <row r="47" spans="3:5" ht="15.75" thickBot="1" x14ac:dyDescent="0.3">
      <c r="C47" s="73">
        <v>30252.1</v>
      </c>
      <c r="D47" s="74">
        <v>5747.9</v>
      </c>
      <c r="E47" s="74">
        <v>36000</v>
      </c>
    </row>
    <row r="48" spans="3:5" ht="15.75" thickBot="1" x14ac:dyDescent="0.3">
      <c r="C48" s="73">
        <v>15126.05</v>
      </c>
      <c r="D48" s="74">
        <v>2873.95</v>
      </c>
      <c r="E48" s="74">
        <v>18000</v>
      </c>
    </row>
    <row r="49" spans="3:5" ht="15.75" thickBot="1" x14ac:dyDescent="0.3">
      <c r="C49" s="73">
        <v>20168.07</v>
      </c>
      <c r="D49" s="74">
        <v>3831.93</v>
      </c>
      <c r="E49" s="74">
        <v>24000</v>
      </c>
    </row>
    <row r="50" spans="3:5" ht="15.75" thickBot="1" x14ac:dyDescent="0.3">
      <c r="C50" s="73">
        <v>2058.8200000000002</v>
      </c>
      <c r="D50" s="74">
        <v>391.18</v>
      </c>
      <c r="E50" s="74">
        <v>2450</v>
      </c>
    </row>
    <row r="51" spans="3:5" ht="15.75" thickBot="1" x14ac:dyDescent="0.3">
      <c r="C51" s="73">
        <v>1596.64</v>
      </c>
      <c r="D51" s="74">
        <v>303.36</v>
      </c>
      <c r="E51" s="74">
        <v>1900</v>
      </c>
    </row>
    <row r="52" spans="3:5" ht="15.75" thickBot="1" x14ac:dyDescent="0.3">
      <c r="C52" s="73">
        <v>2436.9699999999998</v>
      </c>
      <c r="D52" s="74">
        <v>463.03</v>
      </c>
      <c r="E52" s="74">
        <v>2900</v>
      </c>
    </row>
    <row r="53" spans="3:5" ht="15.75" thickBot="1" x14ac:dyDescent="0.3">
      <c r="C53" s="73">
        <v>2941.18</v>
      </c>
      <c r="D53" s="74">
        <v>558.82000000000005</v>
      </c>
      <c r="E53" s="74">
        <v>3500</v>
      </c>
    </row>
    <row r="54" spans="3:5" ht="15.75" thickBot="1" x14ac:dyDescent="0.3">
      <c r="C54" s="73">
        <v>8823.5300000000007</v>
      </c>
      <c r="D54" s="74">
        <v>1676.47</v>
      </c>
      <c r="E54" s="74">
        <v>10500</v>
      </c>
    </row>
    <row r="55" spans="3:5" ht="15.75" thickBot="1" x14ac:dyDescent="0.3">
      <c r="C55" s="73">
        <v>31932.77</v>
      </c>
      <c r="D55" s="74">
        <v>6067.23</v>
      </c>
      <c r="E55" s="74">
        <v>38000</v>
      </c>
    </row>
    <row r="56" spans="3:5" ht="15.75" thickBot="1" x14ac:dyDescent="0.3">
      <c r="C56" s="73">
        <v>10924.37</v>
      </c>
      <c r="D56" s="74">
        <v>2075.63</v>
      </c>
      <c r="E56" s="74">
        <v>13000</v>
      </c>
    </row>
    <row r="57" spans="3:5" ht="15.75" thickBot="1" x14ac:dyDescent="0.3">
      <c r="C57" s="73">
        <v>16806.72</v>
      </c>
      <c r="D57" s="74">
        <v>3193.28</v>
      </c>
      <c r="E57" s="74">
        <v>20000</v>
      </c>
    </row>
    <row r="58" spans="3:5" ht="15.75" thickBot="1" x14ac:dyDescent="0.3">
      <c r="C58" s="73">
        <v>31932.77</v>
      </c>
      <c r="D58" s="74">
        <v>6067.23</v>
      </c>
      <c r="E58" s="74">
        <v>38000</v>
      </c>
    </row>
    <row r="59" spans="3:5" ht="15.75" thickBot="1" x14ac:dyDescent="0.3">
      <c r="C59" s="73">
        <v>71428.570000000007</v>
      </c>
      <c r="D59" s="74">
        <v>13571.43</v>
      </c>
      <c r="E59" s="74">
        <v>85000</v>
      </c>
    </row>
    <row r="60" spans="3:5" ht="15.75" thickBot="1" x14ac:dyDescent="0.3">
      <c r="C60" s="73">
        <v>31932.77</v>
      </c>
      <c r="D60" s="74">
        <v>6067.23</v>
      </c>
      <c r="E60" s="74">
        <v>38000</v>
      </c>
    </row>
    <row r="61" spans="3:5" ht="15.75" thickBot="1" x14ac:dyDescent="0.3">
      <c r="C61" s="73">
        <v>478067.23</v>
      </c>
      <c r="D61" s="74">
        <v>90832.77</v>
      </c>
      <c r="E61" s="74">
        <v>568900</v>
      </c>
    </row>
    <row r="62" spans="3:5" ht="15.75" thickBot="1" x14ac:dyDescent="0.3">
      <c r="C62" s="73">
        <v>425210.08</v>
      </c>
      <c r="D62" s="74">
        <v>80789.919999999998</v>
      </c>
      <c r="E62" s="74">
        <v>506000</v>
      </c>
    </row>
    <row r="63" spans="3:5" ht="15.75" thickBot="1" x14ac:dyDescent="0.3">
      <c r="C63" s="73">
        <v>63025.21</v>
      </c>
      <c r="D63" s="74">
        <v>11974.79</v>
      </c>
      <c r="E63" s="74">
        <v>75000</v>
      </c>
    </row>
    <row r="64" spans="3:5" ht="15.75" thickBot="1" x14ac:dyDescent="0.3">
      <c r="C64" s="73">
        <v>121848.74</v>
      </c>
      <c r="D64" s="74">
        <v>23151.26</v>
      </c>
      <c r="E64" s="74">
        <v>145000</v>
      </c>
    </row>
    <row r="65" spans="3:5" ht="15.75" thickBot="1" x14ac:dyDescent="0.3">
      <c r="C65" s="73">
        <v>38655.46</v>
      </c>
      <c r="D65" s="74">
        <v>7344.54</v>
      </c>
      <c r="E65" s="74">
        <v>46000</v>
      </c>
    </row>
    <row r="66" spans="3:5" ht="15.75" thickBot="1" x14ac:dyDescent="0.3">
      <c r="C66" s="73">
        <v>5714.29</v>
      </c>
      <c r="D66" s="74">
        <v>1085.71</v>
      </c>
      <c r="E66" s="74">
        <v>6800</v>
      </c>
    </row>
    <row r="67" spans="3:5" ht="15.75" thickBot="1" x14ac:dyDescent="0.3">
      <c r="C67" s="73">
        <v>457983.19</v>
      </c>
      <c r="D67" s="74">
        <v>87016.81</v>
      </c>
      <c r="E67" s="74">
        <v>545000</v>
      </c>
    </row>
    <row r="68" spans="3:5" ht="15.75" thickBot="1" x14ac:dyDescent="0.3">
      <c r="C68" s="73">
        <v>242857.14</v>
      </c>
      <c r="D68" s="74">
        <v>46142.86</v>
      </c>
      <c r="E68" s="74">
        <v>289000</v>
      </c>
    </row>
    <row r="69" spans="3:5" ht="15.75" thickBot="1" x14ac:dyDescent="0.3">
      <c r="C69" s="73">
        <v>253781.51</v>
      </c>
      <c r="D69" s="74">
        <v>48218.49</v>
      </c>
      <c r="E69" s="74">
        <v>302000</v>
      </c>
    </row>
    <row r="70" spans="3:5" ht="15.75" thickBot="1" x14ac:dyDescent="0.3">
      <c r="C70" s="73">
        <v>65546.22</v>
      </c>
      <c r="D70" s="74">
        <v>12453.78</v>
      </c>
      <c r="E70" s="74">
        <v>78000</v>
      </c>
    </row>
    <row r="71" spans="3:5" ht="15.75" thickBot="1" x14ac:dyDescent="0.3">
      <c r="C71" s="73">
        <v>536134.44999999995</v>
      </c>
      <c r="D71" s="74">
        <v>101865.55</v>
      </c>
      <c r="E71" s="74">
        <v>638000</v>
      </c>
    </row>
    <row r="72" spans="3:5" ht="15.75" thickBot="1" x14ac:dyDescent="0.3">
      <c r="C72" s="73">
        <v>71428.570000000007</v>
      </c>
      <c r="D72" s="74">
        <v>13571.43</v>
      </c>
      <c r="E72" s="74">
        <v>85000</v>
      </c>
    </row>
    <row r="73" spans="3:5" ht="15.75" thickBot="1" x14ac:dyDescent="0.3">
      <c r="C73" s="73">
        <v>323529.40999999997</v>
      </c>
      <c r="D73" s="74">
        <v>61470.59</v>
      </c>
      <c r="E73" s="74">
        <v>385000</v>
      </c>
    </row>
    <row r="74" spans="3:5" ht="15.75" thickBot="1" x14ac:dyDescent="0.3">
      <c r="C74" s="73">
        <v>966386.55</v>
      </c>
      <c r="D74" s="74">
        <v>183613.45</v>
      </c>
      <c r="E74" s="74">
        <v>1150000</v>
      </c>
    </row>
    <row r="75" spans="3:5" ht="15.75" thickBot="1" x14ac:dyDescent="0.3">
      <c r="C75" s="73">
        <v>125126.05</v>
      </c>
      <c r="D75" s="74">
        <v>23773.95</v>
      </c>
      <c r="E75" s="74">
        <v>148900</v>
      </c>
    </row>
    <row r="76" spans="3:5" ht="15.75" thickBot="1" x14ac:dyDescent="0.3">
      <c r="C76" s="73">
        <v>141596.64000000001</v>
      </c>
      <c r="D76" s="74">
        <v>26903.360000000001</v>
      </c>
      <c r="E76" s="74">
        <v>168500</v>
      </c>
    </row>
    <row r="77" spans="3:5" ht="15.75" thickBot="1" x14ac:dyDescent="0.3">
      <c r="C77" s="73">
        <v>158823.53</v>
      </c>
      <c r="D77" s="74">
        <v>30176.47</v>
      </c>
      <c r="E77" s="74">
        <v>189000</v>
      </c>
    </row>
    <row r="78" spans="3:5" ht="15.75" thickBot="1" x14ac:dyDescent="0.3">
      <c r="C78" s="73">
        <v>14117.65</v>
      </c>
      <c r="D78" s="74">
        <v>2682.35</v>
      </c>
      <c r="E78" s="74">
        <v>16800</v>
      </c>
    </row>
    <row r="79" spans="3:5" ht="15.75" thickBot="1" x14ac:dyDescent="0.3">
      <c r="C79" s="73">
        <v>15294.12</v>
      </c>
      <c r="D79" s="74">
        <v>2905.88</v>
      </c>
      <c r="E79" s="74">
        <v>18200</v>
      </c>
    </row>
    <row r="80" spans="3:5" ht="15.75" thickBot="1" x14ac:dyDescent="0.3">
      <c r="C80" s="73">
        <v>840.34</v>
      </c>
      <c r="D80" s="74">
        <v>159.66</v>
      </c>
      <c r="E80" s="74">
        <v>1000</v>
      </c>
    </row>
    <row r="81" spans="3:5" ht="15.75" thickBot="1" x14ac:dyDescent="0.3">
      <c r="C81" s="73">
        <v>54621.85</v>
      </c>
      <c r="D81" s="74">
        <v>10378.15</v>
      </c>
      <c r="E81" s="74">
        <v>65000</v>
      </c>
    </row>
    <row r="82" spans="3:5" ht="15.75" thickBot="1" x14ac:dyDescent="0.3">
      <c r="C82" s="73">
        <v>71428.570000000007</v>
      </c>
      <c r="D82" s="74">
        <v>13571.43</v>
      </c>
      <c r="E82" s="74">
        <v>85000</v>
      </c>
    </row>
    <row r="83" spans="3:5" ht="15.75" thickBot="1" x14ac:dyDescent="0.3">
      <c r="C83" s="73">
        <v>915126.05</v>
      </c>
      <c r="D83" s="74">
        <v>173873.95</v>
      </c>
      <c r="E83" s="74">
        <v>1089000</v>
      </c>
    </row>
    <row r="84" spans="3:5" ht="15.75" thickBot="1" x14ac:dyDescent="0.3">
      <c r="C84" s="73">
        <v>968907.56</v>
      </c>
      <c r="D84" s="74">
        <v>184092.44</v>
      </c>
      <c r="E84" s="74">
        <v>1153000</v>
      </c>
    </row>
    <row r="85" spans="3:5" ht="15.75" thickBot="1" x14ac:dyDescent="0.3">
      <c r="C85" s="73">
        <v>1006722.69</v>
      </c>
      <c r="D85" s="74">
        <v>191277.31</v>
      </c>
      <c r="E85" s="74">
        <v>1198000</v>
      </c>
    </row>
    <row r="86" spans="3:5" ht="15.75" thickBot="1" x14ac:dyDescent="0.3">
      <c r="C86" s="73">
        <v>1006722.69</v>
      </c>
      <c r="D86" s="74">
        <v>191277.31</v>
      </c>
      <c r="E86" s="74">
        <v>1198000</v>
      </c>
    </row>
    <row r="87" spans="3:5" ht="15.75" thickBot="1" x14ac:dyDescent="0.3">
      <c r="C87" s="73">
        <v>57142.86</v>
      </c>
      <c r="D87" s="74">
        <v>10857.14</v>
      </c>
      <c r="E87" s="74">
        <v>68000</v>
      </c>
    </row>
    <row r="88" spans="3:5" ht="15.75" thickBot="1" x14ac:dyDescent="0.3">
      <c r="C88" s="73">
        <v>552100.84</v>
      </c>
      <c r="D88" s="74">
        <v>104899.16</v>
      </c>
      <c r="E88" s="74">
        <v>657000</v>
      </c>
    </row>
    <row r="89" spans="3:5" ht="15.75" thickBot="1" x14ac:dyDescent="0.3">
      <c r="C89" s="73">
        <v>71428.570000000007</v>
      </c>
      <c r="D89" s="74">
        <v>13571.43</v>
      </c>
      <c r="E89" s="74">
        <v>85000</v>
      </c>
    </row>
    <row r="90" spans="3:5" ht="15.75" thickBot="1" x14ac:dyDescent="0.3">
      <c r="C90" s="73">
        <v>88235.29</v>
      </c>
      <c r="D90" s="74">
        <v>16764.71</v>
      </c>
      <c r="E90" s="74">
        <v>105000</v>
      </c>
    </row>
    <row r="91" spans="3:5" ht="15.75" thickBot="1" x14ac:dyDescent="0.3">
      <c r="C91" s="73">
        <v>124369.75</v>
      </c>
      <c r="D91" s="74">
        <v>23630.25</v>
      </c>
      <c r="E91" s="74">
        <v>148000</v>
      </c>
    </row>
    <row r="92" spans="3:5" ht="15.75" thickBot="1" x14ac:dyDescent="0.3">
      <c r="C92" s="73">
        <v>86386.55</v>
      </c>
      <c r="D92" s="74">
        <v>16413.45</v>
      </c>
      <c r="E92" s="74">
        <v>102800</v>
      </c>
    </row>
    <row r="93" spans="3:5" ht="15.75" thickBot="1" x14ac:dyDescent="0.3">
      <c r="C93" s="73">
        <v>91176.47</v>
      </c>
      <c r="D93" s="74">
        <v>17323.53</v>
      </c>
      <c r="E93" s="74">
        <v>108500</v>
      </c>
    </row>
    <row r="94" spans="3:5" ht="15.75" thickBot="1" x14ac:dyDescent="0.3">
      <c r="C94" s="73">
        <v>189075.63</v>
      </c>
      <c r="D94" s="74">
        <v>35924.370000000003</v>
      </c>
      <c r="E94" s="74">
        <v>225000</v>
      </c>
    </row>
    <row r="95" spans="3:5" ht="15.75" thickBot="1" x14ac:dyDescent="0.3">
      <c r="C95" s="73">
        <v>138823.53</v>
      </c>
      <c r="D95" s="74">
        <v>26376.47</v>
      </c>
      <c r="E95" s="74">
        <v>165200</v>
      </c>
    </row>
    <row r="96" spans="3:5" ht="15.75" thickBot="1" x14ac:dyDescent="0.3">
      <c r="C96" s="73">
        <v>155630.25</v>
      </c>
      <c r="D96" s="74">
        <v>29569.75</v>
      </c>
      <c r="E96" s="74">
        <v>185200</v>
      </c>
    </row>
    <row r="97" spans="3:5" ht="15.75" thickBot="1" x14ac:dyDescent="0.3">
      <c r="C97" s="73">
        <v>225210.08</v>
      </c>
      <c r="D97" s="74">
        <v>42789.919999999998</v>
      </c>
      <c r="E97" s="74">
        <v>268000</v>
      </c>
    </row>
    <row r="98" spans="3:5" ht="15.75" thickBot="1" x14ac:dyDescent="0.3">
      <c r="C98" s="73">
        <v>132773.10999999999</v>
      </c>
      <c r="D98" s="74">
        <v>25226.89</v>
      </c>
      <c r="E98" s="74">
        <v>158000</v>
      </c>
    </row>
    <row r="99" spans="3:5" ht="15.75" thickBot="1" x14ac:dyDescent="0.3">
      <c r="C99" s="73">
        <v>166386.54999999999</v>
      </c>
      <c r="D99" s="74">
        <v>31613.45</v>
      </c>
      <c r="E99" s="74">
        <v>198000</v>
      </c>
    </row>
    <row r="100" spans="3:5" ht="15.75" thickBot="1" x14ac:dyDescent="0.3">
      <c r="C100" s="73">
        <v>79831.929999999993</v>
      </c>
      <c r="D100" s="74">
        <v>15168.07</v>
      </c>
      <c r="E100" s="74">
        <v>95000</v>
      </c>
    </row>
    <row r="101" spans="3:5" ht="15.75" thickBot="1" x14ac:dyDescent="0.3">
      <c r="C101" s="73">
        <v>71428.570000000007</v>
      </c>
      <c r="D101" s="74">
        <v>13571.43</v>
      </c>
      <c r="E101" s="74">
        <v>85000</v>
      </c>
    </row>
    <row r="102" spans="3:5" ht="15.75" thickBot="1" x14ac:dyDescent="0.3">
      <c r="C102" s="73">
        <v>31932.77</v>
      </c>
      <c r="D102" s="74">
        <v>6067.23</v>
      </c>
      <c r="E102" s="74">
        <v>38000</v>
      </c>
    </row>
    <row r="103" spans="3:5" ht="15.75" thickBot="1" x14ac:dyDescent="0.3">
      <c r="C103" s="73">
        <v>30252.1</v>
      </c>
      <c r="D103" s="74">
        <v>5747.9</v>
      </c>
      <c r="E103" s="74">
        <v>36000</v>
      </c>
    </row>
    <row r="104" spans="3:5" ht="15.75" thickBot="1" x14ac:dyDescent="0.3">
      <c r="C104" s="73">
        <v>403361.34</v>
      </c>
      <c r="D104" s="74">
        <v>76638.66</v>
      </c>
      <c r="E104" s="74">
        <v>480000</v>
      </c>
    </row>
    <row r="105" spans="3:5" ht="15.75" thickBot="1" x14ac:dyDescent="0.3">
      <c r="C105" s="73">
        <v>155462.18</v>
      </c>
      <c r="D105" s="74">
        <v>29537.82</v>
      </c>
      <c r="E105" s="74">
        <v>185000</v>
      </c>
    </row>
    <row r="106" spans="3:5" ht="15.75" thickBot="1" x14ac:dyDescent="0.3">
      <c r="C106" s="73">
        <v>40336.129999999997</v>
      </c>
      <c r="D106" s="74">
        <v>7663.87</v>
      </c>
      <c r="E106" s="74">
        <v>48000</v>
      </c>
    </row>
    <row r="107" spans="3:5" ht="15.75" thickBot="1" x14ac:dyDescent="0.3">
      <c r="C107" s="73">
        <v>88235.29</v>
      </c>
      <c r="D107" s="74">
        <v>16764.71</v>
      </c>
      <c r="E107" s="74">
        <v>105000</v>
      </c>
    </row>
    <row r="108" spans="3:5" ht="15.75" thickBot="1" x14ac:dyDescent="0.3">
      <c r="C108" s="73">
        <v>82352.94</v>
      </c>
      <c r="D108" s="74">
        <v>15647.06</v>
      </c>
      <c r="E108" s="74">
        <v>98000</v>
      </c>
    </row>
    <row r="109" spans="3:5" ht="15.75" thickBot="1" x14ac:dyDescent="0.3">
      <c r="C109" s="73">
        <v>82352.94</v>
      </c>
      <c r="D109" s="74">
        <v>15647.06</v>
      </c>
      <c r="E109" s="74">
        <v>98000</v>
      </c>
    </row>
    <row r="110" spans="3:5" ht="15.75" thickBot="1" x14ac:dyDescent="0.3">
      <c r="C110" s="73">
        <v>40336.129999999997</v>
      </c>
      <c r="D110" s="74">
        <v>7663.87</v>
      </c>
      <c r="E110" s="74">
        <v>48000</v>
      </c>
    </row>
    <row r="111" spans="3:5" ht="15.75" thickBot="1" x14ac:dyDescent="0.3">
      <c r="C111" s="73">
        <v>198319.33</v>
      </c>
      <c r="D111" s="74">
        <v>37680.67</v>
      </c>
      <c r="E111" s="74">
        <v>236000</v>
      </c>
    </row>
    <row r="112" spans="3:5" ht="15.75" thickBot="1" x14ac:dyDescent="0.3">
      <c r="C112" s="73" t="s">
        <v>274</v>
      </c>
      <c r="D112" s="74" t="s">
        <v>274</v>
      </c>
      <c r="E112" s="74"/>
    </row>
    <row r="113" spans="3:5" ht="15.75" thickBot="1" x14ac:dyDescent="0.3">
      <c r="C113" s="73">
        <v>47899.16</v>
      </c>
      <c r="D113" s="74">
        <v>9100.84</v>
      </c>
      <c r="E113" s="74">
        <v>57000</v>
      </c>
    </row>
    <row r="114" spans="3:5" ht="15.75" thickBot="1" x14ac:dyDescent="0.3">
      <c r="C114" s="73">
        <v>151260.5</v>
      </c>
      <c r="D114" s="74">
        <v>28739.5</v>
      </c>
      <c r="E114" s="74">
        <v>180000</v>
      </c>
    </row>
    <row r="115" spans="3:5" ht="15.75" thickBot="1" x14ac:dyDescent="0.3">
      <c r="C115" s="73">
        <v>71428.570000000007</v>
      </c>
      <c r="D115" s="74">
        <v>13571.43</v>
      </c>
      <c r="E115" s="74">
        <v>85000</v>
      </c>
    </row>
    <row r="116" spans="3:5" ht="15.75" thickBot="1" x14ac:dyDescent="0.3">
      <c r="C116" s="73">
        <v>71428.570000000007</v>
      </c>
      <c r="D116" s="74">
        <v>13571.43</v>
      </c>
      <c r="E116" s="74">
        <v>85000</v>
      </c>
    </row>
    <row r="117" spans="3:5" ht="15.75" thickBot="1" x14ac:dyDescent="0.3">
      <c r="C117" s="73">
        <v>71428.570000000007</v>
      </c>
      <c r="D117" s="74">
        <v>13571.43</v>
      </c>
      <c r="E117" s="74">
        <v>85000</v>
      </c>
    </row>
    <row r="118" spans="3:5" ht="15.75" thickBot="1" x14ac:dyDescent="0.3">
      <c r="C118" s="73">
        <v>41092.44</v>
      </c>
      <c r="D118" s="74">
        <v>7807.56</v>
      </c>
      <c r="E118" s="74">
        <v>48900</v>
      </c>
    </row>
    <row r="119" spans="3:5" ht="15.75" thickBot="1" x14ac:dyDescent="0.3">
      <c r="C119" s="73">
        <v>79831.929999999993</v>
      </c>
      <c r="D119" s="74">
        <v>15168.07</v>
      </c>
      <c r="E119" s="74">
        <v>95000</v>
      </c>
    </row>
    <row r="120" spans="3:5" ht="15.75" thickBot="1" x14ac:dyDescent="0.3">
      <c r="C120" s="73">
        <v>79831.929999999993</v>
      </c>
      <c r="D120" s="74">
        <v>15168.07</v>
      </c>
      <c r="E120" s="74">
        <v>95000</v>
      </c>
    </row>
    <row r="121" spans="3:5" ht="15.75" thickBot="1" x14ac:dyDescent="0.3">
      <c r="C121" s="73">
        <v>65546.22</v>
      </c>
      <c r="D121" s="74">
        <v>12453.78</v>
      </c>
      <c r="E121" s="74">
        <v>78000</v>
      </c>
    </row>
    <row r="122" spans="3:5" ht="15.75" thickBot="1" x14ac:dyDescent="0.3">
      <c r="C122" s="73">
        <v>37815.129999999997</v>
      </c>
      <c r="D122" s="74">
        <v>7184.87</v>
      </c>
      <c r="E122" s="74">
        <v>45000</v>
      </c>
    </row>
    <row r="123" spans="3:5" ht="15.75" thickBot="1" x14ac:dyDescent="0.3">
      <c r="C123" s="73">
        <v>54621.85</v>
      </c>
      <c r="D123" s="74">
        <v>10378.15</v>
      </c>
      <c r="E123" s="74">
        <v>65000</v>
      </c>
    </row>
    <row r="124" spans="3:5" ht="15.75" thickBot="1" x14ac:dyDescent="0.3">
      <c r="C124" s="73">
        <v>988235.29</v>
      </c>
      <c r="D124" s="74">
        <v>187764.71</v>
      </c>
      <c r="E124" s="74">
        <v>1176000</v>
      </c>
    </row>
    <row r="125" spans="3:5" ht="15.75" thickBot="1" x14ac:dyDescent="0.3">
      <c r="C125" s="73">
        <v>184873.95</v>
      </c>
      <c r="D125" s="74">
        <v>35126.050000000003</v>
      </c>
      <c r="E125" s="74">
        <v>220000</v>
      </c>
    </row>
    <row r="126" spans="3:5" ht="15.75" thickBot="1" x14ac:dyDescent="0.3">
      <c r="C126" s="73">
        <v>663865.55000000005</v>
      </c>
      <c r="D126" s="74">
        <v>126134.45</v>
      </c>
      <c r="E126" s="74">
        <v>790000</v>
      </c>
    </row>
    <row r="127" spans="3:5" ht="15.75" thickBot="1" x14ac:dyDescent="0.3">
      <c r="C127" s="73">
        <v>250420.17</v>
      </c>
      <c r="D127" s="74">
        <v>47579.83</v>
      </c>
      <c r="E127" s="74">
        <v>298000</v>
      </c>
    </row>
    <row r="128" spans="3:5" ht="15.75" thickBot="1" x14ac:dyDescent="0.3">
      <c r="C128" s="73">
        <v>250420.17</v>
      </c>
      <c r="D128" s="74">
        <v>47579.83</v>
      </c>
      <c r="E128" s="74">
        <v>298000</v>
      </c>
    </row>
    <row r="129" spans="3:5" ht="15.75" thickBot="1" x14ac:dyDescent="0.3">
      <c r="C129" s="73">
        <v>250420.17</v>
      </c>
      <c r="D129" s="74">
        <v>47579.83</v>
      </c>
      <c r="E129" s="74">
        <v>298000</v>
      </c>
    </row>
    <row r="130" spans="3:5" ht="15.75" thickBot="1" x14ac:dyDescent="0.3">
      <c r="C130" s="73">
        <v>250420.17</v>
      </c>
      <c r="D130" s="74">
        <v>47579.83</v>
      </c>
      <c r="E130" s="74">
        <v>298000</v>
      </c>
    </row>
    <row r="131" spans="3:5" ht="15.75" thickBot="1" x14ac:dyDescent="0.3">
      <c r="C131" s="73">
        <v>250420.17</v>
      </c>
      <c r="D131" s="74">
        <v>47579.83</v>
      </c>
      <c r="E131" s="74">
        <v>298000</v>
      </c>
    </row>
    <row r="132" spans="3:5" ht="15.75" thickBot="1" x14ac:dyDescent="0.3">
      <c r="C132" s="73">
        <v>250420.17</v>
      </c>
      <c r="D132" s="74">
        <v>47579.83</v>
      </c>
      <c r="E132" s="74">
        <v>298000</v>
      </c>
    </row>
    <row r="133" spans="3:5" ht="15.75" thickBot="1" x14ac:dyDescent="0.3">
      <c r="C133" s="73">
        <v>250420.17</v>
      </c>
      <c r="D133" s="74">
        <v>47579.83</v>
      </c>
      <c r="E133" s="74">
        <v>298000</v>
      </c>
    </row>
    <row r="134" spans="3:5" ht="15.75" thickBot="1" x14ac:dyDescent="0.3">
      <c r="C134" s="73">
        <v>250420.17</v>
      </c>
      <c r="D134" s="74">
        <v>47579.83</v>
      </c>
      <c r="E134" s="74">
        <v>298000</v>
      </c>
    </row>
    <row r="135" spans="3:5" ht="15.75" thickBot="1" x14ac:dyDescent="0.3">
      <c r="C135" s="73">
        <v>382352.94</v>
      </c>
      <c r="D135" s="74">
        <v>72647.06</v>
      </c>
      <c r="E135" s="74">
        <v>455000</v>
      </c>
    </row>
    <row r="136" spans="3:5" ht="15.75" thickBot="1" x14ac:dyDescent="0.3">
      <c r="C136" s="73">
        <v>357142.86</v>
      </c>
      <c r="D136" s="74">
        <v>67857.14</v>
      </c>
      <c r="E136" s="74">
        <v>425000</v>
      </c>
    </row>
    <row r="137" spans="3:5" ht="15.75" thickBot="1" x14ac:dyDescent="0.3">
      <c r="C137" s="73">
        <v>1053781.51</v>
      </c>
      <c r="D137" s="74">
        <v>200218.49</v>
      </c>
      <c r="E137" s="74">
        <v>1254000</v>
      </c>
    </row>
    <row r="138" spans="3:5" ht="15.75" thickBot="1" x14ac:dyDescent="0.3">
      <c r="C138" s="73">
        <v>798319.33</v>
      </c>
      <c r="D138" s="74">
        <v>151680.67000000001</v>
      </c>
      <c r="E138" s="74">
        <v>950000</v>
      </c>
    </row>
    <row r="139" spans="3:5" ht="15.75" thickBot="1" x14ac:dyDescent="0.3">
      <c r="C139" s="73">
        <v>962184.87</v>
      </c>
      <c r="D139" s="74">
        <v>182815.13</v>
      </c>
      <c r="E139" s="74">
        <v>1145000</v>
      </c>
    </row>
    <row r="140" spans="3:5" ht="15.75" thickBot="1" x14ac:dyDescent="0.3">
      <c r="C140" s="73">
        <v>415966.39</v>
      </c>
      <c r="D140" s="74">
        <v>79033.61</v>
      </c>
      <c r="E140" s="74">
        <v>495000</v>
      </c>
    </row>
    <row r="141" spans="3:5" ht="15.75" thickBot="1" x14ac:dyDescent="0.3">
      <c r="C141" s="73">
        <v>18487.39</v>
      </c>
      <c r="D141" s="74">
        <v>3512.61</v>
      </c>
      <c r="E141" s="74">
        <v>22000</v>
      </c>
    </row>
  </sheetData>
  <mergeCells count="3">
    <mergeCell ref="C3:C4"/>
    <mergeCell ref="D3:D4"/>
    <mergeCell ref="E3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Hoja1</vt:lpstr>
      <vt:lpstr>Hoja4</vt:lpstr>
      <vt:lpstr>Hoja2</vt:lpstr>
      <vt:lpstr>Hoja3</vt:lpstr>
      <vt:lpstr>Hoja5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Lorena Julieth Lozano Puentes</dc:creator>
  <cp:lastModifiedBy>PS. Lorena Julieth Lozano Puentes</cp:lastModifiedBy>
  <dcterms:created xsi:type="dcterms:W3CDTF">2021-02-27T14:56:44Z</dcterms:created>
  <dcterms:modified xsi:type="dcterms:W3CDTF">2021-03-11T22:14:43Z</dcterms:modified>
</cp:coreProperties>
</file>