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E:\SENA-\2021\Contratación\Servicio Médico\Medicamentos Mínima Cuantía\"/>
    </mc:Choice>
  </mc:AlternateContent>
  <xr:revisionPtr revIDLastSave="0" documentId="13_ncr:1_{BB64F361-32CB-4E78-B854-A92F7A946F34}" xr6:coauthVersionLast="46" xr6:coauthVersionMax="46" xr10:uidLastSave="{00000000-0000-0000-0000-000000000000}"/>
  <bookViews>
    <workbookView xWindow="-120" yWindow="-120" windowWidth="29040" windowHeight="15840" xr2:uid="{47DFF141-D625-4604-A0D8-E08BDCA7EE25}"/>
  </bookViews>
  <sheets>
    <sheet name="LISTA BASE MEDICAMENTOS" sheetId="1" r:id="rId1"/>
  </sheets>
  <definedNames>
    <definedName name="_xlnm._FilterDatabase" localSheetId="0" hidden="1">'LISTA BASE MEDICAMENTOS'!$A$6:$CN$6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 i="1" l="1"/>
  <c r="G8" i="1"/>
  <c r="G9" i="1"/>
  <c r="G10" i="1"/>
  <c r="G11" i="1"/>
  <c r="G12" i="1"/>
  <c r="G13" i="1"/>
  <c r="G14" i="1"/>
  <c r="G15" i="1"/>
  <c r="G16" i="1"/>
  <c r="G17" i="1"/>
  <c r="G18" i="1"/>
  <c r="G19" i="1"/>
  <c r="G20" i="1"/>
  <c r="G21" i="1"/>
  <c r="G22" i="1"/>
  <c r="G23" i="1"/>
  <c r="G24" i="1"/>
  <c r="G25" i="1"/>
  <c r="G26" i="1"/>
  <c r="F27" i="1"/>
  <c r="G27" i="1"/>
  <c r="G28" i="1"/>
  <c r="G29" i="1"/>
  <c r="G30" i="1"/>
  <c r="G31" i="1"/>
  <c r="G32" i="1"/>
  <c r="G33" i="1"/>
  <c r="G34" i="1"/>
  <c r="G35" i="1"/>
  <c r="G36" i="1"/>
  <c r="G37" i="1"/>
  <c r="G38" i="1"/>
  <c r="G39" i="1"/>
  <c r="G40" i="1"/>
  <c r="G41" i="1"/>
  <c r="G42" i="1"/>
  <c r="G43" i="1"/>
  <c r="G44" i="1"/>
  <c r="G45" i="1"/>
  <c r="G46" i="1"/>
  <c r="G47" i="1"/>
  <c r="G48" i="1"/>
  <c r="G49" i="1"/>
  <c r="G50" i="1"/>
  <c r="G51" i="1"/>
  <c r="F52"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F119" i="1"/>
  <c r="G119" i="1" s="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F151" i="1"/>
  <c r="G151" i="1" s="1"/>
  <c r="F152" i="1"/>
  <c r="G152" i="1"/>
  <c r="G153" i="1"/>
  <c r="G154" i="1"/>
  <c r="F155" i="1"/>
  <c r="G155" i="1" s="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F297" i="1"/>
  <c r="G297" i="1"/>
  <c r="G298" i="1"/>
  <c r="G299" i="1"/>
  <c r="G300" i="1"/>
  <c r="G301" i="1"/>
  <c r="G302" i="1"/>
  <c r="G303" i="1"/>
  <c r="G304" i="1"/>
  <c r="F305" i="1"/>
  <c r="G305" i="1"/>
  <c r="F306" i="1"/>
  <c r="G306" i="1" s="1"/>
  <c r="G307" i="1"/>
  <c r="G308" i="1"/>
  <c r="G309" i="1"/>
  <c r="G310"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F337" i="1"/>
  <c r="G337" i="1"/>
  <c r="G338" i="1"/>
  <c r="G339" i="1"/>
  <c r="G340" i="1"/>
  <c r="G341" i="1"/>
  <c r="G342" i="1"/>
  <c r="G343" i="1"/>
  <c r="G344" i="1"/>
  <c r="G345" i="1"/>
  <c r="G346" i="1"/>
  <c r="G347" i="1"/>
  <c r="G348" i="1"/>
  <c r="G349" i="1"/>
  <c r="G350" i="1"/>
  <c r="G351" i="1"/>
  <c r="G352" i="1"/>
  <c r="G353" i="1"/>
  <c r="G354" i="1"/>
  <c r="G355" i="1"/>
  <c r="G356" i="1"/>
  <c r="G357" i="1"/>
  <c r="G358" i="1"/>
  <c r="G359" i="1"/>
  <c r="G360" i="1"/>
  <c r="G361" i="1"/>
  <c r="G362" i="1"/>
  <c r="G363" i="1"/>
  <c r="G364" i="1"/>
  <c r="G365" i="1"/>
  <c r="G366" i="1"/>
  <c r="G367" i="1"/>
  <c r="G368" i="1"/>
  <c r="G369" i="1"/>
  <c r="G370" i="1"/>
  <c r="G371"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7" i="1"/>
  <c r="G398" i="1"/>
  <c r="G399" i="1"/>
  <c r="G400" i="1"/>
  <c r="G401" i="1"/>
  <c r="G402" i="1"/>
  <c r="G403" i="1"/>
  <c r="G404" i="1"/>
  <c r="G405" i="1"/>
  <c r="G406" i="1"/>
  <c r="G407" i="1"/>
  <c r="G408" i="1"/>
  <c r="G409" i="1"/>
  <c r="G410" i="1"/>
  <c r="G411" i="1"/>
  <c r="G412" i="1"/>
  <c r="G413" i="1"/>
  <c r="G414" i="1"/>
  <c r="G415" i="1"/>
  <c r="G416" i="1"/>
  <c r="G417" i="1"/>
  <c r="G418" i="1"/>
  <c r="G419" i="1"/>
  <c r="G420" i="1"/>
  <c r="G421" i="1"/>
  <c r="G422" i="1"/>
  <c r="G423" i="1"/>
  <c r="G424" i="1"/>
  <c r="G425" i="1"/>
  <c r="G426" i="1"/>
  <c r="F427" i="1"/>
  <c r="G427" i="1"/>
  <c r="F428" i="1"/>
  <c r="G428" i="1"/>
  <c r="G429" i="1"/>
  <c r="G430" i="1"/>
  <c r="G431" i="1"/>
  <c r="G432" i="1"/>
  <c r="G433" i="1"/>
  <c r="G434" i="1"/>
  <c r="G435" i="1"/>
  <c r="G436" i="1"/>
  <c r="F437" i="1"/>
  <c r="G437" i="1" s="1"/>
  <c r="G438" i="1"/>
  <c r="G439" i="1"/>
  <c r="G440" i="1"/>
  <c r="G441" i="1"/>
  <c r="G442" i="1"/>
  <c r="G443" i="1"/>
  <c r="G444" i="1"/>
  <c r="G445" i="1"/>
  <c r="G446" i="1"/>
  <c r="G447" i="1"/>
  <c r="G448" i="1"/>
  <c r="G449" i="1"/>
  <c r="G450" i="1"/>
  <c r="G451" i="1"/>
  <c r="G452" i="1"/>
  <c r="G453" i="1"/>
  <c r="G454" i="1"/>
  <c r="G455" i="1"/>
  <c r="G456" i="1"/>
  <c r="G457" i="1"/>
  <c r="G458" i="1"/>
  <c r="G459" i="1"/>
  <c r="G460" i="1"/>
  <c r="G461" i="1"/>
  <c r="G462" i="1"/>
  <c r="G463" i="1"/>
  <c r="G464" i="1"/>
  <c r="G465" i="1"/>
  <c r="G466" i="1"/>
  <c r="G467" i="1"/>
  <c r="G468" i="1"/>
  <c r="F469" i="1"/>
  <c r="G469" i="1" s="1"/>
  <c r="G470" i="1"/>
  <c r="G471" i="1"/>
  <c r="G472" i="1"/>
  <c r="G473" i="1"/>
  <c r="G474" i="1"/>
  <c r="G475" i="1"/>
  <c r="G476" i="1"/>
  <c r="G477" i="1"/>
  <c r="G478" i="1"/>
  <c r="G479" i="1"/>
  <c r="G480" i="1"/>
  <c r="G481" i="1"/>
  <c r="G482" i="1"/>
  <c r="G483" i="1"/>
  <c r="G484" i="1"/>
  <c r="G485" i="1"/>
  <c r="G486" i="1"/>
  <c r="G487" i="1"/>
  <c r="G488" i="1"/>
  <c r="G489" i="1"/>
  <c r="G490" i="1"/>
  <c r="G491" i="1"/>
  <c r="G492" i="1"/>
  <c r="G493" i="1"/>
  <c r="G494" i="1"/>
  <c r="G495" i="1"/>
  <c r="G496" i="1"/>
  <c r="G497" i="1"/>
  <c r="G498" i="1"/>
  <c r="G499" i="1"/>
  <c r="G500" i="1"/>
  <c r="F501" i="1"/>
  <c r="G501" i="1"/>
  <c r="G502" i="1"/>
  <c r="G503" i="1"/>
  <c r="G504" i="1"/>
  <c r="G505" i="1"/>
  <c r="G506" i="1"/>
  <c r="G507" i="1"/>
  <c r="G508" i="1"/>
  <c r="G509" i="1"/>
  <c r="G510" i="1"/>
  <c r="F511" i="1"/>
  <c r="G511" i="1" s="1"/>
  <c r="G512" i="1"/>
  <c r="G513" i="1"/>
  <c r="G514" i="1"/>
  <c r="G515" i="1"/>
  <c r="G516" i="1"/>
  <c r="G517" i="1"/>
  <c r="G518" i="1"/>
  <c r="G519" i="1"/>
  <c r="G520" i="1"/>
  <c r="G521" i="1"/>
  <c r="G522" i="1"/>
  <c r="G523" i="1"/>
  <c r="G524" i="1"/>
  <c r="G525" i="1"/>
  <c r="G526" i="1"/>
  <c r="G527" i="1"/>
  <c r="G528" i="1"/>
  <c r="G529" i="1"/>
  <c r="G530" i="1"/>
  <c r="G531" i="1"/>
  <c r="G532" i="1"/>
</calcChain>
</file>

<file path=xl/sharedStrings.xml><?xml version="1.0" encoding="utf-8"?>
<sst xmlns="http://schemas.openxmlformats.org/spreadsheetml/2006/main" count="1130" uniqueCount="671">
  <si>
    <t>Ítem</t>
  </si>
  <si>
    <t>Descripción del Medicamento a Suministrar</t>
  </si>
  <si>
    <t>Laboratorio</t>
  </si>
  <si>
    <t>Cantidad</t>
  </si>
  <si>
    <t>Valor Unitario</t>
  </si>
  <si>
    <t>Valor Total</t>
  </si>
  <si>
    <t>(Según Contenido de la Presentación Listada)</t>
  </si>
  <si>
    <t>(Conforme a la Descripción y Presentación Listada)</t>
  </si>
  <si>
    <t xml:space="preserve">(Por Renglón  y Presentación de cada Ítem) </t>
  </si>
  <si>
    <t>ABRILAR JARABE 100 ML</t>
  </si>
  <si>
    <t>SCANDINAVIA</t>
  </si>
  <si>
    <t>ACENOL 25 MG 30 TABLETAS</t>
  </si>
  <si>
    <t>LAFRANCOL</t>
  </si>
  <si>
    <t>ACENOL 50 MG 30 TABLETAS</t>
  </si>
  <si>
    <t>ACETAMINOFEN 500 MG 100 TABLETAS</t>
  </si>
  <si>
    <t>MK</t>
  </si>
  <si>
    <t>ACETAMINOFEN 500 MG 24 UDS</t>
  </si>
  <si>
    <t>ACIDO ACETILSALICILICO 100 MGS 30 TAB W</t>
  </si>
  <si>
    <t>GENFAR</t>
  </si>
  <si>
    <t>ACIDO FÓLICO 1 MG 100 TABLETAS</t>
  </si>
  <si>
    <t>MERCK</t>
  </si>
  <si>
    <t>ACIDO FÓLICO 1 MG 60 TABLETAS</t>
  </si>
  <si>
    <t>ECAR S.A.</t>
  </si>
  <si>
    <t>ACRYLARM GEL OFT 10 GR</t>
  </si>
  <si>
    <t>1</t>
  </si>
  <si>
    <t xml:space="preserve">ADVIL 10 CÁPSULAS </t>
  </si>
  <si>
    <t>PFIZER</t>
  </si>
  <si>
    <t>10</t>
  </si>
  <si>
    <t xml:space="preserve">ADVIL 100 TABLETAS </t>
  </si>
  <si>
    <t>WYETH CONSUM</t>
  </si>
  <si>
    <t>100</t>
  </si>
  <si>
    <t>ADVIL ULTRA 10 CAPSULAS</t>
  </si>
  <si>
    <t>AERIUS 5 MG 10 TABLETAS</t>
  </si>
  <si>
    <t>SCHERING PL.</t>
  </si>
  <si>
    <t>AERIUS 5 MG 30 TABLETAS</t>
  </si>
  <si>
    <t>AEROVIAL 200 MG SIN/INHAL 30 CAPSULAS</t>
  </si>
  <si>
    <t>NOVAMED</t>
  </si>
  <si>
    <t>30</t>
  </si>
  <si>
    <t>AGUJA PARA PEN B-D 31 G X 5 MM 100 UND</t>
  </si>
  <si>
    <t>BECTON</t>
  </si>
  <si>
    <t>AGUJA PARA PEN B-D 32 G X 4 MM 100 UND</t>
  </si>
  <si>
    <t>AKATINOL 10 MG 28 TABLETAS</t>
  </si>
  <si>
    <t>GRUPO FARMA</t>
  </si>
  <si>
    <t>AKATINOL 20 MG 14 TABLETAS</t>
  </si>
  <si>
    <t>ALAP 02% 3 ML</t>
  </si>
  <si>
    <t>PROCAPS</t>
  </si>
  <si>
    <t>ALDACTONE 25 MG 30 TABLETAS</t>
  </si>
  <si>
    <t>PFIZER S.A</t>
  </si>
  <si>
    <t>ALLEGRA 180 MG 10 TABLETAS</t>
  </si>
  <si>
    <t>SANOFI AVENT</t>
  </si>
  <si>
    <t>ALLEGRA PEDIATRICO 150 ML</t>
  </si>
  <si>
    <t>ALOPURINOL 100 MG 30 TABLETAS</t>
  </si>
  <si>
    <t>MEMPHIS</t>
  </si>
  <si>
    <t>ALOPURINOL 300 MG 30 TABLETAS</t>
  </si>
  <si>
    <t>AMARYL 2 MG 15 TABLETAS</t>
  </si>
  <si>
    <t>15</t>
  </si>
  <si>
    <t>AMDIPIN 5 MG 30 TABLETAS</t>
  </si>
  <si>
    <t>AMITRIPTILINA 25 MG 30 TABLETAS</t>
  </si>
  <si>
    <t>AMLODIPINO 5 MG 10 TABLETAS</t>
  </si>
  <si>
    <t>AMOXAL 250 MG SUSP 60 ML</t>
  </si>
  <si>
    <t>GLAXO</t>
  </si>
  <si>
    <t>ANEMIDOX 30 CAPSULAS</t>
  </si>
  <si>
    <t>PROCTER &amp; GAMBLE COA</t>
  </si>
  <si>
    <t>ANEMIDOX SUSPENSION 120 ML</t>
  </si>
  <si>
    <t>ANEXIA 60 MG 14 TABLETAS</t>
  </si>
  <si>
    <t>TQ</t>
  </si>
  <si>
    <t>APRIX F 325 MG 20 TABLETAS</t>
  </si>
  <si>
    <t>APROVASC 300/10 MG 28 TABLETAS</t>
  </si>
  <si>
    <t xml:space="preserve">APROVASC 300/5 MG 28 TABLETAS </t>
  </si>
  <si>
    <t>APROVEL 150 MG 28 TABLETAS</t>
  </si>
  <si>
    <t>APROVEL 300 MG 28 TABLETAS</t>
  </si>
  <si>
    <t>AQUALEN EMULSION 240 GR</t>
  </si>
  <si>
    <t>AULEN</t>
  </si>
  <si>
    <t>AQUASOL E 800 UI 30 CAPSULAS</t>
  </si>
  <si>
    <t>ARCALION 200 MG 20 TABLETAS</t>
  </si>
  <si>
    <t>BIOPAS</t>
  </si>
  <si>
    <t>ARCALION 200 MG 30 TABLETAS</t>
  </si>
  <si>
    <t>ARCOXIA 90 MG 14 TABLETAS</t>
  </si>
  <si>
    <t>FROSST</t>
  </si>
  <si>
    <t>ARTRODAR 50 MG 30 CAPSULAS</t>
  </si>
  <si>
    <t>ASAWIN 100 MG NIÑOS 100 TABLETAS</t>
  </si>
  <si>
    <t>ASAWIN 100 MG NIÑOS BLISTER 10 TABLETAS</t>
  </si>
  <si>
    <t>ASPIRINA 100 MG 140 TABLETAS</t>
  </si>
  <si>
    <t>BAYER</t>
  </si>
  <si>
    <t>140</t>
  </si>
  <si>
    <t>ASPIRINA 100 MG CAJA X 140 TABLETAS / NIÑOS</t>
  </si>
  <si>
    <t>ASPIRINA 100 MG CAJA X 28 TABLETAS</t>
  </si>
  <si>
    <t>28</t>
  </si>
  <si>
    <t>ASPIRINA ADULTOS 500 MGS 20 TABLETAS</t>
  </si>
  <si>
    <t>ASPIRINA EFERV 500 MG 50 TABLETAS</t>
  </si>
  <si>
    <t>ATORLIP 40 MG 30 TABLETAS</t>
  </si>
  <si>
    <t>ATORVASTATINA 20 MG 10 TABLETAS</t>
  </si>
  <si>
    <t>ATORVASTATINA 40 MG 30 TBS MK</t>
  </si>
  <si>
    <t>ATOVAROL 40 MG 20 CAPSULAS</t>
  </si>
  <si>
    <t>DIABETRICS</t>
  </si>
  <si>
    <t>20</t>
  </si>
  <si>
    <t>ATROVENT HFA 200 DOSIS AEROSOL 10 ML</t>
  </si>
  <si>
    <t>BOEHRINGER</t>
  </si>
  <si>
    <t>AVAMYS SPRAY NASAL 120 DOSIS</t>
  </si>
  <si>
    <t>B VIT 50 PERLAS</t>
  </si>
  <si>
    <t>BACTRIM 80+400 MG 20 TABLETAS</t>
  </si>
  <si>
    <t>QUIDECA</t>
  </si>
  <si>
    <t>BACTRIM F 160+800 MG 10 TABLETAS</t>
  </si>
  <si>
    <t>BATEN 200 MG 5 CAPSULAS</t>
  </si>
  <si>
    <t>BUSSIE S.A</t>
  </si>
  <si>
    <t>BAYCUTEN N CREMA 35 GR</t>
  </si>
  <si>
    <t>BECLOMETASONA 50 MCG INH 200 DOS</t>
  </si>
  <si>
    <t>BEDOYECTA 3 AMPOLLAS</t>
  </si>
  <si>
    <t>BENZIRIN FORTE 0.3% 120 ML</t>
  </si>
  <si>
    <t>TECNOQUIMICAS</t>
  </si>
  <si>
    <t>BETALOC ZOK 100 MG 30 TABLETAS</t>
  </si>
  <si>
    <t>ASTRAZENECA</t>
  </si>
  <si>
    <t>BETALOC ZOK 50 MG 30 TABLETAS</t>
  </si>
  <si>
    <t>BETAMETASONA 0.05% UNG 40 GR</t>
  </si>
  <si>
    <t>BEXON DUO 7 OVULOS</t>
  </si>
  <si>
    <t>TECNOFARMA</t>
  </si>
  <si>
    <t>BICAHET 150 MG 30 TABLETAS</t>
  </si>
  <si>
    <t>HETERO</t>
  </si>
  <si>
    <t xml:space="preserve">BIFRIL 30 MG 28 TABLETAS </t>
  </si>
  <si>
    <t>A MENARINI LATIN AMA</t>
  </si>
  <si>
    <t>BIOCALCIUM D 500 MG POLVO 30 SOBRES</t>
  </si>
  <si>
    <t>BISACODILO 5 MG 10 TABLETAS</t>
  </si>
  <si>
    <t>BUSSIE</t>
  </si>
  <si>
    <t>BLEF 10 SOLUCION 15 ML</t>
  </si>
  <si>
    <t>ALLERGAN</t>
  </si>
  <si>
    <t>BONESE 150 MG 1 CAPSULA BLANDA</t>
  </si>
  <si>
    <t>BONESE 150 MG 3 CAPSULAS BLANDAS</t>
  </si>
  <si>
    <t>BRASARTAN CTDN 160/25MG 30 TAB</t>
  </si>
  <si>
    <t>BRUJESIN TERMOACTIVO 80 ML</t>
  </si>
  <si>
    <t>COLVENFAR</t>
  </si>
  <si>
    <t>BUDEMAR DUO 200/6 INHAL 120 DOS.</t>
  </si>
  <si>
    <t>BIOTOSCANA</t>
  </si>
  <si>
    <t>CALCIBON D 800 MG 30 TBS</t>
  </si>
  <si>
    <t xml:space="preserve">CALCIBON D 800 MG 60 TBS </t>
  </si>
  <si>
    <t>CALTRATE 600 MG PLUS 30 TABLETAS</t>
  </si>
  <si>
    <t>CALTRATE D 600 MG 30 TABLETAS</t>
  </si>
  <si>
    <t>CALTRATE D 600 MG 60 TABLETAS</t>
  </si>
  <si>
    <t>CANDAM H 5/16/12.5 MG 30 TABLETAS</t>
  </si>
  <si>
    <t>CANDEPREX H 16 MG 30 TABLETAS</t>
  </si>
  <si>
    <t>GARMISCH</t>
  </si>
  <si>
    <t>CANESTEN CREMA TOPICA 20 GR</t>
  </si>
  <si>
    <t>CARDIOASAWIN 100 MG 30 TABLETAS</t>
  </si>
  <si>
    <t>CARDIOASPIRINA 100 MG 30 TABLETAS</t>
  </si>
  <si>
    <t>CARDIOASPIRINA 81 MG 30 TABLETAS</t>
  </si>
  <si>
    <t>CARDIOMAX 10 MG 10 TABLETAS</t>
  </si>
  <si>
    <t>CARDIOMAX 20 MG 10 TABLETAS</t>
  </si>
  <si>
    <t>CARDIOMAX 20 MG 20 TABLETAS</t>
  </si>
  <si>
    <t>CARDIOMAX PLUS 10/10 MG 28 TABLETAS</t>
  </si>
  <si>
    <t>CARDIOMAX PLUS 10/20 MG 28 TABLETAS</t>
  </si>
  <si>
    <t>CARVEDIL 25 MG 30 TABLETAS</t>
  </si>
  <si>
    <t xml:space="preserve">CARVEDILOL 12.5 MG 30 TABLETAS </t>
  </si>
  <si>
    <t>CARVEDILOL 25 MG 30 TABLETAS W</t>
  </si>
  <si>
    <t>CARVEDILOL 6.25 MG 30 TABLETAS W</t>
  </si>
  <si>
    <t>CEBION MASTICABLE 100 TBS SABOR FRUTAS</t>
  </si>
  <si>
    <t>CEBION MASTICABLE 45 TBS SABOR A FRUTAS</t>
  </si>
  <si>
    <t>45</t>
  </si>
  <si>
    <t>CEFALEXINA 500 MG 10 TABLETAS</t>
  </si>
  <si>
    <t>CELEBREX 200 MG 10 CAPSULAS</t>
  </si>
  <si>
    <t>CELEBREX 200 MG 20 CAPSULAS</t>
  </si>
  <si>
    <t>CELECTAN 100 MG/5ML SUSP 60 ML</t>
  </si>
  <si>
    <t>CELECTAN 500 MGS 6 TABLETAS</t>
  </si>
  <si>
    <t>CETIRAX 10 MG MAST 10 TABLETAS</t>
  </si>
  <si>
    <t>CETIRAX-D 5/15 MG 10 CAPSULAS</t>
  </si>
  <si>
    <t>CIGRAM 500 MG 20 TABLETAS</t>
  </si>
  <si>
    <t>CILOBACT SOLUCION 5 ML</t>
  </si>
  <si>
    <t>OFT.QUIMICA</t>
  </si>
  <si>
    <t>CILOSTAL 50 MG 30 TABLETAS</t>
  </si>
  <si>
    <t>CIPRO 500 MG 6 TABLETAS</t>
  </si>
  <si>
    <t>CIPRO 500 MG 8 TABLETAS</t>
  </si>
  <si>
    <t>CIPROFLOXACINO 500 MG 10 TABLETAS</t>
  </si>
  <si>
    <t>CLAVULIN 1 GR 14 TABLETAS</t>
  </si>
  <si>
    <t>CLOBETASOL PROP 0.05% 30 GR</t>
  </si>
  <si>
    <t>CLOPIDOGREL 75 MG 10 TABLETAS</t>
  </si>
  <si>
    <t>CLORHEXOL ENJ.BUCAL 180 ML</t>
  </si>
  <si>
    <t>FARPAG LTDA</t>
  </si>
  <si>
    <t>CLOTRIMAZOL 1% CRE.TOP 40 GR</t>
  </si>
  <si>
    <t xml:space="preserve">CLOZAPINA 100 MG 20 TABLETAS </t>
  </si>
  <si>
    <t>COAPROVEL 150/12.5 MG 28 TABLETAS</t>
  </si>
  <si>
    <t>COAPROVEL 300 MG 14 TABLETAS</t>
  </si>
  <si>
    <t>COAPROVEL 300/12.5 MG 28 TABLETAS</t>
  </si>
  <si>
    <t>COAPROVEL 300/25 MG 28 TABLETAS</t>
  </si>
  <si>
    <t>COLCHIMEDIO 0.5 MG 40 TABLETAS</t>
  </si>
  <si>
    <t>COLLOPLUS SOL 10 ML</t>
  </si>
  <si>
    <t>GRUNENTHAL</t>
  </si>
  <si>
    <t>COLMIBE 20/10MG 30 COMPRIMIDOS</t>
  </si>
  <si>
    <t>COLYPAN PLUS 200/120 MG 30 TAB</t>
  </si>
  <si>
    <t>COMBIGAN SOL.OFT 5 ML</t>
  </si>
  <si>
    <t>COMPLEGEL NF 2 ML 5 AMPOLLAS, CAJA</t>
  </si>
  <si>
    <t>SIEGFRIED</t>
  </si>
  <si>
    <t>COMPLEGEL NF 250 MG 30 TABLETAS</t>
  </si>
  <si>
    <t>COMPLEGEL NF 500 MG 30 TBS AG(3%+)(PAE)</t>
  </si>
  <si>
    <t>LAB.SIEGFRIED S.A</t>
  </si>
  <si>
    <t>COMPLEJO B 250 BLISTER 10 UDS</t>
  </si>
  <si>
    <t>COMPLEJO B 250 GRAGEAS</t>
  </si>
  <si>
    <t>ECAR</t>
  </si>
  <si>
    <t>CONCOR 5 MG 30 TABLETAS</t>
  </si>
  <si>
    <t>COQUAN 2.5 MG/ML 30 ML</t>
  </si>
  <si>
    <t>CORASAN CREMA 40 GR</t>
  </si>
  <si>
    <t>INCOBRA</t>
  </si>
  <si>
    <t>CORTIOFTAL F GOTAS 5 ML</t>
  </si>
  <si>
    <t xml:space="preserve">COZAAR XQ 100 MG/5 MG 30 TAB </t>
  </si>
  <si>
    <t>COZAAR XQ 50+5 MG 30 TABLETAS</t>
  </si>
  <si>
    <t>CRE-C GOMITAS 180 GR</t>
  </si>
  <si>
    <t>NAT.FRESHLY</t>
  </si>
  <si>
    <t>CREMA CERO 50 GR</t>
  </si>
  <si>
    <t>CERO S.A</t>
  </si>
  <si>
    <t>CREMA NO.4 110 GR</t>
  </si>
  <si>
    <t>CREON 25000 20 CAPSULAS</t>
  </si>
  <si>
    <t>CRESTOR 10 MG 30 TABLETAS</t>
  </si>
  <si>
    <t>CRESTOR 20 MG 30 TABLETAS</t>
  </si>
  <si>
    <t>CROMUS 0.1% UNGUENTO 15 GR</t>
  </si>
  <si>
    <t xml:space="preserve">CURAFLEX DUO 30 SOBRES </t>
  </si>
  <si>
    <t>DAFLON 1000 MG SUSP.ORAL 30 SACHETS</t>
  </si>
  <si>
    <t>SERVIER</t>
  </si>
  <si>
    <t>DAFLON 500 MG 30 COMPRIMIDOS</t>
  </si>
  <si>
    <t>DECADRON 8 MG/2 ML JERINGA PRELLENADA</t>
  </si>
  <si>
    <t>TECNOQUIMICAS S.A.</t>
  </si>
  <si>
    <t>DEPAKENE  250 MG 50 CAPSULAS</t>
  </si>
  <si>
    <t>DERMACORTINE 0.1% EMULSION 60 ML</t>
  </si>
  <si>
    <t>DERMATREX CREMA 20 GR</t>
  </si>
  <si>
    <t>QUIPROPHARMA</t>
  </si>
  <si>
    <t>DERMOSUPRIL 0.05% CREMA 15 GR</t>
  </si>
  <si>
    <t>DESLER 5 MG 30 TABLETAS</t>
  </si>
  <si>
    <t>LA SANTE</t>
  </si>
  <si>
    <t>DESLER M 5/10MG 30 TABLETAS</t>
  </si>
  <si>
    <t>DESLORATADINA 5 MG 10 TABLETAS</t>
  </si>
  <si>
    <t>DESONIDA 0.05% CREMA 15 GR</t>
  </si>
  <si>
    <t>DESONIDA 0.5% EMULSION 120 ML</t>
  </si>
  <si>
    <t>DESONIDA LOC CAPILAR 0.1% 30 ML</t>
  </si>
  <si>
    <t>DETRUSITOL 2 MG 28 TABLETAS</t>
  </si>
  <si>
    <t>DEXAMETASONA 4MG/ML AMPOLLA</t>
  </si>
  <si>
    <t>DEXAPRON 10 MG 30 TABLETAS</t>
  </si>
  <si>
    <t>DIAMICRON MR 60 MG 30 TABLETAS</t>
  </si>
  <si>
    <t>DIANE 35 21 TABLETAS</t>
  </si>
  <si>
    <t>DICLOFENACO 1% GEL 50 GR</t>
  </si>
  <si>
    <t>DIGESTAR MAX FORTE 20 CAPSULAS</t>
  </si>
  <si>
    <t>LAB. NATURAL FRESHLA</t>
  </si>
  <si>
    <t>DIGESTAR MAX FORTE 50 CAPSULAS</t>
  </si>
  <si>
    <t>DIOVAN 160 MG 28 TABLETAS</t>
  </si>
  <si>
    <t>NOVARTIS</t>
  </si>
  <si>
    <t>DIOVAN 80 MG 28 CAPSULAS</t>
  </si>
  <si>
    <t>DIOVAN HCT 160/12.5 MG 28 TABLETAS</t>
  </si>
  <si>
    <t>DOLEX 500 MG 100 TABLETAS</t>
  </si>
  <si>
    <t>DOLEX 500 MG TABLETAS, SOBRE POR 10 TABLETAS</t>
  </si>
  <si>
    <t>DOLEX DURA+ 665 MG 100 TABLETAS</t>
  </si>
  <si>
    <t>DOLEX FORTE 48 TABLETAS</t>
  </si>
  <si>
    <t>48</t>
  </si>
  <si>
    <t>DOLEX FORTE NF 14 TABLETAS</t>
  </si>
  <si>
    <t>DOLEX FORTE NF 48 TABLETAS</t>
  </si>
  <si>
    <t>DOLEX FORTE TABLETAS, BLISTER POR 8 TABLETAS</t>
  </si>
  <si>
    <t>8</t>
  </si>
  <si>
    <t>DOMPERIDONA 10 MG 20 TABLETAS</t>
  </si>
  <si>
    <t>DORIXINA RELAX 20 COMPRIMIDOS</t>
  </si>
  <si>
    <t>DULCOLAX 20 CAPSULAS</t>
  </si>
  <si>
    <t>EGOGYN 1000 MG 30 CAPSULAS</t>
  </si>
  <si>
    <t>ELIQUIS 2.5 MG 20 TABLETAS</t>
  </si>
  <si>
    <t>BRISTOL</t>
  </si>
  <si>
    <t xml:space="preserve">ELIQUIS 2.5 MG 60 TABLETAS </t>
  </si>
  <si>
    <t>ELIQUIS 5 MG 60 TABLETAS</t>
  </si>
  <si>
    <t>ENALAPRIL 20 MG 20 TABLETAS</t>
  </si>
  <si>
    <t>ENALAPRIL 20 MG 30 TABLETAS</t>
  </si>
  <si>
    <t>ENALAPRIL 5 MG 50 TABLETAS</t>
  </si>
  <si>
    <t>50</t>
  </si>
  <si>
    <t>ENCEFABOL 200 MGS 30 TABLETAS</t>
  </si>
  <si>
    <t>ENEMA TRAVAD FOSFATO R0001 133 ML</t>
  </si>
  <si>
    <t>ENGYSTOL 50 TABLETAS</t>
  </si>
  <si>
    <t>HEEL</t>
  </si>
  <si>
    <t>ENOXPAR 40MG/0.4ML 2 AMPOLLAS</t>
  </si>
  <si>
    <t>CHALVER</t>
  </si>
  <si>
    <t>ENSURE ADVANCE (VAINILLA/FRESA/OTRO) 850 GR</t>
  </si>
  <si>
    <t>ABBOTT</t>
  </si>
  <si>
    <t>ENSURE POLVO (VAINILLA/FRESA/OTRO) 900 GR</t>
  </si>
  <si>
    <t>ENTEROGERMINA 5 ML 10 AMPOLLAS</t>
  </si>
  <si>
    <t>ENTEROGERMINA PLUS 5 AMP BEB</t>
  </si>
  <si>
    <t>SANOFI</t>
  </si>
  <si>
    <t>ENZYMED 20 TABLETAS</t>
  </si>
  <si>
    <t>BIOCHEM</t>
  </si>
  <si>
    <t>ERICOX 30 MG 10 TABLETAS</t>
  </si>
  <si>
    <t>ERICOX 60 MG 14 TABLETAS</t>
  </si>
  <si>
    <t>ERICOX 90 MG 14 TABLETAS</t>
  </si>
  <si>
    <t>ESCITALOPRAM 10 MG 30 TABLETAS</t>
  </si>
  <si>
    <t>LAPPROF</t>
  </si>
  <si>
    <t>ESCITALOPRAM 20 MG 30 COMPRIMIDOS</t>
  </si>
  <si>
    <t>ESOMED 20 MG 28 CAPSULAS</t>
  </si>
  <si>
    <t>ESOMEPRAZOL MK 20 MG 10 TABLETAS</t>
  </si>
  <si>
    <t>ESOZ 40 MG 30 CAPSULAS</t>
  </si>
  <si>
    <t>ESPARADRAPO LEUKOPOR PIEL 2X10 TARJETA</t>
  </si>
  <si>
    <t>BSN MEDICAL LTDA.</t>
  </si>
  <si>
    <t xml:space="preserve">ESPIRONOLACTONA 25 MG 20 TABLETAS </t>
  </si>
  <si>
    <t>ESPIRONOLACTONA 25 MG 20 TABLETAS W</t>
  </si>
  <si>
    <t xml:space="preserve">ESPIRONOLACTONA 25 MG 30 TABLETAS </t>
  </si>
  <si>
    <t>ETORICOXIB 90 MG 14 TABLETAS</t>
  </si>
  <si>
    <t>EUMOTRIX 200 MG 30 TABLETAS</t>
  </si>
  <si>
    <t>EUMOTRIX PLUS MASTIC 30 TABLETAS</t>
  </si>
  <si>
    <t>EUTIROX 100 MG 50 TABLETAS</t>
  </si>
  <si>
    <t>EUTIROX 25 MG 50 TABLETAS</t>
  </si>
  <si>
    <t>EUTIROX 50 MG 50 TABLETAS</t>
  </si>
  <si>
    <t>EUTIROX 75 MG 50 TABLETAS</t>
  </si>
  <si>
    <t>EVALAX POLVO 250 GR</t>
  </si>
  <si>
    <t>EXELON PATCH 10 9.5 MG/24H/18MG CAJA X 30</t>
  </si>
  <si>
    <t>EXELON PATCH 5 9 MG 30 PARCHES</t>
  </si>
  <si>
    <t>EXELON PATCH 5 MG 7 PARCHES</t>
  </si>
  <si>
    <t>7</t>
  </si>
  <si>
    <t>EXFORGE 10MG/160MG 28 TABLETAS</t>
  </si>
  <si>
    <t>EXFORGE 5MG/160MG 28 TABLETAS</t>
  </si>
  <si>
    <t>EXFORGE HCT 10/160/12.5MG 28 COMPRIMIDOS</t>
  </si>
  <si>
    <t>EXFORGE HCT 10MG/320 MG/25 MG 28COMP</t>
  </si>
  <si>
    <t>EXFORGE HCT 5/160/12.5 MG 28 COMPRIMIDOS</t>
  </si>
  <si>
    <t>EZATOR 10/20 MG 14 TABLETAS</t>
  </si>
  <si>
    <t>EZOLIUM 40 MG 30 TABLETAS</t>
  </si>
  <si>
    <t>FALMONOX 500 MG 3 TABLETAS</t>
  </si>
  <si>
    <t>FENCAFEN 100 MG 20 TABLETAS</t>
  </si>
  <si>
    <t>FENOVAS 10 MG 30 CAPSULAS</t>
  </si>
  <si>
    <t>PROCAPS S.A.</t>
  </si>
  <si>
    <t>FENOVAS 20 MG 30 CAPSULAS</t>
  </si>
  <si>
    <t>FEXOFENADINA 180 MG 10 TABLETAS</t>
  </si>
  <si>
    <t>AMERICAN</t>
  </si>
  <si>
    <t>FIXAMICIN GOTAS 15 ML</t>
  </si>
  <si>
    <t>FIXAMICIN NF GOTAS 15 ML</t>
  </si>
  <si>
    <t>FLEXIMAX NAP 14 TABLETAS</t>
  </si>
  <si>
    <t>FLEXTRIL 1500 MG 15 SOBRES</t>
  </si>
  <si>
    <t>FLEXTRIL 1500 MG 30 SOBRES</t>
  </si>
  <si>
    <t>FLEXTRIL C MSM 1500 MG 15 SOBRES</t>
  </si>
  <si>
    <t>FLEXURE MSM 30 SOBRES</t>
  </si>
  <si>
    <t>FLEXURE NARANJA 15 SOBRES</t>
  </si>
  <si>
    <t>FLUCONAZOL 200 MG 4 CAPSULAS</t>
  </si>
  <si>
    <t>FLUENZ T 7 CAPSULAS</t>
  </si>
  <si>
    <t>FLUIMUCIL 2% 120 ML.</t>
  </si>
  <si>
    <t>ZAMBON</t>
  </si>
  <si>
    <t>125263+</t>
  </si>
  <si>
    <t>FLUIMUCIL 600 MG 10 SOBRES</t>
  </si>
  <si>
    <t>,,,,,,,,,,,,,,,,,,,,,</t>
  </si>
  <si>
    <t>FLUMETOL NF OFTENO SUSP 5 ML</t>
  </si>
  <si>
    <t>LAB.SOPHIA</t>
  </si>
  <si>
    <t>FLUMEX SUSPENSION 5 ML</t>
  </si>
  <si>
    <t>FLUNARIZINA 10 MG 20 TABLETAS</t>
  </si>
  <si>
    <t>FLUOXETINA 20 MG 10 CAPSULAS</t>
  </si>
  <si>
    <t>FLUZETRIN F 500 MG 10 CAPSULAS CBG</t>
  </si>
  <si>
    <t>FLUZETRIN F JARABE 60 ML</t>
  </si>
  <si>
    <t>FORTI-B MAXX 30 CAPSULAS</t>
  </si>
  <si>
    <t>NATURALMENTE</t>
  </si>
  <si>
    <t>FORXIGA 10 MG 28 COMPRIMIDOS</t>
  </si>
  <si>
    <t>FREEGEN 1% GEL SOL.OFT 15 ML</t>
  </si>
  <si>
    <t>OFTALMOLOGIC</t>
  </si>
  <si>
    <t>FUROSEMIDA 40 MG 100 TABLETAS</t>
  </si>
  <si>
    <t>FUROSEMIDA 40 MG BLISTER POR 10 TABLETAS</t>
  </si>
  <si>
    <t>GEN FAR</t>
  </si>
  <si>
    <t>FYBOGEL NARANJA 10 SOBRES</t>
  </si>
  <si>
    <t>RECKITT</t>
  </si>
  <si>
    <t>FYBOGEL NARANJA 12 SOBRES</t>
  </si>
  <si>
    <t>RECKITT B.</t>
  </si>
  <si>
    <t>GAMO 20 MG 28 TABLETAS</t>
  </si>
  <si>
    <t>GAMO 20 MG 28 TABLETAS RC</t>
  </si>
  <si>
    <t>BUSSIE S.A.</t>
  </si>
  <si>
    <t>GASA ADHESIVA FIXOMUL STRETCH  10 MTS 10 CMS</t>
  </si>
  <si>
    <t>BSN MEDICAL</t>
  </si>
  <si>
    <t>GASA ADHESIVA FIXOMUL STRETCH  2 MTS 10 CMS</t>
  </si>
  <si>
    <t>GAVISCON D.A SUSP 10 ML 12 UND</t>
  </si>
  <si>
    <t>GAVISCON DLOBLE ACCIÓN SUSP. ORAL 300 ML</t>
  </si>
  <si>
    <t>GENOPRAZOL 20 MG 14 TABLETAS</t>
  </si>
  <si>
    <t>GENOMMA</t>
  </si>
  <si>
    <t>GENTAMICINA 0.3% GOTAS OFT 10 ML</t>
  </si>
  <si>
    <t>GIRALMET VIT.D 2000 UI 30 TABLETAS</t>
  </si>
  <si>
    <t>GLICOLIC H LOCION 60 ML</t>
  </si>
  <si>
    <t>GLUCERNA (VAINILLA/OTRO) 900 GR</t>
  </si>
  <si>
    <t>GLUCOMETRO ON CALL PLUS SYSTEM KIT</t>
  </si>
  <si>
    <t>BIOLORE</t>
  </si>
  <si>
    <t>GLUCOPHAGE 1000 MG 30 TABLETAS</t>
  </si>
  <si>
    <t>GLUCOPHAGE XR 1000 MG 30 TABLETAS</t>
  </si>
  <si>
    <t>GLUCOPHAGE XR 500 MGS 30 TABLETAS</t>
  </si>
  <si>
    <t>GLUCOPHAGE XR 750 MG 30 TABLETAS</t>
  </si>
  <si>
    <t>GOUTEX 80 MG 30 CAPSULAS BLANDAS</t>
  </si>
  <si>
    <t>GUANTE EXAMEN ALFA LATEX "M" 100 UND</t>
  </si>
  <si>
    <t>ALFA TRADING</t>
  </si>
  <si>
    <t>GUANTE EXAMEN P/GLOVES "S" 100 UNDS</t>
  </si>
  <si>
    <t>ETERNA S.A</t>
  </si>
  <si>
    <t>GYNOCANESTEN CREMA VAG 20 GR</t>
  </si>
  <si>
    <t>HELICOMB 30 CAPSULAS</t>
  </si>
  <si>
    <t>FARMA DE COLOMBIA S.</t>
  </si>
  <si>
    <t>HIDERAX 25 MG 20 TABLETAS</t>
  </si>
  <si>
    <t>HIDROCLOROTIAZIDA 25 MG 30 TABLETAS</t>
  </si>
  <si>
    <t>HIDROTEN 12.5 MG 30 TABLETAS</t>
  </si>
  <si>
    <t>HIDROTEN 25 MG 30 TABLETAS</t>
  </si>
  <si>
    <t>IBONE D 150 MG 12000 UI 1 TABLETA</t>
  </si>
  <si>
    <t>IDENA 150 MG 1 TABLETA</t>
  </si>
  <si>
    <t>ILOTICINA DUO SOL.TOP 50 ML*</t>
  </si>
  <si>
    <t>IMIPRAMINA 25 MGS 50 TABLETAS</t>
  </si>
  <si>
    <t>HUMAX</t>
  </si>
  <si>
    <t>INFLAXEN 20 MG 30 CAPSULAS</t>
  </si>
  <si>
    <t>INMOX 30 MG 14 CAPSULAS</t>
  </si>
  <si>
    <t xml:space="preserve">INSPRA 25 MG 30 TABLETAS </t>
  </si>
  <si>
    <t>INSPRA 50 MG 30 TABLETAS</t>
  </si>
  <si>
    <t>ISOKLON 3 MG 14 TABLETAS</t>
  </si>
  <si>
    <t>JALRA M 50/1000 MG 28 TABLETAS</t>
  </si>
  <si>
    <t>JANUMET 50/850 MG 56 TABLETAS</t>
  </si>
  <si>
    <t xml:space="preserve">JANUMET XR 100 1000 MG 28 TABLETAS </t>
  </si>
  <si>
    <t>MERCK SHARP &amp; DOHME</t>
  </si>
  <si>
    <t>JANUMET XR 50/1000 MG 28 TABLETAS</t>
  </si>
  <si>
    <t>JANUVIA 50 MG 28 TABLETAS</t>
  </si>
  <si>
    <t>JARDIANCE 10 MG 30 TABLETAS</t>
  </si>
  <si>
    <t>JARDIANCE 25 MG 30 TABLETAS</t>
  </si>
  <si>
    <t>JARDIANCE DUO 12.5/1000 MG 60 TAB</t>
  </si>
  <si>
    <t>KAZIDE 500 MG 6 TABLETAS</t>
  </si>
  <si>
    <t xml:space="preserve">KEPPRA 500 MG 30 TABLETAS </t>
  </si>
  <si>
    <t>KETOPROFENO 2.5% GEL 60 GR</t>
  </si>
  <si>
    <t>KIT EQUIPO+TIRAS+LANC MATCH II 50 UND</t>
  </si>
  <si>
    <t>BIOMEDICOS</t>
  </si>
  <si>
    <t>KOMBIGLYZE XR 5/1000 MG 28 TAB</t>
  </si>
  <si>
    <t>LACORYL T 20 SOBRES</t>
  </si>
  <si>
    <t>LACORYL T GEL 40 GR</t>
  </si>
  <si>
    <t>LAGRICEL OFTENO 20 DOSIS</t>
  </si>
  <si>
    <t>LANCETAS ACCU-CHEK SOFTCLIX 25 UND</t>
  </si>
  <si>
    <t>ROCHE S.A</t>
  </si>
  <si>
    <t>LANTUS SOLOSTAR 100 U.I 3 ML AMP</t>
  </si>
  <si>
    <t>LANTUS VIAL 10 ML AMPOLLA</t>
  </si>
  <si>
    <t>LASIX 40 MG 20 TABLETAS</t>
  </si>
  <si>
    <t>LASIX 40 MG 24 TABLETAS</t>
  </si>
  <si>
    <t>LEFLAVA 20 MG  30 TABLETAS</t>
  </si>
  <si>
    <t>VITALCHEM</t>
  </si>
  <si>
    <t>LEPRIT ENZIMATICO 60 GRAGEAS</t>
  </si>
  <si>
    <t>LERTUS FORTE 50 MG 10 TABLETAS</t>
  </si>
  <si>
    <t>LETROZOLE 2.5 MG * 30 TABLETAS</t>
  </si>
  <si>
    <t>COMERCIAL</t>
  </si>
  <si>
    <t>LEVOCETIRIZINA 5 MG 10 TABLETAS</t>
  </si>
  <si>
    <t>LEVOPRONT JARABE 120 ML</t>
  </si>
  <si>
    <t>BAGO</t>
  </si>
  <si>
    <t>LEXAPRO 10 MG 28 TABLETAS</t>
  </si>
  <si>
    <t>LIOTON 1000 GEL 30 GR</t>
  </si>
  <si>
    <t>LIOTON 1000 GEL 50 GR</t>
  </si>
  <si>
    <t>LIPITOR 20 MG 30 TABLETAS</t>
  </si>
  <si>
    <t>LIPITOR 40 MG 30 TABLETAS</t>
  </si>
  <si>
    <t>LIPOMEGA 20 MG 30 CAPSULAS</t>
  </si>
  <si>
    <t>LIPOMEGA 20 MG 60 CAPSULAS</t>
  </si>
  <si>
    <t>LORATADINA 10 MG 10 TABLETAS</t>
  </si>
  <si>
    <t>LOSARTAN 100 MG 15 TABLETAS</t>
  </si>
  <si>
    <t>LOSARTAN 50 MG 15 TABLETAS</t>
  </si>
  <si>
    <t>LOTRIDERM  CREMA 30 GR</t>
  </si>
  <si>
    <t>LUTAMIDAL 150 MG 28 TABLETAS</t>
  </si>
  <si>
    <t>LYRICA 75 MG 30 TABLETAS</t>
  </si>
  <si>
    <t>MACRODANTINA 100 MG 40 TABLETAS</t>
  </si>
  <si>
    <t>MAXITROL SUSPENSION 5 ML</t>
  </si>
  <si>
    <t>ALCON</t>
  </si>
  <si>
    <t>MESIGYNA INSTAYECT 1 ML AMPOLLA</t>
  </si>
  <si>
    <t>PROFAMILIA</t>
  </si>
  <si>
    <t>METFORMINA 850 MG 30 TABLETAS</t>
  </si>
  <si>
    <t>METOTREXATO 2.5 MG 50 TABLETAS</t>
  </si>
  <si>
    <t>ROPSOHN</t>
  </si>
  <si>
    <t>MICARDIS AMLO 80/10 MG 28 TABLETAS</t>
  </si>
  <si>
    <t>MICARDIS AMLO 80/5 MG 28 TABLETAS</t>
  </si>
  <si>
    <t>MICARDIS PLUS 80/12.5 MG 28 TABLETAS</t>
  </si>
  <si>
    <t>MICARDIS PLUS 80/25 MG 28 TABLETAS</t>
  </si>
  <si>
    <t>MIGRAGESIN 8% GOTAS 10 ML</t>
  </si>
  <si>
    <t>MILPAX SUSP (CEREZA O MENTA) 360 ML</t>
  </si>
  <si>
    <t>MINOXIDIL FORTE 5% LOCION 60 ML MK</t>
  </si>
  <si>
    <t>MIRTAZAPINA 30 MG 10 TABLETAS</t>
  </si>
  <si>
    <t>MITRUL 15 MG 10 CAPSULAS</t>
  </si>
  <si>
    <t>MOBIC 7.5 MG 10 TABLETAS</t>
  </si>
  <si>
    <t>MOBIC 7.5 MG 30 TABLETAS</t>
  </si>
  <si>
    <t>MOLTOBEN 20 MG 20 CAPSULAS</t>
  </si>
  <si>
    <t>MOMETASYN 20 GR 200 DOSIS SPRAY</t>
  </si>
  <si>
    <t>MONOVEL LOCION 30 ML</t>
  </si>
  <si>
    <t>EUROFARMA</t>
  </si>
  <si>
    <t>MONTELUKAST 10 MG 10 TABLETAS</t>
  </si>
  <si>
    <t>MONTELUKAST 10 MG 30 TABLETAS</t>
  </si>
  <si>
    <t>MONTELUKAST 5 MG 10 TABLETAS</t>
  </si>
  <si>
    <t>MOVIFLEX 30 SOBRES</t>
  </si>
  <si>
    <t>MOVIFLEX MSM POLVO 30 SOBRES</t>
  </si>
  <si>
    <t>MOVIPROST 8 MCG 14 CAPSULAS</t>
  </si>
  <si>
    <t>14</t>
  </si>
  <si>
    <t>NAPROXENO 250 MG 10 CAPSULAS</t>
  </si>
  <si>
    <t>NASONEX SPRAY NASAL 18 GR 140 DOSIS</t>
  </si>
  <si>
    <t>NEDOX 20 MG 14 CAPSULAS</t>
  </si>
  <si>
    <t>NEDOX 40 MG 14 CAPSULAS</t>
  </si>
  <si>
    <t>NEOSALDINA GOTAS 30 ML</t>
  </si>
  <si>
    <t>TAKEDA</t>
  </si>
  <si>
    <t>NEUMOLEX JARABE 120 ML</t>
  </si>
  <si>
    <t>NEURO 15 FOSFORO 20 CAPSULAS</t>
  </si>
  <si>
    <t>NEUROBION 30 TABLETAS</t>
  </si>
  <si>
    <t>NEUROBION DC 3 AMPOLLAS</t>
  </si>
  <si>
    <t>NEURONTIN 400 MG 30 CAPSULAS</t>
  </si>
  <si>
    <t>NEXIUM MUPS 20 MG 28 TABLETAS</t>
  </si>
  <si>
    <t>NEXIUM MUPS 40 MG 28 TABLETAS</t>
  </si>
  <si>
    <t>NIFEDIPINO 30 MG 30 CAPSULAS</t>
  </si>
  <si>
    <t>EXPOFARMA</t>
  </si>
  <si>
    <t>NIFEDIPINO RET 30 MG 20 CAPSULAS</t>
  </si>
  <si>
    <t>NIMESULIDA 100 MG 10 TABLETAS</t>
  </si>
  <si>
    <t>NITAZOFIN 500 MG 6 TABLETAS</t>
  </si>
  <si>
    <t>NITAZOXANIDA 500 MG 6 TABLETAS</t>
  </si>
  <si>
    <t>NITROFURANTOINA 100 MG 40 TABLETAS</t>
  </si>
  <si>
    <t>40</t>
  </si>
  <si>
    <t>NORAVER SPRAY MENTA 120 ML</t>
  </si>
  <si>
    <t>NUTRIGEL ADVANCE (SABOR NEUTRO o MANDARINA) 30 UDS</t>
  </si>
  <si>
    <t>OLMETEC HCT 20/12.5 MG 30 TABLETAS</t>
  </si>
  <si>
    <t>OLMETEC HCT 40 MG+12.5 30 TABLETAS</t>
  </si>
  <si>
    <t>OMEPRAZOL 20 MG 14 CAPSULAS</t>
  </si>
  <si>
    <t>ONICOFIN SOLUCION 15 ML</t>
  </si>
  <si>
    <t>LACICO S.A</t>
  </si>
  <si>
    <t>OPTISER 10 MG 14 TABLETAS</t>
  </si>
  <si>
    <t>APOTECARIUM</t>
  </si>
  <si>
    <t>OPTIVE ADVANCED EMULS.OFT 15 ML</t>
  </si>
  <si>
    <t>OPTIVE FUSION SOL.OFT 15 ML</t>
  </si>
  <si>
    <t>OPTIVE SOLUCION OFTALMICA 10 ML</t>
  </si>
  <si>
    <t>OSMOTEARS LAGRIMAS ARTIF. SOL 15 ML</t>
  </si>
  <si>
    <t>VITAFAR</t>
  </si>
  <si>
    <t>OTOSEC HC 3% GOTAS 10 ML</t>
  </si>
  <si>
    <t>PAN.TENA PANTS LARGE. AJUSTE SEGURO 10 UDS</t>
  </si>
  <si>
    <t>FAMILIA</t>
  </si>
  <si>
    <t>PAN.TENA PANTS MEDIU. AJUSTE SEGURO 10 UDS</t>
  </si>
  <si>
    <t>PAN.TENA PANTS ULTRA LAR.PLUS CARE 10 UDS</t>
  </si>
  <si>
    <t>PRODUCTOS FAMILIA S.</t>
  </si>
  <si>
    <t>PAN.TENA PANTS ULTRA MED.PLUS CARE 20 UDS</t>
  </si>
  <si>
    <t>PAN.TENA SLIP TALLA L 21 UND</t>
  </si>
  <si>
    <t>21</t>
  </si>
  <si>
    <t>PAN.TENA SLIP TALLA M 21 UND</t>
  </si>
  <si>
    <t>PANTOCAL 40 MG 28 TABLETAS</t>
  </si>
  <si>
    <t>PANTOPRAZOL 20 MG 30 TABLETAS</t>
  </si>
  <si>
    <t>PARAXIN 500 MGS 6 TABLETAS</t>
  </si>
  <si>
    <t>PEDIALYTE 30 CEREZA 500 ML</t>
  </si>
  <si>
    <t>PEDIALYTE C/ZINC 60 MANZANA 500 ML</t>
  </si>
  <si>
    <t>PERIACTIN 20 TABLETAS</t>
  </si>
  <si>
    <t>PERIACTIN JARABE 180 ML</t>
  </si>
  <si>
    <t>PIASCLEDINE 300 MG 30 CAPSULAS</t>
  </si>
  <si>
    <t>PLAVIX 75 MG 28 TABLETAS</t>
  </si>
  <si>
    <t>PREDNISOLONA 5 MG 30 TABLETAS</t>
  </si>
  <si>
    <t>PRESIDERM 2% UNGUENTO 15 GRS</t>
  </si>
  <si>
    <t>PROCILUS ADULTOS SUPL.DIETARIO 5GR 6 SBS</t>
  </si>
  <si>
    <t>PROFENID GEL 30 GR</t>
  </si>
  <si>
    <t>PROLIA 60 MG 1 JERINGA PRELLENADA 1ML</t>
  </si>
  <si>
    <t>PRONELL 3 GR 30 SOBRES</t>
  </si>
  <si>
    <t>PRONELL 3 GR 6 SOBRES</t>
  </si>
  <si>
    <t>PROPRANOLOL 40 MG 20 TABLETAS</t>
  </si>
  <si>
    <t>PYRALVEX LIQUIDO 10 ML</t>
  </si>
  <si>
    <t>NTI NEW TRADE</t>
  </si>
  <si>
    <t>PYRAVIR SOLUCION 10 ML</t>
  </si>
  <si>
    <t>LAB.NAT</t>
  </si>
  <si>
    <t>QUANOX 0.6% GOTAS 5 ML</t>
  </si>
  <si>
    <t>QUETIAPINA 200 MG 30 TABLETAS</t>
  </si>
  <si>
    <t>QUETIAPINA 25 MG 30 TABLETAS</t>
  </si>
  <si>
    <t xml:space="preserve">QUETIAPINA 300 MG 30 TABLETAS </t>
  </si>
  <si>
    <t>REDOXON MASTICABLE (NARANJA-OTRO) 100 TABLETAS</t>
  </si>
  <si>
    <t>REFRESH TEARS GOTAS LUBRICANTES 15 ML</t>
  </si>
  <si>
    <t>REPARIL GEL N 30 GR</t>
  </si>
  <si>
    <t>RETIBLAN 50 MG 50 CAPSULAS</t>
  </si>
  <si>
    <t>RIFAXIGAL 400 MG 24 TABLETAS</t>
  </si>
  <si>
    <t>GALENO</t>
  </si>
  <si>
    <t>RIFAXIGAL 400 MG 6 TABLETAS</t>
  </si>
  <si>
    <t>RISPERDAL CONSTA 37.5 MG AMPOLLA</t>
  </si>
  <si>
    <t>JANSSEN</t>
  </si>
  <si>
    <t>RIVOTRIL 0.5 MG 30 TABLETAS</t>
  </si>
  <si>
    <t>RIVOTRIL 2.0 MG 30 TABLETAS</t>
  </si>
  <si>
    <t>RIVOTRIL 2.5 MG/ML GOTAS 20 ML</t>
  </si>
  <si>
    <t>ROSUVASTATINA 10 MG 14 TABLETAS W</t>
  </si>
  <si>
    <t>ROSUVASTATINA 20 MG 14 TABLETAS W</t>
  </si>
  <si>
    <t>SABRIL 500 MG 60 TABLETAS</t>
  </si>
  <si>
    <t>60</t>
  </si>
  <si>
    <t>SALAGEN 5 MG 100 TABLETAS</t>
  </si>
  <si>
    <t>EUROETIKA</t>
  </si>
  <si>
    <t>SALAGEN 5 MG 20 TABLETAS</t>
  </si>
  <si>
    <t>SATOREN 50 MG 30 TABLETAS</t>
  </si>
  <si>
    <t>SECNIDAZOL 1 GR 10 TABLETAS</t>
  </si>
  <si>
    <t>SECNIDAZOL 500 MG 4 TABLETAS</t>
  </si>
  <si>
    <t>SEDATIF PC 40 TABLETAS</t>
  </si>
  <si>
    <t>SEGREGAM 40 MG 28 COMPRIMIDOS</t>
  </si>
  <si>
    <t>SERTAL 10 MG 20 COMPRIMIDOS</t>
  </si>
  <si>
    <t>ROEMMERS</t>
  </si>
  <si>
    <t>SERTAL COMP 100 COMPRIMIDOS</t>
  </si>
  <si>
    <t>SERTRALINA 100 MG 10 TABLETAS</t>
  </si>
  <si>
    <t>SERTRALINA 50 MG 10 TABLETAS</t>
  </si>
  <si>
    <t>SILIMARINA 150 MG 20 CAPSULAS</t>
  </si>
  <si>
    <t>SIMPAUSE 100 MGS 30 CAPSULAS</t>
  </si>
  <si>
    <t>SIMPIOX 0.6% GOTAS 5 ML</t>
  </si>
  <si>
    <t>GERCO S.A</t>
  </si>
  <si>
    <t>SINALGEN 5/325 MG 30 TABLETAS</t>
  </si>
  <si>
    <t>SINGULAIR 10 MG 30 TABLETAS</t>
  </si>
  <si>
    <t>SINOGAN 4% GOTAS 20 ML</t>
  </si>
  <si>
    <t>SPASMOMEN 40 MG 30 GRAGEAS</t>
  </si>
  <si>
    <t>STAFEN 135/10 MG 30 CAPSULAS</t>
  </si>
  <si>
    <t>STAFEN 135/20 MG 30 CAPSULAS</t>
  </si>
  <si>
    <t>STAMYL FORTE 20 TABLETAS</t>
  </si>
  <si>
    <t>SULAMP DUO 875 MG 20 TABLETAS</t>
  </si>
  <si>
    <t>SULFATO FERROSO 300 MG 100 TABLETAS RECUBIERTAS</t>
  </si>
  <si>
    <t xml:space="preserve">ECAR S.A. </t>
  </si>
  <si>
    <t>SULFATO FERROSO 300 MG 300 TABLETAS</t>
  </si>
  <si>
    <t>LAPROFF</t>
  </si>
  <si>
    <t>SYNTHROID 100 MCG 30 TABLETAS</t>
  </si>
  <si>
    <t>SYNTHROID 50 MCG 30 TABLETAS</t>
  </si>
  <si>
    <t>SYNTHROID 75 MCG 30 TABLETAS</t>
  </si>
  <si>
    <t>SYSTANE GOTAS 15 ML</t>
  </si>
  <si>
    <t>SYSTANE ULTRA 10 ML</t>
  </si>
  <si>
    <t>TANAKEN 120 MG 30 TABLETAS</t>
  </si>
  <si>
    <t>TEARSOFT SOL.OFT 15 ML</t>
  </si>
  <si>
    <t>TECTA 40 MG 28 TABLETAS</t>
  </si>
  <si>
    <t>TERBIFIN 1% SOLUCION TOPICA 30 ML HP</t>
  </si>
  <si>
    <t>HUMAX PHARMACEUTICAL</t>
  </si>
  <si>
    <t>THIOCTACID HR 600 MG 30 TABLETAS</t>
  </si>
  <si>
    <t>TIMOLOL 0.5% GOTAS 5 ML</t>
  </si>
  <si>
    <t>MEDICALEX</t>
  </si>
  <si>
    <t>TIRAS GLUCOMETRIA ACCU CHEK PERF 50 UND</t>
  </si>
  <si>
    <t>TIROXIN 50 MCG 50 TABLETAS</t>
  </si>
  <si>
    <t>TOBRADEX GOTAS 5 ML</t>
  </si>
  <si>
    <t>TRAMADOL 100 MG GOTAS 10 ML</t>
  </si>
  <si>
    <t>TRAMAL GOTAS 10 ML</t>
  </si>
  <si>
    <t>TRANEXAM 500 MG 10 TABLETAS</t>
  </si>
  <si>
    <t>TRAUMEEL S 50 TABLETAS</t>
  </si>
  <si>
    <t>TRAUMEEL S CREMA 50 GR</t>
  </si>
  <si>
    <t>TRAYENTA 5 MG 30 TABLETAS</t>
  </si>
  <si>
    <t>TRAYENTA DUO 2.5/1000 MG 60 TABLETAS</t>
  </si>
  <si>
    <t>TRAYENTA DUO 2.5/850 MG 60 TABLETAS</t>
  </si>
  <si>
    <t>TRICLOGENTA CREMA 15 GRS</t>
  </si>
  <si>
    <t>TRIDERM CREMA 20 GR</t>
  </si>
  <si>
    <t>TRIFOLIOM 30 CAPSULAS</t>
  </si>
  <si>
    <t>TRIGENTAX CREMA 40 GR</t>
  </si>
  <si>
    <t>TRILEPTAL 600 MG 30 TABLETAS</t>
  </si>
  <si>
    <t>TRILIPIX RET 135 MG 30 CAPSULAS</t>
  </si>
  <si>
    <t>TRI-LUMA CREMA 15 GR</t>
  </si>
  <si>
    <t>GALDERMA S.A</t>
  </si>
  <si>
    <t>TROMIX 500 MG 3 TABLETAS</t>
  </si>
  <si>
    <t>UMQUAN GOTAS SOL 50 ML</t>
  </si>
  <si>
    <t>UREADERM 10% CREMA HIDRATANTE</t>
  </si>
  <si>
    <t>UREADERM CREMA HUMECTANTE 15%</t>
  </si>
  <si>
    <t>UREADERM LACTATO LOCION HIDRATANTE</t>
  </si>
  <si>
    <t>UROXACIN 200 MG 7 COMPRIMIDOS</t>
  </si>
  <si>
    <t>VALCOTE 250 MG 30 TABLETAS</t>
  </si>
  <si>
    <t>VALCOTE 500 MG 30 TABLETAS</t>
  </si>
  <si>
    <t>VALCYCLOR 1 GR 21 TABLETAS</t>
  </si>
  <si>
    <t>BIOGEN</t>
  </si>
  <si>
    <t>VALSARTAN 160 MG 14 TABLETAS</t>
  </si>
  <si>
    <t>VALTREX 500 MG 10 TABLETAS</t>
  </si>
  <si>
    <t>VAST 40 MG 30 TABLETAS</t>
  </si>
  <si>
    <t>VEDIPAL 1000 30 COMPRIMIDOS</t>
  </si>
  <si>
    <t>VENOSTASIN 15 MG 30 GRAGEAS</t>
  </si>
  <si>
    <t>VENTILAN OSP AEROSOL 200 DOSIS</t>
  </si>
  <si>
    <t>VERACEF 500 MG 24 CAPSULAS</t>
  </si>
  <si>
    <t>BRISTOL S.A</t>
  </si>
  <si>
    <t>VERSATIS 5% 5 PARCHES</t>
  </si>
  <si>
    <t>VERUM 24 MG 20 TABLETAS</t>
  </si>
  <si>
    <t>VICTOZA 6MG/ML PRELL 1 PLUMA</t>
  </si>
  <si>
    <t>NOVO NORDIZ</t>
  </si>
  <si>
    <t>VIREX UNGUENTO 30 GR</t>
  </si>
  <si>
    <t>VITALWELL 30 TAB</t>
  </si>
  <si>
    <t>VITAMINA C 500 MG NARANJA 100 TABLETAS</t>
  </si>
  <si>
    <t>VITAMINA C 500 MG NARANJA12 TABLETAS</t>
  </si>
  <si>
    <t>FARMATODO</t>
  </si>
  <si>
    <t>VITAMINA D3 2000 UI 30 CAP BLANDAS PC</t>
  </si>
  <si>
    <t>VITATRIOL OFTALMICO 5ML VT</t>
  </si>
  <si>
    <t>VITALIS S.A C.I.</t>
  </si>
  <si>
    <t>VIVERA 8 SACHETS</t>
  </si>
  <si>
    <t>VOLTAREN 75 MG 5 AMPOLLAS</t>
  </si>
  <si>
    <t>VOLTAREN EMULGEL 100 GR</t>
  </si>
  <si>
    <t>VOLTAREN EMULGEL 30 GR</t>
  </si>
  <si>
    <t>WINADEINE 325/8 MG 10 TABLETAS</t>
  </si>
  <si>
    <t>WINADEINE F 325/30 MG 30 TABLETAS</t>
  </si>
  <si>
    <t>WINADOL 500 MG 100 TABLETAS</t>
  </si>
  <si>
    <t>WINADOL 500 MG TABLETAS BLISTER 10 UDS</t>
  </si>
  <si>
    <t>X RAY DOL 12 TABLETAS</t>
  </si>
  <si>
    <t>12</t>
  </si>
  <si>
    <t>XARELTO 15 MG 14 COMPRIMIDOS</t>
  </si>
  <si>
    <t>XARELTO 20 MG 14 COMPRIMIDOS</t>
  </si>
  <si>
    <t>XYLOPROCTO UNGUENTO 20 GR</t>
  </si>
  <si>
    <t>YASMINIQ 28 COMPRIMIDOS</t>
  </si>
  <si>
    <t>YAX 21 TABLETAS</t>
  </si>
  <si>
    <t>YODOPOVIDONA BUCOFARINGEO 120 ML</t>
  </si>
  <si>
    <t>ZETIA 10 MG 30 TABLETAS</t>
  </si>
  <si>
    <t>ZOLNOX 5 MG SPRAY 7 DOSIS</t>
  </si>
  <si>
    <t>ZOLOF 50 MG 10 TABLETAS</t>
  </si>
  <si>
    <t>ZUDENINA PLUS GEL 30 GR</t>
  </si>
  <si>
    <t>IVA</t>
  </si>
  <si>
    <t xml:space="preserve">%Descuento
Otorgado </t>
  </si>
  <si>
    <t>Ref: Proceso No. MC-HIL-002-2021 
Objeto: “Prestar el servicio de suministro de medicamentos que sean autorizados por los médicos asesores, para los beneficiarios afiliados al servicio médico asistencial de la Regional Huila del SENA, en los municipios de Neiva, Garzón, La Plata y Pitalito, con el fin de preservar la salud de los beneficiarios.”</t>
  </si>
  <si>
    <t xml:space="preserve">LISTA BASE DE MEDICAMENTOS - REGIONAL HUILA
FORMATO No. 12 OFERTA ECONÓMICA </t>
  </si>
  <si>
    <r>
      <t xml:space="preserve"> </t>
    </r>
    <r>
      <rPr>
        <b/>
        <sz val="11"/>
        <rFont val="Calibri"/>
        <family val="2"/>
        <scheme val="minor"/>
      </rPr>
      <t>FIRMA DEL REPRESENTANTE LEGAL 	_______________ NOMBRE: ___________</t>
    </r>
    <r>
      <rPr>
        <sz val="11"/>
        <rFont val="Calibri"/>
        <family val="2"/>
        <scheme val="minor"/>
      </rPr>
      <t xml:space="preserve">
(*) Para suscribir este formato, por favor leer detenidamente el literal d) numeral 19.1. “Presentación de la Oferta Económica”, del estudio previo.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</si>
</sst>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_(&quot;$&quot;* #,##0.00_);_(&quot;$&quot;* \(#,##0.00\);_(&quot;$&quot;* &quot;-&quot;??_);_(@_)"/>
  </numFmts>
  <fonts count="8" x14ac:knownFonts="1">
    <font>
      <sz val="11"/>
      <color theme="1"/>
      <name val="Calibri"/>
      <family val="2"/>
      <scheme val="minor"/>
    </font>
    <font>
      <sz val="11"/>
      <color theme="1"/>
      <name val="Calibri"/>
      <family val="2"/>
      <scheme val="minor"/>
    </font>
    <font>
      <b/>
      <sz val="11"/>
      <name val="Calibri"/>
      <family val="2"/>
      <scheme val="minor"/>
    </font>
    <font>
      <sz val="11"/>
      <name val="Calibri"/>
      <family val="2"/>
      <scheme val="minor"/>
    </font>
    <font>
      <b/>
      <sz val="10"/>
      <name val="Arial Narrow"/>
      <family val="2"/>
    </font>
    <font>
      <b/>
      <sz val="7"/>
      <name val="Arial Narrow"/>
      <family val="2"/>
    </font>
    <font>
      <sz val="10"/>
      <name val="Arial"/>
      <family val="2"/>
    </font>
    <font>
      <sz val="10"/>
      <name val="Arial Narrow"/>
      <family val="2"/>
    </font>
  </fonts>
  <fills count="2">
    <fill>
      <patternFill patternType="none"/>
    </fill>
    <fill>
      <patternFill patternType="gray125"/>
    </fill>
  </fills>
  <borders count="22">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s>
  <cellStyleXfs count="6">
    <xf numFmtId="0" fontId="0" fillId="0" borderId="0"/>
    <xf numFmtId="43" fontId="1" fillId="0" borderId="0" applyFont="0" applyFill="0" applyBorder="0" applyAlignment="0" applyProtection="0"/>
    <xf numFmtId="165" fontId="1" fillId="0" borderId="0" applyFont="0" applyFill="0" applyBorder="0" applyAlignment="0" applyProtection="0"/>
    <xf numFmtId="0" fontId="6" fillId="0" borderId="0"/>
    <xf numFmtId="0" fontId="6" fillId="0" borderId="0"/>
    <xf numFmtId="0" fontId="6" fillId="0" borderId="0"/>
  </cellStyleXfs>
  <cellXfs count="65">
    <xf numFmtId="0" fontId="0" fillId="0" borderId="0" xfId="0"/>
    <xf numFmtId="0" fontId="3" fillId="0" borderId="0" xfId="0" applyFont="1"/>
    <xf numFmtId="0" fontId="2"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vertical="center"/>
    </xf>
    <xf numFmtId="164" fontId="2" fillId="0" borderId="0" xfId="1" applyNumberFormat="1" applyFont="1" applyFill="1" applyAlignment="1">
      <alignment horizontal="center" vertical="center"/>
    </xf>
    <xf numFmtId="0" fontId="4" fillId="0" borderId="3" xfId="0" applyFont="1" applyBorder="1" applyAlignment="1">
      <alignment horizontal="center" vertical="center" wrapText="1"/>
    </xf>
    <xf numFmtId="164" fontId="4" fillId="0" borderId="3" xfId="1" applyNumberFormat="1" applyFont="1" applyFill="1" applyBorder="1" applyAlignment="1">
      <alignment horizontal="center" vertical="center" wrapText="1"/>
    </xf>
    <xf numFmtId="164" fontId="5" fillId="0" borderId="4" xfId="1" applyNumberFormat="1"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3" xfId="0" applyFont="1" applyBorder="1"/>
    <xf numFmtId="0" fontId="6" fillId="0" borderId="3" xfId="0" applyFont="1" applyBorder="1" applyAlignment="1">
      <alignment horizontal="center"/>
    </xf>
    <xf numFmtId="164" fontId="6" fillId="0" borderId="3" xfId="2" applyNumberFormat="1" applyFont="1" applyFill="1" applyBorder="1"/>
    <xf numFmtId="0" fontId="6" fillId="0" borderId="6" xfId="0" applyFont="1" applyBorder="1" applyAlignment="1">
      <alignment horizontal="center" vertical="center"/>
    </xf>
    <xf numFmtId="0" fontId="6" fillId="0" borderId="7" xfId="0" applyFont="1" applyBorder="1"/>
    <xf numFmtId="0" fontId="6" fillId="0" borderId="7" xfId="0" applyFont="1" applyBorder="1" applyAlignment="1">
      <alignment horizontal="center"/>
    </xf>
    <xf numFmtId="164" fontId="6" fillId="0" borderId="7" xfId="1" applyNumberFormat="1" applyFont="1" applyFill="1" applyBorder="1"/>
    <xf numFmtId="0" fontId="6" fillId="0" borderId="6" xfId="0" applyFont="1" applyBorder="1" applyAlignment="1">
      <alignment horizontal="center" vertical="center" wrapText="1"/>
    </xf>
    <xf numFmtId="49" fontId="6" fillId="0" borderId="7" xfId="2" applyNumberFormat="1" applyFont="1" applyFill="1" applyBorder="1" applyAlignment="1">
      <alignment horizontal="center"/>
    </xf>
    <xf numFmtId="0" fontId="6" fillId="0" borderId="7" xfId="3" applyBorder="1"/>
    <xf numFmtId="0" fontId="6" fillId="0" borderId="7" xfId="3" applyBorder="1" applyAlignment="1">
      <alignment horizontal="center"/>
    </xf>
    <xf numFmtId="164" fontId="6" fillId="0" borderId="7" xfId="2" applyNumberFormat="1" applyFont="1" applyFill="1" applyBorder="1"/>
    <xf numFmtId="0" fontId="6" fillId="0" borderId="7" xfId="4" applyBorder="1"/>
    <xf numFmtId="0" fontId="6" fillId="0" borderId="7" xfId="4" applyBorder="1" applyAlignment="1">
      <alignment horizontal="center"/>
    </xf>
    <xf numFmtId="0" fontId="6" fillId="0" borderId="7" xfId="5" applyBorder="1"/>
    <xf numFmtId="0" fontId="6" fillId="0" borderId="7" xfId="5" applyBorder="1" applyAlignment="1">
      <alignment horizontal="center"/>
    </xf>
    <xf numFmtId="0" fontId="6" fillId="0" borderId="7" xfId="0" applyFont="1" applyBorder="1" applyAlignment="1">
      <alignment horizontal="left"/>
    </xf>
    <xf numFmtId="164" fontId="6" fillId="0" borderId="7" xfId="2" applyNumberFormat="1" applyFont="1" applyFill="1" applyBorder="1" applyAlignment="1">
      <alignment horizontal="center"/>
    </xf>
    <xf numFmtId="164" fontId="6" fillId="0" borderId="7" xfId="1" applyNumberFormat="1" applyFont="1" applyFill="1" applyBorder="1" applyAlignment="1">
      <alignment horizontal="center"/>
    </xf>
    <xf numFmtId="0" fontId="6" fillId="0" borderId="9" xfId="0" applyFont="1" applyBorder="1" applyAlignment="1">
      <alignment horizontal="center" vertical="center"/>
    </xf>
    <xf numFmtId="0" fontId="6" fillId="0" borderId="10" xfId="0" applyFont="1" applyBorder="1"/>
    <xf numFmtId="0" fontId="6" fillId="0" borderId="10" xfId="0" applyFont="1" applyBorder="1" applyAlignment="1">
      <alignment horizontal="center"/>
    </xf>
    <xf numFmtId="164" fontId="6" fillId="0" borderId="10" xfId="2" applyNumberFormat="1" applyFont="1" applyFill="1" applyBorder="1"/>
    <xf numFmtId="0" fontId="7" fillId="0" borderId="0" xfId="0" applyFont="1" applyAlignment="1">
      <alignment horizontal="center" vertical="center" wrapText="1"/>
    </xf>
    <xf numFmtId="0" fontId="3" fillId="0" borderId="0" xfId="0" applyFont="1" applyAlignment="1">
      <alignment horizontal="center"/>
    </xf>
    <xf numFmtId="164" fontId="3" fillId="0" borderId="0" xfId="1" applyNumberFormat="1" applyFont="1" applyFill="1" applyBorder="1"/>
    <xf numFmtId="0" fontId="3" fillId="0" borderId="0" xfId="0" applyFont="1" applyAlignment="1">
      <alignment horizontal="center" vertical="center"/>
    </xf>
    <xf numFmtId="164" fontId="3" fillId="0" borderId="0" xfId="1" applyNumberFormat="1" applyFont="1" applyFill="1" applyBorder="1" applyAlignment="1">
      <alignment horizontal="center"/>
    </xf>
    <xf numFmtId="0" fontId="6" fillId="0" borderId="0" xfId="4"/>
    <xf numFmtId="0" fontId="6" fillId="0" borderId="0" xfId="4" applyAlignment="1">
      <alignment horizontal="center"/>
    </xf>
    <xf numFmtId="164" fontId="6" fillId="0" borderId="0" xfId="1" applyNumberFormat="1" applyFont="1" applyFill="1" applyBorder="1"/>
    <xf numFmtId="0" fontId="6" fillId="0" borderId="0" xfId="5"/>
    <xf numFmtId="0" fontId="6" fillId="0" borderId="0" xfId="5" applyAlignment="1">
      <alignment horizontal="center"/>
    </xf>
    <xf numFmtId="164" fontId="3" fillId="0" borderId="0" xfId="1" applyNumberFormat="1" applyFont="1" applyFill="1"/>
    <xf numFmtId="164" fontId="6" fillId="0" borderId="12" xfId="2" applyNumberFormat="1" applyFont="1" applyFill="1" applyBorder="1"/>
    <xf numFmtId="164" fontId="6" fillId="0" borderId="13" xfId="1" applyNumberFormat="1" applyFont="1" applyFill="1" applyBorder="1"/>
    <xf numFmtId="164" fontId="4" fillId="0" borderId="15" xfId="1" applyNumberFormat="1" applyFont="1" applyFill="1" applyBorder="1" applyAlignment="1">
      <alignment horizontal="center" vertical="center" wrapText="1"/>
    </xf>
    <xf numFmtId="164" fontId="5" fillId="0" borderId="16" xfId="1" applyNumberFormat="1" applyFont="1" applyFill="1" applyBorder="1" applyAlignment="1">
      <alignment horizontal="center" vertical="center" wrapText="1"/>
    </xf>
    <xf numFmtId="164" fontId="6" fillId="0" borderId="14" xfId="1" applyNumberFormat="1" applyFont="1" applyFill="1" applyBorder="1"/>
    <xf numFmtId="0" fontId="3" fillId="0" borderId="7" xfId="0" applyFont="1" applyBorder="1"/>
    <xf numFmtId="0" fontId="3" fillId="0" borderId="8" xfId="0" applyFont="1" applyBorder="1"/>
    <xf numFmtId="0" fontId="3" fillId="0" borderId="10" xfId="0" applyFont="1" applyBorder="1"/>
    <xf numFmtId="0" fontId="3" fillId="0" borderId="11" xfId="0" applyFont="1" applyBorder="1"/>
    <xf numFmtId="0" fontId="3" fillId="0" borderId="0" xfId="0" applyFont="1" applyBorder="1"/>
    <xf numFmtId="164" fontId="4" fillId="0" borderId="18" xfId="1" applyNumberFormat="1" applyFont="1" applyFill="1" applyBorder="1" applyAlignment="1">
      <alignment horizontal="center" vertical="center" wrapText="1"/>
    </xf>
    <xf numFmtId="164" fontId="4" fillId="0" borderId="19" xfId="1" applyNumberFormat="1"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justify" vertical="top" wrapText="1"/>
    </xf>
    <xf numFmtId="0" fontId="3" fillId="0" borderId="0" xfId="0" applyFont="1" applyAlignment="1">
      <alignment horizontal="left" vertical="center" wrapText="1"/>
    </xf>
    <xf numFmtId="0" fontId="4" fillId="0" borderId="1"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0" xfId="0" applyFont="1" applyBorder="1" applyAlignment="1">
      <alignment horizontal="center" vertical="center" wrapText="1"/>
    </xf>
    <xf numFmtId="0" fontId="2" fillId="0" borderId="2" xfId="0" applyFont="1" applyBorder="1" applyAlignment="1">
      <alignment horizontal="center" vertical="center"/>
    </xf>
    <xf numFmtId="0" fontId="2" fillId="0" borderId="17" xfId="0" applyFont="1" applyBorder="1" applyAlignment="1">
      <alignment horizontal="center" vertical="center"/>
    </xf>
  </cellXfs>
  <cellStyles count="6">
    <cellStyle name="Millares" xfId="1" builtinId="3"/>
    <cellStyle name="Moneda" xfId="2" builtinId="4"/>
    <cellStyle name="Normal" xfId="0" builtinId="0"/>
    <cellStyle name="Normal 2" xfId="3" xr:uid="{C834D3F0-A881-4FF7-B5AC-EC1DBAF1C471}"/>
    <cellStyle name="Normal 3" xfId="4" xr:uid="{AD4FA4F8-C76D-40B6-A1D7-6886E88DE18C}"/>
    <cellStyle name="Normal 4" xfId="5" xr:uid="{DCF5C2FA-FF2A-42F7-BF62-AB0EFFE25D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860B9-6728-4201-89AE-AE1696B6FAA1}">
  <sheetPr>
    <tabColor rgb="FF7030A0"/>
  </sheetPr>
  <dimension ref="A2:CN1051"/>
  <sheetViews>
    <sheetView tabSelected="1" zoomScale="130" zoomScaleNormal="130" workbookViewId="0">
      <pane xSplit="3" ySplit="6" topLeftCell="D163" activePane="bottomRight" state="frozen"/>
      <selection pane="topRight" activeCell="D1" sqref="D1"/>
      <selection pane="bottomLeft" activeCell="A6" sqref="A6"/>
      <selection pane="bottomRight" activeCell="L12" sqref="L12"/>
    </sheetView>
  </sheetViews>
  <sheetFormatPr baseColWidth="10" defaultRowHeight="15" x14ac:dyDescent="0.25"/>
  <cols>
    <col min="1" max="1" width="7.42578125" style="1" customWidth="1"/>
    <col min="2" max="2" width="6.5703125" style="1" customWidth="1"/>
    <col min="3" max="3" width="47.28515625" style="1" customWidth="1"/>
    <col min="4" max="4" width="17.42578125" style="1" customWidth="1"/>
    <col min="5" max="5" width="13" style="34" customWidth="1"/>
    <col min="6" max="6" width="15.42578125" style="43" customWidth="1"/>
    <col min="7" max="7" width="15.5703125" style="43" customWidth="1"/>
    <col min="8" max="16384" width="11.42578125" style="1"/>
  </cols>
  <sheetData>
    <row r="2" spans="1:9" ht="42.75" customHeight="1" x14ac:dyDescent="0.25">
      <c r="B2" s="56" t="s">
        <v>669</v>
      </c>
      <c r="C2" s="56"/>
      <c r="D2" s="56"/>
      <c r="E2" s="56"/>
      <c r="F2" s="56"/>
      <c r="G2" s="56"/>
      <c r="H2" s="56"/>
      <c r="I2" s="56"/>
    </row>
    <row r="3" spans="1:9" ht="48" customHeight="1" x14ac:dyDescent="0.25">
      <c r="B3" s="57" t="s">
        <v>668</v>
      </c>
      <c r="C3" s="57"/>
      <c r="D3" s="57"/>
      <c r="E3" s="57"/>
      <c r="F3" s="57"/>
      <c r="G3" s="57"/>
      <c r="H3" s="57"/>
      <c r="I3" s="57"/>
    </row>
    <row r="4" spans="1:9" ht="11.25" customHeight="1" thickBot="1" x14ac:dyDescent="0.3">
      <c r="B4" s="2"/>
      <c r="C4" s="3"/>
      <c r="D4" s="4"/>
      <c r="E4" s="3"/>
      <c r="F4" s="5"/>
      <c r="G4" s="5"/>
    </row>
    <row r="5" spans="1:9" ht="18.75" customHeight="1" x14ac:dyDescent="0.25">
      <c r="A5" s="53"/>
      <c r="B5" s="59" t="s">
        <v>0</v>
      </c>
      <c r="C5" s="61" t="s">
        <v>1</v>
      </c>
      <c r="D5" s="61" t="s">
        <v>2</v>
      </c>
      <c r="E5" s="6" t="s">
        <v>3</v>
      </c>
      <c r="F5" s="7" t="s">
        <v>4</v>
      </c>
      <c r="G5" s="46" t="s">
        <v>5</v>
      </c>
      <c r="H5" s="63" t="s">
        <v>666</v>
      </c>
      <c r="I5" s="54" t="s">
        <v>667</v>
      </c>
    </row>
    <row r="6" spans="1:9" ht="27" customHeight="1" thickBot="1" x14ac:dyDescent="0.3">
      <c r="A6" s="53"/>
      <c r="B6" s="60"/>
      <c r="C6" s="62"/>
      <c r="D6" s="62"/>
      <c r="E6" s="8" t="s">
        <v>6</v>
      </c>
      <c r="F6" s="8" t="s">
        <v>7</v>
      </c>
      <c r="G6" s="47" t="s">
        <v>8</v>
      </c>
      <c r="H6" s="64"/>
      <c r="I6" s="55"/>
    </row>
    <row r="7" spans="1:9" ht="15" customHeight="1" x14ac:dyDescent="0.25">
      <c r="A7" s="53"/>
      <c r="B7" s="9">
        <v>1</v>
      </c>
      <c r="C7" s="10" t="s">
        <v>9</v>
      </c>
      <c r="D7" s="10" t="s">
        <v>10</v>
      </c>
      <c r="E7" s="11">
        <v>1</v>
      </c>
      <c r="F7" s="12">
        <v>29779</v>
      </c>
      <c r="G7" s="44">
        <f t="shared" ref="G7:G70" si="0">+E7*F7</f>
        <v>29779</v>
      </c>
      <c r="H7" s="49"/>
      <c r="I7" s="50"/>
    </row>
    <row r="8" spans="1:9" x14ac:dyDescent="0.25">
      <c r="A8" s="53"/>
      <c r="B8" s="13">
        <v>2</v>
      </c>
      <c r="C8" s="14" t="s">
        <v>11</v>
      </c>
      <c r="D8" s="14" t="s">
        <v>12</v>
      </c>
      <c r="E8" s="15">
        <v>30</v>
      </c>
      <c r="F8" s="16">
        <v>3049</v>
      </c>
      <c r="G8" s="45">
        <f t="shared" si="0"/>
        <v>91470</v>
      </c>
      <c r="H8" s="49"/>
      <c r="I8" s="50"/>
    </row>
    <row r="9" spans="1:9" x14ac:dyDescent="0.25">
      <c r="A9" s="53"/>
      <c r="B9" s="17">
        <v>3</v>
      </c>
      <c r="C9" s="14" t="s">
        <v>13</v>
      </c>
      <c r="D9" s="14" t="s">
        <v>12</v>
      </c>
      <c r="E9" s="18">
        <v>30</v>
      </c>
      <c r="F9" s="16">
        <v>4692</v>
      </c>
      <c r="G9" s="45">
        <f t="shared" si="0"/>
        <v>140760</v>
      </c>
      <c r="H9" s="49"/>
      <c r="I9" s="50"/>
    </row>
    <row r="10" spans="1:9" x14ac:dyDescent="0.25">
      <c r="A10" s="53"/>
      <c r="B10" s="13">
        <v>4</v>
      </c>
      <c r="C10" s="14" t="s">
        <v>14</v>
      </c>
      <c r="D10" s="14" t="s">
        <v>15</v>
      </c>
      <c r="E10" s="15">
        <v>100</v>
      </c>
      <c r="F10" s="16">
        <v>425</v>
      </c>
      <c r="G10" s="45">
        <f t="shared" si="0"/>
        <v>42500</v>
      </c>
      <c r="H10" s="49"/>
      <c r="I10" s="50"/>
    </row>
    <row r="11" spans="1:9" x14ac:dyDescent="0.25">
      <c r="A11" s="53"/>
      <c r="B11" s="13">
        <v>5</v>
      </c>
      <c r="C11" s="14" t="s">
        <v>16</v>
      </c>
      <c r="D11" s="14" t="s">
        <v>15</v>
      </c>
      <c r="E11" s="15">
        <v>24</v>
      </c>
      <c r="F11" s="16">
        <v>714.58333333333337</v>
      </c>
      <c r="G11" s="45">
        <f t="shared" si="0"/>
        <v>17150</v>
      </c>
      <c r="H11" s="49"/>
      <c r="I11" s="50"/>
    </row>
    <row r="12" spans="1:9" x14ac:dyDescent="0.25">
      <c r="A12" s="53"/>
      <c r="B12" s="17">
        <v>6</v>
      </c>
      <c r="C12" s="19" t="s">
        <v>17</v>
      </c>
      <c r="D12" s="19" t="s">
        <v>18</v>
      </c>
      <c r="E12" s="20">
        <v>30</v>
      </c>
      <c r="F12" s="16">
        <v>314</v>
      </c>
      <c r="G12" s="45">
        <f t="shared" si="0"/>
        <v>9420</v>
      </c>
      <c r="H12" s="49"/>
      <c r="I12" s="50"/>
    </row>
    <row r="13" spans="1:9" x14ac:dyDescent="0.25">
      <c r="A13" s="53"/>
      <c r="B13" s="13">
        <v>7</v>
      </c>
      <c r="C13" s="14" t="s">
        <v>19</v>
      </c>
      <c r="D13" s="14" t="s">
        <v>20</v>
      </c>
      <c r="E13" s="15">
        <v>100</v>
      </c>
      <c r="F13" s="16">
        <v>99</v>
      </c>
      <c r="G13" s="45">
        <f t="shared" si="0"/>
        <v>9900</v>
      </c>
      <c r="H13" s="49"/>
      <c r="I13" s="50"/>
    </row>
    <row r="14" spans="1:9" x14ac:dyDescent="0.25">
      <c r="A14" s="53"/>
      <c r="B14" s="17">
        <v>8</v>
      </c>
      <c r="C14" s="14" t="s">
        <v>21</v>
      </c>
      <c r="D14" s="14" t="s">
        <v>22</v>
      </c>
      <c r="E14" s="15">
        <v>60</v>
      </c>
      <c r="F14" s="16">
        <v>110</v>
      </c>
      <c r="G14" s="45">
        <f t="shared" si="0"/>
        <v>6600</v>
      </c>
      <c r="H14" s="49"/>
      <c r="I14" s="50"/>
    </row>
    <row r="15" spans="1:9" x14ac:dyDescent="0.25">
      <c r="A15" s="53"/>
      <c r="B15" s="13">
        <v>9</v>
      </c>
      <c r="C15" s="14" t="s">
        <v>23</v>
      </c>
      <c r="D15" s="14" t="s">
        <v>10</v>
      </c>
      <c r="E15" s="18" t="s">
        <v>24</v>
      </c>
      <c r="F15" s="21">
        <v>49910</v>
      </c>
      <c r="G15" s="45">
        <f t="shared" si="0"/>
        <v>49910</v>
      </c>
      <c r="H15" s="49"/>
      <c r="I15" s="50"/>
    </row>
    <row r="16" spans="1:9" x14ac:dyDescent="0.25">
      <c r="A16" s="53"/>
      <c r="B16" s="13">
        <v>10</v>
      </c>
      <c r="C16" s="14" t="s">
        <v>25</v>
      </c>
      <c r="D16" s="14" t="s">
        <v>26</v>
      </c>
      <c r="E16" s="18" t="s">
        <v>27</v>
      </c>
      <c r="F16" s="16">
        <v>780</v>
      </c>
      <c r="G16" s="45">
        <f t="shared" si="0"/>
        <v>7800</v>
      </c>
      <c r="H16" s="49"/>
      <c r="I16" s="50"/>
    </row>
    <row r="17" spans="1:9" x14ac:dyDescent="0.25">
      <c r="A17" s="53"/>
      <c r="B17" s="17">
        <v>11</v>
      </c>
      <c r="C17" s="14" t="s">
        <v>28</v>
      </c>
      <c r="D17" s="14" t="s">
        <v>29</v>
      </c>
      <c r="E17" s="18" t="s">
        <v>30</v>
      </c>
      <c r="F17" s="16">
        <v>466</v>
      </c>
      <c r="G17" s="45">
        <f t="shared" si="0"/>
        <v>46600</v>
      </c>
      <c r="H17" s="49"/>
      <c r="I17" s="50"/>
    </row>
    <row r="18" spans="1:9" x14ac:dyDescent="0.25">
      <c r="A18" s="53"/>
      <c r="B18" s="13">
        <v>12</v>
      </c>
      <c r="C18" s="14" t="s">
        <v>31</v>
      </c>
      <c r="D18" s="14" t="s">
        <v>29</v>
      </c>
      <c r="E18" s="15">
        <v>10</v>
      </c>
      <c r="F18" s="16">
        <v>1352</v>
      </c>
      <c r="G18" s="45">
        <f t="shared" si="0"/>
        <v>13520</v>
      </c>
      <c r="H18" s="49"/>
      <c r="I18" s="50"/>
    </row>
    <row r="19" spans="1:9" x14ac:dyDescent="0.25">
      <c r="A19" s="53"/>
      <c r="B19" s="17">
        <v>13</v>
      </c>
      <c r="C19" s="19" t="s">
        <v>32</v>
      </c>
      <c r="D19" s="19" t="s">
        <v>33</v>
      </c>
      <c r="E19" s="20">
        <v>10</v>
      </c>
      <c r="F19" s="16">
        <v>4358</v>
      </c>
      <c r="G19" s="45">
        <f t="shared" si="0"/>
        <v>43580</v>
      </c>
      <c r="H19" s="49"/>
      <c r="I19" s="50"/>
    </row>
    <row r="20" spans="1:9" x14ac:dyDescent="0.25">
      <c r="A20" s="53"/>
      <c r="B20" s="13">
        <v>14</v>
      </c>
      <c r="C20" s="14" t="s">
        <v>34</v>
      </c>
      <c r="D20" s="14" t="s">
        <v>33</v>
      </c>
      <c r="E20" s="18">
        <v>30</v>
      </c>
      <c r="F20" s="16">
        <v>4737</v>
      </c>
      <c r="G20" s="45">
        <f t="shared" si="0"/>
        <v>142110</v>
      </c>
      <c r="H20" s="49"/>
      <c r="I20" s="50"/>
    </row>
    <row r="21" spans="1:9" x14ac:dyDescent="0.25">
      <c r="A21" s="53"/>
      <c r="B21" s="13">
        <v>15</v>
      </c>
      <c r="C21" s="14" t="s">
        <v>35</v>
      </c>
      <c r="D21" s="14" t="s">
        <v>36</v>
      </c>
      <c r="E21" s="18" t="s">
        <v>37</v>
      </c>
      <c r="F21" s="16">
        <v>935</v>
      </c>
      <c r="G21" s="45">
        <f t="shared" si="0"/>
        <v>28050</v>
      </c>
      <c r="H21" s="49"/>
      <c r="I21" s="50"/>
    </row>
    <row r="22" spans="1:9" x14ac:dyDescent="0.25">
      <c r="A22" s="53"/>
      <c r="B22" s="17">
        <v>16</v>
      </c>
      <c r="C22" s="22" t="s">
        <v>38</v>
      </c>
      <c r="D22" s="22" t="s">
        <v>39</v>
      </c>
      <c r="E22" s="23">
        <v>100</v>
      </c>
      <c r="F22" s="16">
        <v>638</v>
      </c>
      <c r="G22" s="45">
        <f t="shared" si="0"/>
        <v>63800</v>
      </c>
      <c r="H22" s="49"/>
      <c r="I22" s="50"/>
    </row>
    <row r="23" spans="1:9" x14ac:dyDescent="0.25">
      <c r="A23" s="53"/>
      <c r="B23" s="13">
        <v>17</v>
      </c>
      <c r="C23" s="22" t="s">
        <v>40</v>
      </c>
      <c r="D23" s="22" t="s">
        <v>39</v>
      </c>
      <c r="E23" s="23">
        <v>100</v>
      </c>
      <c r="F23" s="16">
        <v>536</v>
      </c>
      <c r="G23" s="45">
        <f t="shared" si="0"/>
        <v>53600</v>
      </c>
      <c r="H23" s="49"/>
      <c r="I23" s="50"/>
    </row>
    <row r="24" spans="1:9" x14ac:dyDescent="0.25">
      <c r="A24" s="53"/>
      <c r="B24" s="17">
        <v>18</v>
      </c>
      <c r="C24" s="14" t="s">
        <v>41</v>
      </c>
      <c r="D24" s="14" t="s">
        <v>42</v>
      </c>
      <c r="E24" s="18">
        <v>28</v>
      </c>
      <c r="F24" s="16">
        <v>1641</v>
      </c>
      <c r="G24" s="45">
        <f t="shared" si="0"/>
        <v>45948</v>
      </c>
      <c r="H24" s="49"/>
      <c r="I24" s="50"/>
    </row>
    <row r="25" spans="1:9" x14ac:dyDescent="0.25">
      <c r="A25" s="53"/>
      <c r="B25" s="13">
        <v>19</v>
      </c>
      <c r="C25" s="24" t="s">
        <v>43</v>
      </c>
      <c r="D25" s="24" t="s">
        <v>42</v>
      </c>
      <c r="E25" s="25">
        <v>14</v>
      </c>
      <c r="F25" s="16">
        <v>3568</v>
      </c>
      <c r="G25" s="45">
        <f t="shared" si="0"/>
        <v>49952</v>
      </c>
      <c r="H25" s="49"/>
      <c r="I25" s="50"/>
    </row>
    <row r="26" spans="1:9" x14ac:dyDescent="0.25">
      <c r="A26" s="53"/>
      <c r="B26" s="13">
        <v>20</v>
      </c>
      <c r="C26" s="14" t="s">
        <v>44</v>
      </c>
      <c r="D26" s="14" t="s">
        <v>45</v>
      </c>
      <c r="E26" s="15">
        <v>1</v>
      </c>
      <c r="F26" s="21">
        <v>95583</v>
      </c>
      <c r="G26" s="45">
        <f t="shared" si="0"/>
        <v>95583</v>
      </c>
      <c r="H26" s="49"/>
      <c r="I26" s="50"/>
    </row>
    <row r="27" spans="1:9" x14ac:dyDescent="0.25">
      <c r="A27" s="53"/>
      <c r="B27" s="17">
        <v>21</v>
      </c>
      <c r="C27" s="14" t="s">
        <v>46</v>
      </c>
      <c r="D27" s="14" t="s">
        <v>47</v>
      </c>
      <c r="E27" s="18">
        <v>30</v>
      </c>
      <c r="F27" s="16">
        <f>22080/30</f>
        <v>736</v>
      </c>
      <c r="G27" s="45">
        <f t="shared" si="0"/>
        <v>22080</v>
      </c>
      <c r="H27" s="49"/>
      <c r="I27" s="50"/>
    </row>
    <row r="28" spans="1:9" x14ac:dyDescent="0.25">
      <c r="A28" s="53"/>
      <c r="B28" s="13">
        <v>22</v>
      </c>
      <c r="C28" s="14" t="s">
        <v>48</v>
      </c>
      <c r="D28" s="14" t="s">
        <v>49</v>
      </c>
      <c r="E28" s="15">
        <v>10</v>
      </c>
      <c r="F28" s="16">
        <v>7124</v>
      </c>
      <c r="G28" s="45">
        <f t="shared" si="0"/>
        <v>71240</v>
      </c>
      <c r="H28" s="49"/>
      <c r="I28" s="50"/>
    </row>
    <row r="29" spans="1:9" x14ac:dyDescent="0.25">
      <c r="A29" s="53"/>
      <c r="B29" s="17">
        <v>23</v>
      </c>
      <c r="C29" s="26" t="s">
        <v>50</v>
      </c>
      <c r="D29" s="14" t="s">
        <v>49</v>
      </c>
      <c r="E29" s="15">
        <v>1</v>
      </c>
      <c r="F29" s="27">
        <v>70739</v>
      </c>
      <c r="G29" s="45">
        <f t="shared" si="0"/>
        <v>70739</v>
      </c>
      <c r="H29" s="49"/>
      <c r="I29" s="50"/>
    </row>
    <row r="30" spans="1:9" x14ac:dyDescent="0.25">
      <c r="A30" s="53"/>
      <c r="B30" s="13">
        <v>24</v>
      </c>
      <c r="C30" s="14" t="s">
        <v>51</v>
      </c>
      <c r="D30" s="14" t="s">
        <v>52</v>
      </c>
      <c r="E30" s="18">
        <v>30</v>
      </c>
      <c r="F30" s="16">
        <v>243</v>
      </c>
      <c r="G30" s="45">
        <f t="shared" si="0"/>
        <v>7290</v>
      </c>
      <c r="H30" s="49"/>
      <c r="I30" s="50"/>
    </row>
    <row r="31" spans="1:9" x14ac:dyDescent="0.25">
      <c r="A31" s="53"/>
      <c r="B31" s="13">
        <v>25</v>
      </c>
      <c r="C31" s="14" t="s">
        <v>53</v>
      </c>
      <c r="D31" s="14" t="s">
        <v>20</v>
      </c>
      <c r="E31" s="15">
        <v>30</v>
      </c>
      <c r="F31" s="16">
        <v>351</v>
      </c>
      <c r="G31" s="45">
        <f t="shared" si="0"/>
        <v>10530</v>
      </c>
      <c r="H31" s="49"/>
      <c r="I31" s="50"/>
    </row>
    <row r="32" spans="1:9" x14ac:dyDescent="0.25">
      <c r="A32" s="53"/>
      <c r="B32" s="17">
        <v>26</v>
      </c>
      <c r="C32" s="14" t="s">
        <v>54</v>
      </c>
      <c r="D32" s="14" t="s">
        <v>49</v>
      </c>
      <c r="E32" s="18" t="s">
        <v>55</v>
      </c>
      <c r="F32" s="16">
        <v>4549</v>
      </c>
      <c r="G32" s="45">
        <f t="shared" si="0"/>
        <v>68235</v>
      </c>
      <c r="H32" s="49"/>
      <c r="I32" s="50"/>
    </row>
    <row r="33" spans="1:9" x14ac:dyDescent="0.25">
      <c r="A33" s="53"/>
      <c r="B33" s="13">
        <v>27</v>
      </c>
      <c r="C33" s="14" t="s">
        <v>56</v>
      </c>
      <c r="D33" s="14" t="s">
        <v>12</v>
      </c>
      <c r="E33" s="18">
        <v>30</v>
      </c>
      <c r="F33" s="16">
        <v>2516</v>
      </c>
      <c r="G33" s="45">
        <f t="shared" si="0"/>
        <v>75480</v>
      </c>
      <c r="H33" s="49"/>
      <c r="I33" s="50"/>
    </row>
    <row r="34" spans="1:9" x14ac:dyDescent="0.25">
      <c r="A34" s="53"/>
      <c r="B34" s="17">
        <v>28</v>
      </c>
      <c r="C34" s="14" t="s">
        <v>57</v>
      </c>
      <c r="D34" s="14" t="s">
        <v>18</v>
      </c>
      <c r="E34" s="15">
        <v>30</v>
      </c>
      <c r="F34" s="16">
        <v>260</v>
      </c>
      <c r="G34" s="45">
        <f t="shared" si="0"/>
        <v>7800</v>
      </c>
      <c r="H34" s="49"/>
      <c r="I34" s="50"/>
    </row>
    <row r="35" spans="1:9" x14ac:dyDescent="0.25">
      <c r="A35" s="53"/>
      <c r="B35" s="13">
        <v>29</v>
      </c>
      <c r="C35" s="14" t="s">
        <v>58</v>
      </c>
      <c r="D35" s="14" t="s">
        <v>15</v>
      </c>
      <c r="E35" s="15">
        <v>10</v>
      </c>
      <c r="F35" s="16">
        <v>523</v>
      </c>
      <c r="G35" s="45">
        <f t="shared" si="0"/>
        <v>5230</v>
      </c>
      <c r="H35" s="49"/>
      <c r="I35" s="50"/>
    </row>
    <row r="36" spans="1:9" x14ac:dyDescent="0.25">
      <c r="A36" s="53"/>
      <c r="B36" s="13">
        <v>30</v>
      </c>
      <c r="C36" s="22" t="s">
        <v>59</v>
      </c>
      <c r="D36" s="22" t="s">
        <v>60</v>
      </c>
      <c r="E36" s="23">
        <v>1</v>
      </c>
      <c r="F36" s="21">
        <v>22345</v>
      </c>
      <c r="G36" s="45">
        <f t="shared" si="0"/>
        <v>22345</v>
      </c>
      <c r="H36" s="49"/>
      <c r="I36" s="50"/>
    </row>
    <row r="37" spans="1:9" x14ac:dyDescent="0.25">
      <c r="A37" s="53"/>
      <c r="B37" s="17">
        <v>31</v>
      </c>
      <c r="C37" s="19" t="s">
        <v>61</v>
      </c>
      <c r="D37" s="19" t="s">
        <v>62</v>
      </c>
      <c r="E37" s="20">
        <v>30</v>
      </c>
      <c r="F37" s="16">
        <v>2808</v>
      </c>
      <c r="G37" s="45">
        <f t="shared" si="0"/>
        <v>84240</v>
      </c>
      <c r="H37" s="49"/>
      <c r="I37" s="50"/>
    </row>
    <row r="38" spans="1:9" x14ac:dyDescent="0.25">
      <c r="A38" s="53"/>
      <c r="B38" s="13">
        <v>32</v>
      </c>
      <c r="C38" s="22" t="s">
        <v>63</v>
      </c>
      <c r="D38" s="22" t="s">
        <v>20</v>
      </c>
      <c r="E38" s="23">
        <v>1</v>
      </c>
      <c r="F38" s="21">
        <v>66630</v>
      </c>
      <c r="G38" s="45">
        <f t="shared" si="0"/>
        <v>66630</v>
      </c>
      <c r="H38" s="49"/>
      <c r="I38" s="50"/>
    </row>
    <row r="39" spans="1:9" x14ac:dyDescent="0.25">
      <c r="A39" s="53"/>
      <c r="B39" s="17">
        <v>33</v>
      </c>
      <c r="C39" s="14" t="s">
        <v>64</v>
      </c>
      <c r="D39" s="14" t="s">
        <v>65</v>
      </c>
      <c r="E39" s="15">
        <v>14</v>
      </c>
      <c r="F39" s="16">
        <v>6273</v>
      </c>
      <c r="G39" s="45">
        <f t="shared" si="0"/>
        <v>87822</v>
      </c>
      <c r="H39" s="49"/>
      <c r="I39" s="50"/>
    </row>
    <row r="40" spans="1:9" x14ac:dyDescent="0.25">
      <c r="A40" s="53"/>
      <c r="B40" s="13">
        <v>34</v>
      </c>
      <c r="C40" s="14" t="s">
        <v>66</v>
      </c>
      <c r="D40" s="14" t="s">
        <v>36</v>
      </c>
      <c r="E40" s="15">
        <v>20</v>
      </c>
      <c r="F40" s="16">
        <v>1821</v>
      </c>
      <c r="G40" s="45">
        <f t="shared" si="0"/>
        <v>36420</v>
      </c>
      <c r="H40" s="49"/>
      <c r="I40" s="50"/>
    </row>
    <row r="41" spans="1:9" x14ac:dyDescent="0.25">
      <c r="A41" s="53"/>
      <c r="B41" s="13">
        <v>35</v>
      </c>
      <c r="C41" s="14" t="s">
        <v>67</v>
      </c>
      <c r="D41" s="14" t="s">
        <v>49</v>
      </c>
      <c r="E41" s="18">
        <v>28</v>
      </c>
      <c r="F41" s="16">
        <v>6597</v>
      </c>
      <c r="G41" s="45">
        <f t="shared" si="0"/>
        <v>184716</v>
      </c>
      <c r="H41" s="49"/>
      <c r="I41" s="50"/>
    </row>
    <row r="42" spans="1:9" x14ac:dyDescent="0.25">
      <c r="A42" s="53"/>
      <c r="B42" s="17">
        <v>36</v>
      </c>
      <c r="C42" s="14" t="s">
        <v>68</v>
      </c>
      <c r="D42" s="14" t="s">
        <v>49</v>
      </c>
      <c r="E42" s="15">
        <v>28</v>
      </c>
      <c r="F42" s="16">
        <v>6597</v>
      </c>
      <c r="G42" s="45">
        <f t="shared" si="0"/>
        <v>184716</v>
      </c>
      <c r="H42" s="49"/>
      <c r="I42" s="50"/>
    </row>
    <row r="43" spans="1:9" x14ac:dyDescent="0.25">
      <c r="A43" s="53"/>
      <c r="B43" s="13">
        <v>37</v>
      </c>
      <c r="C43" s="19" t="s">
        <v>69</v>
      </c>
      <c r="D43" s="19" t="s">
        <v>49</v>
      </c>
      <c r="E43" s="20">
        <v>28</v>
      </c>
      <c r="F43" s="16">
        <v>618</v>
      </c>
      <c r="G43" s="45">
        <f t="shared" si="0"/>
        <v>17304</v>
      </c>
      <c r="H43" s="49"/>
      <c r="I43" s="50"/>
    </row>
    <row r="44" spans="1:9" x14ac:dyDescent="0.25">
      <c r="A44" s="53"/>
      <c r="B44" s="17">
        <v>38</v>
      </c>
      <c r="C44" s="19" t="s">
        <v>70</v>
      </c>
      <c r="D44" s="19" t="s">
        <v>49</v>
      </c>
      <c r="E44" s="20">
        <v>28</v>
      </c>
      <c r="F44" s="16">
        <v>1174</v>
      </c>
      <c r="G44" s="45">
        <f t="shared" si="0"/>
        <v>32872</v>
      </c>
      <c r="H44" s="49"/>
      <c r="I44" s="50"/>
    </row>
    <row r="45" spans="1:9" x14ac:dyDescent="0.25">
      <c r="A45" s="53"/>
      <c r="B45" s="13">
        <v>39</v>
      </c>
      <c r="C45" s="14" t="s">
        <v>71</v>
      </c>
      <c r="D45" s="14" t="s">
        <v>72</v>
      </c>
      <c r="E45" s="15">
        <v>1</v>
      </c>
      <c r="F45" s="21">
        <v>61378</v>
      </c>
      <c r="G45" s="45">
        <f t="shared" si="0"/>
        <v>61378</v>
      </c>
      <c r="H45" s="49"/>
      <c r="I45" s="50"/>
    </row>
    <row r="46" spans="1:9" x14ac:dyDescent="0.25">
      <c r="A46" s="53"/>
      <c r="B46" s="13">
        <v>40</v>
      </c>
      <c r="C46" s="14" t="s">
        <v>73</v>
      </c>
      <c r="D46" s="14" t="s">
        <v>45</v>
      </c>
      <c r="E46" s="18">
        <v>30</v>
      </c>
      <c r="F46" s="16">
        <v>1184</v>
      </c>
      <c r="G46" s="45">
        <f t="shared" si="0"/>
        <v>35520</v>
      </c>
      <c r="H46" s="49"/>
      <c r="I46" s="50"/>
    </row>
    <row r="47" spans="1:9" x14ac:dyDescent="0.25">
      <c r="A47" s="53"/>
      <c r="B47" s="17">
        <v>41</v>
      </c>
      <c r="C47" s="14" t="s">
        <v>74</v>
      </c>
      <c r="D47" s="14" t="s">
        <v>75</v>
      </c>
      <c r="E47" s="15">
        <v>20</v>
      </c>
      <c r="F47" s="16">
        <v>2873</v>
      </c>
      <c r="G47" s="45">
        <f t="shared" si="0"/>
        <v>57460</v>
      </c>
      <c r="H47" s="49"/>
      <c r="I47" s="50"/>
    </row>
    <row r="48" spans="1:9" x14ac:dyDescent="0.25">
      <c r="A48" s="53"/>
      <c r="B48" s="13">
        <v>42</v>
      </c>
      <c r="C48" s="14" t="s">
        <v>76</v>
      </c>
      <c r="D48" s="14" t="s">
        <v>75</v>
      </c>
      <c r="E48" s="18">
        <v>30</v>
      </c>
      <c r="F48" s="16">
        <v>3123</v>
      </c>
      <c r="G48" s="45">
        <f t="shared" si="0"/>
        <v>93690</v>
      </c>
      <c r="H48" s="49"/>
      <c r="I48" s="50"/>
    </row>
    <row r="49" spans="1:9" x14ac:dyDescent="0.25">
      <c r="A49" s="53"/>
      <c r="B49" s="17">
        <v>43</v>
      </c>
      <c r="C49" s="14" t="s">
        <v>77</v>
      </c>
      <c r="D49" s="14" t="s">
        <v>78</v>
      </c>
      <c r="E49" s="15">
        <v>14</v>
      </c>
      <c r="F49" s="16">
        <v>7377</v>
      </c>
      <c r="G49" s="45">
        <f t="shared" si="0"/>
        <v>103278</v>
      </c>
      <c r="H49" s="49"/>
      <c r="I49" s="50"/>
    </row>
    <row r="50" spans="1:9" x14ac:dyDescent="0.25">
      <c r="A50" s="53"/>
      <c r="B50" s="13">
        <v>44</v>
      </c>
      <c r="C50" s="14" t="s">
        <v>79</v>
      </c>
      <c r="D50" s="14" t="s">
        <v>36</v>
      </c>
      <c r="E50" s="15">
        <v>30</v>
      </c>
      <c r="F50" s="16">
        <v>2850</v>
      </c>
      <c r="G50" s="45">
        <f t="shared" si="0"/>
        <v>85500</v>
      </c>
      <c r="H50" s="49"/>
      <c r="I50" s="50"/>
    </row>
    <row r="51" spans="1:9" x14ac:dyDescent="0.25">
      <c r="A51" s="53"/>
      <c r="B51" s="13">
        <v>45</v>
      </c>
      <c r="C51" s="14" t="s">
        <v>80</v>
      </c>
      <c r="D51" s="14" t="s">
        <v>49</v>
      </c>
      <c r="E51" s="15">
        <v>100</v>
      </c>
      <c r="F51" s="16">
        <v>303</v>
      </c>
      <c r="G51" s="45">
        <f t="shared" si="0"/>
        <v>30300</v>
      </c>
      <c r="H51" s="49"/>
      <c r="I51" s="50"/>
    </row>
    <row r="52" spans="1:9" x14ac:dyDescent="0.25">
      <c r="A52" s="53"/>
      <c r="B52" s="17">
        <v>46</v>
      </c>
      <c r="C52" s="14" t="s">
        <v>81</v>
      </c>
      <c r="D52" s="14" t="s">
        <v>49</v>
      </c>
      <c r="E52" s="15">
        <v>10</v>
      </c>
      <c r="F52" s="16">
        <f>3700/E52</f>
        <v>370</v>
      </c>
      <c r="G52" s="45">
        <f t="shared" si="0"/>
        <v>3700</v>
      </c>
      <c r="H52" s="49"/>
      <c r="I52" s="50"/>
    </row>
    <row r="53" spans="1:9" x14ac:dyDescent="0.25">
      <c r="A53" s="53"/>
      <c r="B53" s="13">
        <v>47</v>
      </c>
      <c r="C53" s="14" t="s">
        <v>82</v>
      </c>
      <c r="D53" s="14" t="s">
        <v>83</v>
      </c>
      <c r="E53" s="18" t="s">
        <v>84</v>
      </c>
      <c r="F53" s="16">
        <v>419</v>
      </c>
      <c r="G53" s="45">
        <f t="shared" si="0"/>
        <v>58660</v>
      </c>
      <c r="H53" s="49"/>
      <c r="I53" s="50"/>
    </row>
    <row r="54" spans="1:9" x14ac:dyDescent="0.25">
      <c r="A54" s="53"/>
      <c r="B54" s="17">
        <v>48</v>
      </c>
      <c r="C54" s="14" t="s">
        <v>85</v>
      </c>
      <c r="D54" s="14" t="s">
        <v>83</v>
      </c>
      <c r="E54" s="15">
        <v>140</v>
      </c>
      <c r="F54" s="16">
        <v>385</v>
      </c>
      <c r="G54" s="45">
        <f t="shared" si="0"/>
        <v>53900</v>
      </c>
      <c r="H54" s="49"/>
      <c r="I54" s="50"/>
    </row>
    <row r="55" spans="1:9" x14ac:dyDescent="0.25">
      <c r="A55" s="53"/>
      <c r="B55" s="13">
        <v>49</v>
      </c>
      <c r="C55" s="14" t="s">
        <v>86</v>
      </c>
      <c r="D55" s="14" t="s">
        <v>83</v>
      </c>
      <c r="E55" s="18" t="s">
        <v>87</v>
      </c>
      <c r="F55" s="16">
        <v>459</v>
      </c>
      <c r="G55" s="45">
        <f t="shared" si="0"/>
        <v>12852</v>
      </c>
      <c r="H55" s="49"/>
      <c r="I55" s="50"/>
    </row>
    <row r="56" spans="1:9" x14ac:dyDescent="0.25">
      <c r="A56" s="53"/>
      <c r="B56" s="13">
        <v>50</v>
      </c>
      <c r="C56" s="14" t="s">
        <v>88</v>
      </c>
      <c r="D56" s="14" t="s">
        <v>83</v>
      </c>
      <c r="E56" s="15">
        <v>20</v>
      </c>
      <c r="F56" s="16">
        <v>675</v>
      </c>
      <c r="G56" s="45">
        <f t="shared" si="0"/>
        <v>13500</v>
      </c>
      <c r="H56" s="49"/>
      <c r="I56" s="50"/>
    </row>
    <row r="57" spans="1:9" x14ac:dyDescent="0.25">
      <c r="A57" s="53"/>
      <c r="B57" s="17">
        <v>51</v>
      </c>
      <c r="C57" s="14" t="s">
        <v>89</v>
      </c>
      <c r="D57" s="14" t="s">
        <v>83</v>
      </c>
      <c r="E57" s="15">
        <v>50</v>
      </c>
      <c r="F57" s="16">
        <v>797</v>
      </c>
      <c r="G57" s="45">
        <f t="shared" si="0"/>
        <v>39850</v>
      </c>
      <c r="H57" s="49"/>
      <c r="I57" s="50"/>
    </row>
    <row r="58" spans="1:9" x14ac:dyDescent="0.25">
      <c r="A58" s="53"/>
      <c r="B58" s="13">
        <v>52</v>
      </c>
      <c r="C58" s="14" t="s">
        <v>90</v>
      </c>
      <c r="D58" s="14" t="s">
        <v>12</v>
      </c>
      <c r="E58" s="15">
        <v>30</v>
      </c>
      <c r="F58" s="16">
        <v>2871</v>
      </c>
      <c r="G58" s="45">
        <f t="shared" si="0"/>
        <v>86130</v>
      </c>
      <c r="H58" s="49"/>
      <c r="I58" s="50"/>
    </row>
    <row r="59" spans="1:9" x14ac:dyDescent="0.25">
      <c r="A59" s="53"/>
      <c r="B59" s="17">
        <v>53</v>
      </c>
      <c r="C59" s="19" t="s">
        <v>91</v>
      </c>
      <c r="D59" s="19" t="s">
        <v>15</v>
      </c>
      <c r="E59" s="20">
        <v>10</v>
      </c>
      <c r="F59" s="16">
        <v>2485</v>
      </c>
      <c r="G59" s="45">
        <f t="shared" si="0"/>
        <v>24850</v>
      </c>
      <c r="H59" s="49"/>
      <c r="I59" s="50"/>
    </row>
    <row r="60" spans="1:9" x14ac:dyDescent="0.25">
      <c r="A60" s="53"/>
      <c r="B60" s="13">
        <v>54</v>
      </c>
      <c r="C60" s="19" t="s">
        <v>92</v>
      </c>
      <c r="D60" s="19" t="s">
        <v>15</v>
      </c>
      <c r="E60" s="20">
        <v>30</v>
      </c>
      <c r="F60" s="16">
        <v>3806</v>
      </c>
      <c r="G60" s="45">
        <f t="shared" si="0"/>
        <v>114180</v>
      </c>
      <c r="H60" s="49"/>
      <c r="I60" s="50"/>
    </row>
    <row r="61" spans="1:9" x14ac:dyDescent="0.25">
      <c r="A61" s="53"/>
      <c r="B61" s="13">
        <v>55</v>
      </c>
      <c r="C61" s="14" t="s">
        <v>93</v>
      </c>
      <c r="D61" s="14" t="s">
        <v>94</v>
      </c>
      <c r="E61" s="18" t="s">
        <v>95</v>
      </c>
      <c r="F61" s="16">
        <v>4213</v>
      </c>
      <c r="G61" s="45">
        <f t="shared" si="0"/>
        <v>84260</v>
      </c>
      <c r="H61" s="49"/>
      <c r="I61" s="50"/>
    </row>
    <row r="62" spans="1:9" x14ac:dyDescent="0.25">
      <c r="A62" s="53"/>
      <c r="B62" s="17">
        <v>56</v>
      </c>
      <c r="C62" s="22" t="s">
        <v>96</v>
      </c>
      <c r="D62" s="22" t="s">
        <v>97</v>
      </c>
      <c r="E62" s="23">
        <v>1</v>
      </c>
      <c r="F62" s="21">
        <v>17120</v>
      </c>
      <c r="G62" s="45">
        <f t="shared" si="0"/>
        <v>17120</v>
      </c>
      <c r="H62" s="49"/>
      <c r="I62" s="50"/>
    </row>
    <row r="63" spans="1:9" x14ac:dyDescent="0.25">
      <c r="A63" s="53"/>
      <c r="B63" s="13">
        <v>57</v>
      </c>
      <c r="C63" s="14" t="s">
        <v>98</v>
      </c>
      <c r="D63" s="14" t="s">
        <v>60</v>
      </c>
      <c r="E63" s="15">
        <v>1</v>
      </c>
      <c r="F63" s="21">
        <v>25056</v>
      </c>
      <c r="G63" s="45">
        <f t="shared" si="0"/>
        <v>25056</v>
      </c>
      <c r="H63" s="49"/>
      <c r="I63" s="50"/>
    </row>
    <row r="64" spans="1:9" x14ac:dyDescent="0.25">
      <c r="A64" s="53"/>
      <c r="B64" s="17">
        <v>58</v>
      </c>
      <c r="C64" s="14" t="s">
        <v>99</v>
      </c>
      <c r="D64" s="14" t="s">
        <v>45</v>
      </c>
      <c r="E64" s="15">
        <v>50</v>
      </c>
      <c r="F64" s="16">
        <v>867</v>
      </c>
      <c r="G64" s="45">
        <f t="shared" si="0"/>
        <v>43350</v>
      </c>
      <c r="H64" s="49"/>
      <c r="I64" s="50"/>
    </row>
    <row r="65" spans="1:9" x14ac:dyDescent="0.25">
      <c r="A65" s="53"/>
      <c r="B65" s="13">
        <v>59</v>
      </c>
      <c r="C65" s="22" t="s">
        <v>100</v>
      </c>
      <c r="D65" s="22" t="s">
        <v>101</v>
      </c>
      <c r="E65" s="23">
        <v>20</v>
      </c>
      <c r="F65" s="16">
        <v>2233</v>
      </c>
      <c r="G65" s="45">
        <f t="shared" si="0"/>
        <v>44660</v>
      </c>
      <c r="H65" s="49"/>
      <c r="I65" s="50"/>
    </row>
    <row r="66" spans="1:9" x14ac:dyDescent="0.25">
      <c r="A66" s="53"/>
      <c r="B66" s="13">
        <v>60</v>
      </c>
      <c r="C66" s="14" t="s">
        <v>102</v>
      </c>
      <c r="D66" s="14" t="s">
        <v>101</v>
      </c>
      <c r="E66" s="15">
        <v>10</v>
      </c>
      <c r="F66" s="16">
        <v>4079</v>
      </c>
      <c r="G66" s="45">
        <f t="shared" si="0"/>
        <v>40790</v>
      </c>
      <c r="H66" s="49"/>
      <c r="I66" s="50"/>
    </row>
    <row r="67" spans="1:9" x14ac:dyDescent="0.25">
      <c r="A67" s="53"/>
      <c r="B67" s="17">
        <v>61</v>
      </c>
      <c r="C67" s="14" t="s">
        <v>103</v>
      </c>
      <c r="D67" s="14" t="s">
        <v>104</v>
      </c>
      <c r="E67" s="15">
        <v>5</v>
      </c>
      <c r="F67" s="16">
        <v>46667</v>
      </c>
      <c r="G67" s="45">
        <f t="shared" si="0"/>
        <v>233335</v>
      </c>
      <c r="H67" s="49"/>
      <c r="I67" s="50"/>
    </row>
    <row r="68" spans="1:9" x14ac:dyDescent="0.25">
      <c r="A68" s="53"/>
      <c r="B68" s="13">
        <v>62</v>
      </c>
      <c r="C68" s="14" t="s">
        <v>105</v>
      </c>
      <c r="D68" s="14" t="s">
        <v>83</v>
      </c>
      <c r="E68" s="18">
        <v>1</v>
      </c>
      <c r="F68" s="21">
        <v>36457</v>
      </c>
      <c r="G68" s="45">
        <f t="shared" si="0"/>
        <v>36457</v>
      </c>
      <c r="H68" s="49"/>
      <c r="I68" s="50"/>
    </row>
    <row r="69" spans="1:9" x14ac:dyDescent="0.25">
      <c r="A69" s="53"/>
      <c r="B69" s="17">
        <v>63</v>
      </c>
      <c r="C69" s="22" t="s">
        <v>106</v>
      </c>
      <c r="D69" s="22" t="s">
        <v>15</v>
      </c>
      <c r="E69" s="23">
        <v>1</v>
      </c>
      <c r="F69" s="21">
        <v>30361</v>
      </c>
      <c r="G69" s="45">
        <f t="shared" si="0"/>
        <v>30361</v>
      </c>
      <c r="H69" s="49"/>
      <c r="I69" s="50"/>
    </row>
    <row r="70" spans="1:9" x14ac:dyDescent="0.25">
      <c r="A70" s="53"/>
      <c r="B70" s="13">
        <v>64</v>
      </c>
      <c r="C70" s="14" t="s">
        <v>107</v>
      </c>
      <c r="D70" s="14" t="s">
        <v>42</v>
      </c>
      <c r="E70" s="18">
        <v>3</v>
      </c>
      <c r="F70" s="16">
        <v>21384</v>
      </c>
      <c r="G70" s="45">
        <f t="shared" si="0"/>
        <v>64152</v>
      </c>
      <c r="H70" s="49"/>
      <c r="I70" s="50"/>
    </row>
    <row r="71" spans="1:9" x14ac:dyDescent="0.25">
      <c r="A71" s="53"/>
      <c r="B71" s="13">
        <v>65</v>
      </c>
      <c r="C71" s="14" t="s">
        <v>108</v>
      </c>
      <c r="D71" s="14" t="s">
        <v>109</v>
      </c>
      <c r="E71" s="15">
        <v>1</v>
      </c>
      <c r="F71" s="21">
        <v>40597</v>
      </c>
      <c r="G71" s="45">
        <f t="shared" ref="G71:G134" si="1">+E71*F71</f>
        <v>40597</v>
      </c>
      <c r="H71" s="49"/>
      <c r="I71" s="50"/>
    </row>
    <row r="72" spans="1:9" x14ac:dyDescent="0.25">
      <c r="A72" s="53"/>
      <c r="B72" s="17">
        <v>66</v>
      </c>
      <c r="C72" s="14" t="s">
        <v>110</v>
      </c>
      <c r="D72" s="14" t="s">
        <v>111</v>
      </c>
      <c r="E72" s="15">
        <v>30</v>
      </c>
      <c r="F72" s="16">
        <v>1026</v>
      </c>
      <c r="G72" s="45">
        <f t="shared" si="1"/>
        <v>30780</v>
      </c>
      <c r="H72" s="49"/>
      <c r="I72" s="50"/>
    </row>
    <row r="73" spans="1:9" x14ac:dyDescent="0.25">
      <c r="A73" s="53"/>
      <c r="B73" s="13">
        <v>67</v>
      </c>
      <c r="C73" s="14" t="s">
        <v>112</v>
      </c>
      <c r="D73" s="14" t="s">
        <v>111</v>
      </c>
      <c r="E73" s="18">
        <v>30</v>
      </c>
      <c r="F73" s="16">
        <v>472</v>
      </c>
      <c r="G73" s="45">
        <f t="shared" si="1"/>
        <v>14160</v>
      </c>
      <c r="H73" s="49"/>
      <c r="I73" s="50"/>
    </row>
    <row r="74" spans="1:9" x14ac:dyDescent="0.25">
      <c r="A74" s="53"/>
      <c r="B74" s="17">
        <v>68</v>
      </c>
      <c r="C74" s="19" t="s">
        <v>113</v>
      </c>
      <c r="D74" s="19" t="s">
        <v>18</v>
      </c>
      <c r="E74" s="20">
        <v>1</v>
      </c>
      <c r="F74" s="21">
        <v>10896</v>
      </c>
      <c r="G74" s="45">
        <f t="shared" si="1"/>
        <v>10896</v>
      </c>
      <c r="H74" s="49"/>
      <c r="I74" s="50"/>
    </row>
    <row r="75" spans="1:9" x14ac:dyDescent="0.25">
      <c r="A75" s="53"/>
      <c r="B75" s="13">
        <v>69</v>
      </c>
      <c r="C75" s="14" t="s">
        <v>114</v>
      </c>
      <c r="D75" s="14" t="s">
        <v>115</v>
      </c>
      <c r="E75" s="15">
        <v>7</v>
      </c>
      <c r="F75" s="16">
        <v>7280</v>
      </c>
      <c r="G75" s="45">
        <f t="shared" si="1"/>
        <v>50960</v>
      </c>
      <c r="H75" s="49"/>
      <c r="I75" s="50"/>
    </row>
    <row r="76" spans="1:9" x14ac:dyDescent="0.25">
      <c r="A76" s="53"/>
      <c r="B76" s="13">
        <v>70</v>
      </c>
      <c r="C76" s="14" t="s">
        <v>116</v>
      </c>
      <c r="D76" s="14" t="s">
        <v>117</v>
      </c>
      <c r="E76" s="15">
        <v>30</v>
      </c>
      <c r="F76" s="16">
        <v>3425</v>
      </c>
      <c r="G76" s="45">
        <f t="shared" si="1"/>
        <v>102750</v>
      </c>
      <c r="H76" s="49"/>
      <c r="I76" s="50"/>
    </row>
    <row r="77" spans="1:9" x14ac:dyDescent="0.25">
      <c r="A77" s="53"/>
      <c r="B77" s="17">
        <v>71</v>
      </c>
      <c r="C77" s="14" t="s">
        <v>118</v>
      </c>
      <c r="D77" s="14" t="s">
        <v>119</v>
      </c>
      <c r="E77" s="15">
        <v>28</v>
      </c>
      <c r="F77" s="16">
        <v>2690</v>
      </c>
      <c r="G77" s="45">
        <f t="shared" si="1"/>
        <v>75320</v>
      </c>
      <c r="H77" s="49"/>
      <c r="I77" s="50"/>
    </row>
    <row r="78" spans="1:9" x14ac:dyDescent="0.25">
      <c r="A78" s="53"/>
      <c r="B78" s="13">
        <v>72</v>
      </c>
      <c r="C78" s="14" t="s">
        <v>120</v>
      </c>
      <c r="D78" s="14" t="s">
        <v>15</v>
      </c>
      <c r="E78" s="18">
        <v>30</v>
      </c>
      <c r="F78" s="16">
        <v>1115</v>
      </c>
      <c r="G78" s="45">
        <f t="shared" si="1"/>
        <v>33450</v>
      </c>
      <c r="H78" s="49"/>
      <c r="I78" s="50"/>
    </row>
    <row r="79" spans="1:9" x14ac:dyDescent="0.25">
      <c r="A79" s="53"/>
      <c r="B79" s="17">
        <v>73</v>
      </c>
      <c r="C79" s="14" t="s">
        <v>121</v>
      </c>
      <c r="D79" s="14" t="s">
        <v>122</v>
      </c>
      <c r="E79" s="15">
        <v>10</v>
      </c>
      <c r="F79" s="16">
        <v>233</v>
      </c>
      <c r="G79" s="45">
        <f t="shared" si="1"/>
        <v>2330</v>
      </c>
      <c r="H79" s="49"/>
      <c r="I79" s="50"/>
    </row>
    <row r="80" spans="1:9" x14ac:dyDescent="0.25">
      <c r="A80" s="53"/>
      <c r="B80" s="13">
        <v>74</v>
      </c>
      <c r="C80" s="14" t="s">
        <v>123</v>
      </c>
      <c r="D80" s="14" t="s">
        <v>124</v>
      </c>
      <c r="E80" s="15">
        <v>1</v>
      </c>
      <c r="F80" s="21">
        <v>24533</v>
      </c>
      <c r="G80" s="45">
        <f t="shared" si="1"/>
        <v>24533</v>
      </c>
      <c r="H80" s="49"/>
      <c r="I80" s="50"/>
    </row>
    <row r="81" spans="1:9" x14ac:dyDescent="0.25">
      <c r="A81" s="53"/>
      <c r="B81" s="13">
        <v>75</v>
      </c>
      <c r="C81" s="14" t="s">
        <v>125</v>
      </c>
      <c r="D81" s="14" t="s">
        <v>45</v>
      </c>
      <c r="E81" s="18">
        <v>1</v>
      </c>
      <c r="F81" s="21">
        <v>210925</v>
      </c>
      <c r="G81" s="45">
        <f t="shared" si="1"/>
        <v>210925</v>
      </c>
      <c r="H81" s="49"/>
      <c r="I81" s="50"/>
    </row>
    <row r="82" spans="1:9" x14ac:dyDescent="0.25">
      <c r="A82" s="53"/>
      <c r="B82" s="17">
        <v>76</v>
      </c>
      <c r="C82" s="19" t="s">
        <v>126</v>
      </c>
      <c r="D82" s="19" t="s">
        <v>45</v>
      </c>
      <c r="E82" s="20">
        <v>1</v>
      </c>
      <c r="F82" s="16">
        <v>194051</v>
      </c>
      <c r="G82" s="45">
        <f t="shared" si="1"/>
        <v>194051</v>
      </c>
      <c r="H82" s="49"/>
      <c r="I82" s="50"/>
    </row>
    <row r="83" spans="1:9" x14ac:dyDescent="0.25">
      <c r="A83" s="53"/>
      <c r="B83" s="13">
        <v>77</v>
      </c>
      <c r="C83" s="14" t="s">
        <v>127</v>
      </c>
      <c r="D83" s="14" t="s">
        <v>42</v>
      </c>
      <c r="E83" s="18">
        <v>30</v>
      </c>
      <c r="F83" s="16">
        <v>2855</v>
      </c>
      <c r="G83" s="45">
        <f t="shared" si="1"/>
        <v>85650</v>
      </c>
      <c r="H83" s="49"/>
      <c r="I83" s="50"/>
    </row>
    <row r="84" spans="1:9" x14ac:dyDescent="0.25">
      <c r="A84" s="53"/>
      <c r="B84" s="17">
        <v>78</v>
      </c>
      <c r="C84" s="22" t="s">
        <v>128</v>
      </c>
      <c r="D84" s="22" t="s">
        <v>129</v>
      </c>
      <c r="E84" s="23">
        <v>1</v>
      </c>
      <c r="F84" s="21">
        <v>21578</v>
      </c>
      <c r="G84" s="45">
        <f t="shared" si="1"/>
        <v>21578</v>
      </c>
      <c r="H84" s="49"/>
      <c r="I84" s="50"/>
    </row>
    <row r="85" spans="1:9" x14ac:dyDescent="0.25">
      <c r="A85" s="53"/>
      <c r="B85" s="13">
        <v>79</v>
      </c>
      <c r="C85" s="14" t="s">
        <v>130</v>
      </c>
      <c r="D85" s="14" t="s">
        <v>131</v>
      </c>
      <c r="E85" s="15">
        <v>1</v>
      </c>
      <c r="F85" s="21">
        <v>120480</v>
      </c>
      <c r="G85" s="45">
        <f t="shared" si="1"/>
        <v>120480</v>
      </c>
      <c r="H85" s="49"/>
      <c r="I85" s="50"/>
    </row>
    <row r="86" spans="1:9" x14ac:dyDescent="0.25">
      <c r="A86" s="53"/>
      <c r="B86" s="13">
        <v>80</v>
      </c>
      <c r="C86" s="14" t="s">
        <v>132</v>
      </c>
      <c r="D86" s="14" t="s">
        <v>42</v>
      </c>
      <c r="E86" s="15">
        <v>30</v>
      </c>
      <c r="F86" s="16">
        <v>1222</v>
      </c>
      <c r="G86" s="45">
        <f t="shared" si="1"/>
        <v>36660</v>
      </c>
      <c r="H86" s="49"/>
      <c r="I86" s="50"/>
    </row>
    <row r="87" spans="1:9" x14ac:dyDescent="0.25">
      <c r="A87" s="53"/>
      <c r="B87" s="17">
        <v>81</v>
      </c>
      <c r="C87" s="14" t="s">
        <v>133</v>
      </c>
      <c r="D87" s="14" t="s">
        <v>42</v>
      </c>
      <c r="E87" s="15">
        <v>60</v>
      </c>
      <c r="F87" s="16">
        <v>1328</v>
      </c>
      <c r="G87" s="45">
        <f t="shared" si="1"/>
        <v>79680</v>
      </c>
      <c r="H87" s="49"/>
      <c r="I87" s="50"/>
    </row>
    <row r="88" spans="1:9" x14ac:dyDescent="0.25">
      <c r="A88" s="53"/>
      <c r="B88" s="13">
        <v>82</v>
      </c>
      <c r="C88" s="14" t="s">
        <v>134</v>
      </c>
      <c r="D88" s="14" t="s">
        <v>29</v>
      </c>
      <c r="E88" s="15">
        <v>30</v>
      </c>
      <c r="F88" s="16">
        <v>1175</v>
      </c>
      <c r="G88" s="45">
        <f t="shared" si="1"/>
        <v>35250</v>
      </c>
      <c r="H88" s="49"/>
      <c r="I88" s="50"/>
    </row>
    <row r="89" spans="1:9" x14ac:dyDescent="0.25">
      <c r="A89" s="53"/>
      <c r="B89" s="17">
        <v>83</v>
      </c>
      <c r="C89" s="14" t="s">
        <v>135</v>
      </c>
      <c r="D89" s="14" t="s">
        <v>29</v>
      </c>
      <c r="E89" s="18">
        <v>30</v>
      </c>
      <c r="F89" s="16">
        <v>1131</v>
      </c>
      <c r="G89" s="45">
        <f t="shared" si="1"/>
        <v>33930</v>
      </c>
      <c r="H89" s="49"/>
      <c r="I89" s="50"/>
    </row>
    <row r="90" spans="1:9" x14ac:dyDescent="0.25">
      <c r="A90" s="53"/>
      <c r="B90" s="13">
        <v>84</v>
      </c>
      <c r="C90" s="19" t="s">
        <v>136</v>
      </c>
      <c r="D90" s="19" t="s">
        <v>26</v>
      </c>
      <c r="E90" s="20">
        <v>60</v>
      </c>
      <c r="F90" s="16">
        <v>1041</v>
      </c>
      <c r="G90" s="45">
        <f t="shared" si="1"/>
        <v>62460</v>
      </c>
      <c r="H90" s="49"/>
      <c r="I90" s="50"/>
    </row>
    <row r="91" spans="1:9" x14ac:dyDescent="0.25">
      <c r="A91" s="53"/>
      <c r="B91" s="13">
        <v>85</v>
      </c>
      <c r="C91" s="14" t="s">
        <v>137</v>
      </c>
      <c r="D91" s="14" t="s">
        <v>12</v>
      </c>
      <c r="E91" s="18">
        <v>30</v>
      </c>
      <c r="F91" s="16">
        <v>3506</v>
      </c>
      <c r="G91" s="45">
        <f t="shared" si="1"/>
        <v>105180</v>
      </c>
      <c r="H91" s="49"/>
      <c r="I91" s="50"/>
    </row>
    <row r="92" spans="1:9" x14ac:dyDescent="0.25">
      <c r="A92" s="53"/>
      <c r="B92" s="17">
        <v>86</v>
      </c>
      <c r="C92" s="14" t="s">
        <v>138</v>
      </c>
      <c r="D92" s="14" t="s">
        <v>139</v>
      </c>
      <c r="E92" s="18">
        <v>30</v>
      </c>
      <c r="F92" s="16">
        <v>2055</v>
      </c>
      <c r="G92" s="45">
        <f t="shared" si="1"/>
        <v>61650</v>
      </c>
      <c r="H92" s="49"/>
      <c r="I92" s="50"/>
    </row>
    <row r="93" spans="1:9" x14ac:dyDescent="0.25">
      <c r="A93" s="53"/>
      <c r="B93" s="13">
        <v>87</v>
      </c>
      <c r="C93" s="14" t="s">
        <v>140</v>
      </c>
      <c r="D93" s="14" t="s">
        <v>83</v>
      </c>
      <c r="E93" s="18">
        <v>1</v>
      </c>
      <c r="F93" s="21">
        <v>11931</v>
      </c>
      <c r="G93" s="45">
        <f t="shared" si="1"/>
        <v>11931</v>
      </c>
      <c r="H93" s="49"/>
      <c r="I93" s="50"/>
    </row>
    <row r="94" spans="1:9" x14ac:dyDescent="0.25">
      <c r="A94" s="53"/>
      <c r="B94" s="17">
        <v>88</v>
      </c>
      <c r="C94" s="14" t="s">
        <v>141</v>
      </c>
      <c r="D94" s="14" t="s">
        <v>49</v>
      </c>
      <c r="E94" s="15">
        <v>30</v>
      </c>
      <c r="F94" s="16">
        <v>1123</v>
      </c>
      <c r="G94" s="45">
        <f t="shared" si="1"/>
        <v>33690</v>
      </c>
      <c r="H94" s="49"/>
      <c r="I94" s="50"/>
    </row>
    <row r="95" spans="1:9" x14ac:dyDescent="0.25">
      <c r="A95" s="53"/>
      <c r="B95" s="13">
        <v>89</v>
      </c>
      <c r="C95" s="19" t="s">
        <v>142</v>
      </c>
      <c r="D95" s="19" t="s">
        <v>83</v>
      </c>
      <c r="E95" s="20">
        <v>30</v>
      </c>
      <c r="F95" s="16">
        <v>1467</v>
      </c>
      <c r="G95" s="45">
        <f t="shared" si="1"/>
        <v>44010</v>
      </c>
      <c r="H95" s="49"/>
      <c r="I95" s="50"/>
    </row>
    <row r="96" spans="1:9" x14ac:dyDescent="0.25">
      <c r="A96" s="53"/>
      <c r="B96" s="13">
        <v>90</v>
      </c>
      <c r="C96" s="14" t="s">
        <v>143</v>
      </c>
      <c r="D96" s="14" t="s">
        <v>83</v>
      </c>
      <c r="E96" s="15">
        <v>30</v>
      </c>
      <c r="F96" s="16">
        <v>1356</v>
      </c>
      <c r="G96" s="45">
        <f t="shared" si="1"/>
        <v>40680</v>
      </c>
      <c r="H96" s="49"/>
      <c r="I96" s="50"/>
    </row>
    <row r="97" spans="1:9" x14ac:dyDescent="0.25">
      <c r="A97" s="53"/>
      <c r="B97" s="17">
        <v>91</v>
      </c>
      <c r="C97" s="22" t="s">
        <v>144</v>
      </c>
      <c r="D97" s="22" t="s">
        <v>12</v>
      </c>
      <c r="E97" s="23">
        <v>10</v>
      </c>
      <c r="F97" s="16">
        <v>8950</v>
      </c>
      <c r="G97" s="45">
        <f t="shared" si="1"/>
        <v>89500</v>
      </c>
      <c r="H97" s="49"/>
      <c r="I97" s="50"/>
    </row>
    <row r="98" spans="1:9" x14ac:dyDescent="0.25">
      <c r="A98" s="53"/>
      <c r="B98" s="13">
        <v>92</v>
      </c>
      <c r="C98" s="14" t="s">
        <v>145</v>
      </c>
      <c r="D98" s="14" t="s">
        <v>12</v>
      </c>
      <c r="E98" s="15">
        <v>10</v>
      </c>
      <c r="F98" s="16">
        <v>6102</v>
      </c>
      <c r="G98" s="45">
        <f t="shared" si="1"/>
        <v>61020</v>
      </c>
      <c r="H98" s="49"/>
      <c r="I98" s="50"/>
    </row>
    <row r="99" spans="1:9" x14ac:dyDescent="0.25">
      <c r="A99" s="53"/>
      <c r="B99" s="17">
        <v>93</v>
      </c>
      <c r="C99" s="14" t="s">
        <v>146</v>
      </c>
      <c r="D99" s="14" t="s">
        <v>12</v>
      </c>
      <c r="E99" s="18" t="s">
        <v>95</v>
      </c>
      <c r="F99" s="16">
        <v>6633</v>
      </c>
      <c r="G99" s="45">
        <f t="shared" si="1"/>
        <v>132660</v>
      </c>
      <c r="H99" s="49"/>
      <c r="I99" s="50"/>
    </row>
    <row r="100" spans="1:9" x14ac:dyDescent="0.25">
      <c r="A100" s="53"/>
      <c r="B100" s="13">
        <v>94</v>
      </c>
      <c r="C100" s="14" t="s">
        <v>147</v>
      </c>
      <c r="D100" s="14" t="s">
        <v>12</v>
      </c>
      <c r="E100" s="18">
        <v>28</v>
      </c>
      <c r="F100" s="16">
        <v>4737</v>
      </c>
      <c r="G100" s="45">
        <f t="shared" si="1"/>
        <v>132636</v>
      </c>
      <c r="H100" s="49"/>
      <c r="I100" s="50"/>
    </row>
    <row r="101" spans="1:9" x14ac:dyDescent="0.25">
      <c r="A101" s="53"/>
      <c r="B101" s="13">
        <v>95</v>
      </c>
      <c r="C101" s="14" t="s">
        <v>148</v>
      </c>
      <c r="D101" s="14" t="s">
        <v>12</v>
      </c>
      <c r="E101" s="18">
        <v>28</v>
      </c>
      <c r="F101" s="16">
        <v>5747</v>
      </c>
      <c r="G101" s="45">
        <f t="shared" si="1"/>
        <v>160916</v>
      </c>
      <c r="H101" s="49"/>
      <c r="I101" s="50"/>
    </row>
    <row r="102" spans="1:9" x14ac:dyDescent="0.25">
      <c r="A102" s="53"/>
      <c r="B102" s="17">
        <v>96</v>
      </c>
      <c r="C102" s="14" t="s">
        <v>149</v>
      </c>
      <c r="D102" s="14" t="s">
        <v>139</v>
      </c>
      <c r="E102" s="18" t="s">
        <v>37</v>
      </c>
      <c r="F102" s="16">
        <v>909</v>
      </c>
      <c r="G102" s="45">
        <f t="shared" si="1"/>
        <v>27270</v>
      </c>
      <c r="H102" s="49"/>
      <c r="I102" s="50"/>
    </row>
    <row r="103" spans="1:9" x14ac:dyDescent="0.25">
      <c r="A103" s="53"/>
      <c r="B103" s="13">
        <v>97</v>
      </c>
      <c r="C103" s="14" t="s">
        <v>150</v>
      </c>
      <c r="D103" s="14" t="s">
        <v>18</v>
      </c>
      <c r="E103" s="15">
        <v>30</v>
      </c>
      <c r="F103" s="16">
        <v>494</v>
      </c>
      <c r="G103" s="45">
        <f t="shared" si="1"/>
        <v>14820</v>
      </c>
      <c r="H103" s="49"/>
      <c r="I103" s="50"/>
    </row>
    <row r="104" spans="1:9" x14ac:dyDescent="0.25">
      <c r="A104" s="53"/>
      <c r="B104" s="17">
        <v>98</v>
      </c>
      <c r="C104" s="14" t="s">
        <v>151</v>
      </c>
      <c r="D104" s="14" t="s">
        <v>18</v>
      </c>
      <c r="E104" s="15">
        <v>30</v>
      </c>
      <c r="F104" s="16">
        <v>740</v>
      </c>
      <c r="G104" s="45">
        <f t="shared" si="1"/>
        <v>22200</v>
      </c>
      <c r="H104" s="49"/>
      <c r="I104" s="50"/>
    </row>
    <row r="105" spans="1:9" x14ac:dyDescent="0.25">
      <c r="A105" s="53"/>
      <c r="B105" s="13">
        <v>99</v>
      </c>
      <c r="C105" s="19" t="s">
        <v>152</v>
      </c>
      <c r="D105" s="19" t="s">
        <v>18</v>
      </c>
      <c r="E105" s="20">
        <v>30</v>
      </c>
      <c r="F105" s="16">
        <v>210</v>
      </c>
      <c r="G105" s="45">
        <f t="shared" si="1"/>
        <v>6300</v>
      </c>
      <c r="H105" s="49"/>
      <c r="I105" s="50"/>
    </row>
    <row r="106" spans="1:9" x14ac:dyDescent="0.25">
      <c r="A106" s="53"/>
      <c r="B106" s="13">
        <v>100</v>
      </c>
      <c r="C106" s="14" t="s">
        <v>153</v>
      </c>
      <c r="D106" s="14" t="s">
        <v>20</v>
      </c>
      <c r="E106" s="15">
        <v>100</v>
      </c>
      <c r="F106" s="16">
        <v>373</v>
      </c>
      <c r="G106" s="45">
        <f t="shared" si="1"/>
        <v>37300</v>
      </c>
      <c r="H106" s="49"/>
      <c r="I106" s="50"/>
    </row>
    <row r="107" spans="1:9" x14ac:dyDescent="0.25">
      <c r="A107" s="53"/>
      <c r="B107" s="17">
        <v>101</v>
      </c>
      <c r="C107" s="14" t="s">
        <v>154</v>
      </c>
      <c r="D107" s="14" t="s">
        <v>20</v>
      </c>
      <c r="E107" s="18" t="s">
        <v>155</v>
      </c>
      <c r="F107" s="16">
        <v>208</v>
      </c>
      <c r="G107" s="45">
        <f t="shared" si="1"/>
        <v>9360</v>
      </c>
      <c r="H107" s="49"/>
      <c r="I107" s="50"/>
    </row>
    <row r="108" spans="1:9" x14ac:dyDescent="0.25">
      <c r="A108" s="53"/>
      <c r="B108" s="13">
        <v>102</v>
      </c>
      <c r="C108" s="14" t="s">
        <v>156</v>
      </c>
      <c r="D108" s="14" t="s">
        <v>18</v>
      </c>
      <c r="E108" s="15">
        <v>10</v>
      </c>
      <c r="F108" s="16">
        <v>556</v>
      </c>
      <c r="G108" s="45">
        <f t="shared" si="1"/>
        <v>5560</v>
      </c>
      <c r="H108" s="49"/>
      <c r="I108" s="50"/>
    </row>
    <row r="109" spans="1:9" x14ac:dyDescent="0.25">
      <c r="A109" s="53"/>
      <c r="B109" s="17">
        <v>103</v>
      </c>
      <c r="C109" s="14" t="s">
        <v>157</v>
      </c>
      <c r="D109" s="14" t="s">
        <v>26</v>
      </c>
      <c r="E109" s="18">
        <v>10</v>
      </c>
      <c r="F109" s="16">
        <v>1297</v>
      </c>
      <c r="G109" s="45">
        <f t="shared" si="1"/>
        <v>12970</v>
      </c>
      <c r="H109" s="49"/>
      <c r="I109" s="50"/>
    </row>
    <row r="110" spans="1:9" x14ac:dyDescent="0.25">
      <c r="A110" s="53"/>
      <c r="B110" s="13">
        <v>104</v>
      </c>
      <c r="C110" s="22" t="s">
        <v>158</v>
      </c>
      <c r="D110" s="22" t="s">
        <v>26</v>
      </c>
      <c r="E110" s="23">
        <v>20</v>
      </c>
      <c r="F110" s="16">
        <v>1297</v>
      </c>
      <c r="G110" s="45">
        <f t="shared" si="1"/>
        <v>25940</v>
      </c>
      <c r="H110" s="49"/>
      <c r="I110" s="50"/>
    </row>
    <row r="111" spans="1:9" x14ac:dyDescent="0.25">
      <c r="A111" s="53"/>
      <c r="B111" s="13">
        <v>105</v>
      </c>
      <c r="C111" s="14" t="s">
        <v>159</v>
      </c>
      <c r="D111" s="14" t="s">
        <v>42</v>
      </c>
      <c r="E111" s="15">
        <v>1</v>
      </c>
      <c r="F111" s="21">
        <v>58145</v>
      </c>
      <c r="G111" s="45">
        <f t="shared" si="1"/>
        <v>58145</v>
      </c>
      <c r="H111" s="49"/>
      <c r="I111" s="50"/>
    </row>
    <row r="112" spans="1:9" x14ac:dyDescent="0.25">
      <c r="A112" s="53"/>
      <c r="B112" s="17">
        <v>106</v>
      </c>
      <c r="C112" s="14" t="s">
        <v>160</v>
      </c>
      <c r="D112" s="14" t="s">
        <v>42</v>
      </c>
      <c r="E112" s="15">
        <v>6</v>
      </c>
      <c r="F112" s="16">
        <v>10210</v>
      </c>
      <c r="G112" s="45">
        <f t="shared" si="1"/>
        <v>61260</v>
      </c>
      <c r="H112" s="49"/>
      <c r="I112" s="50"/>
    </row>
    <row r="113" spans="1:9" x14ac:dyDescent="0.25">
      <c r="A113" s="53"/>
      <c r="B113" s="13">
        <v>107</v>
      </c>
      <c r="C113" s="14" t="s">
        <v>161</v>
      </c>
      <c r="D113" s="14" t="s">
        <v>12</v>
      </c>
      <c r="E113" s="15">
        <v>10</v>
      </c>
      <c r="F113" s="16">
        <v>3549</v>
      </c>
      <c r="G113" s="45">
        <f t="shared" si="1"/>
        <v>35490</v>
      </c>
      <c r="H113" s="49"/>
      <c r="I113" s="50"/>
    </row>
    <row r="114" spans="1:9" x14ac:dyDescent="0.25">
      <c r="A114" s="53"/>
      <c r="B114" s="17">
        <v>108</v>
      </c>
      <c r="C114" s="14" t="s">
        <v>162</v>
      </c>
      <c r="D114" s="14" t="s">
        <v>12</v>
      </c>
      <c r="E114" s="15">
        <v>10</v>
      </c>
      <c r="F114" s="16">
        <v>4097</v>
      </c>
      <c r="G114" s="45">
        <f t="shared" si="1"/>
        <v>40970</v>
      </c>
      <c r="H114" s="49"/>
      <c r="I114" s="50"/>
    </row>
    <row r="115" spans="1:9" x14ac:dyDescent="0.25">
      <c r="A115" s="53"/>
      <c r="B115" s="13">
        <v>109</v>
      </c>
      <c r="C115" s="14" t="s">
        <v>163</v>
      </c>
      <c r="D115" s="14" t="s">
        <v>104</v>
      </c>
      <c r="E115" s="15">
        <v>20</v>
      </c>
      <c r="F115" s="16">
        <v>7213</v>
      </c>
      <c r="G115" s="45">
        <f t="shared" si="1"/>
        <v>144260</v>
      </c>
      <c r="H115" s="49"/>
      <c r="I115" s="50"/>
    </row>
    <row r="116" spans="1:9" x14ac:dyDescent="0.25">
      <c r="A116" s="53"/>
      <c r="B116" s="13">
        <v>110</v>
      </c>
      <c r="C116" s="14" t="s">
        <v>164</v>
      </c>
      <c r="D116" s="14" t="s">
        <v>165</v>
      </c>
      <c r="E116" s="15">
        <v>1</v>
      </c>
      <c r="F116" s="21">
        <v>37535</v>
      </c>
      <c r="G116" s="45">
        <f t="shared" si="1"/>
        <v>37535</v>
      </c>
      <c r="H116" s="49"/>
      <c r="I116" s="50"/>
    </row>
    <row r="117" spans="1:9" x14ac:dyDescent="0.25">
      <c r="A117" s="53"/>
      <c r="B117" s="17">
        <v>111</v>
      </c>
      <c r="C117" s="14" t="s">
        <v>166</v>
      </c>
      <c r="D117" s="14" t="s">
        <v>20</v>
      </c>
      <c r="E117" s="15">
        <v>30</v>
      </c>
      <c r="F117" s="16">
        <v>1003</v>
      </c>
      <c r="G117" s="45">
        <f t="shared" si="1"/>
        <v>30090</v>
      </c>
      <c r="H117" s="49"/>
      <c r="I117" s="50"/>
    </row>
    <row r="118" spans="1:9" x14ac:dyDescent="0.25">
      <c r="A118" s="53"/>
      <c r="B118" s="13">
        <v>112</v>
      </c>
      <c r="C118" s="14" t="s">
        <v>167</v>
      </c>
      <c r="D118" s="14" t="s">
        <v>83</v>
      </c>
      <c r="E118" s="15">
        <v>6</v>
      </c>
      <c r="F118" s="16">
        <v>21164</v>
      </c>
      <c r="G118" s="45">
        <f t="shared" si="1"/>
        <v>126984</v>
      </c>
      <c r="H118" s="49"/>
      <c r="I118" s="50"/>
    </row>
    <row r="119" spans="1:9" x14ac:dyDescent="0.25">
      <c r="A119" s="53"/>
      <c r="B119" s="17">
        <v>113</v>
      </c>
      <c r="C119" s="14" t="s">
        <v>168</v>
      </c>
      <c r="D119" s="14" t="s">
        <v>83</v>
      </c>
      <c r="E119" s="15">
        <v>8</v>
      </c>
      <c r="F119" s="16">
        <f>155949/8</f>
        <v>19493.625</v>
      </c>
      <c r="G119" s="45">
        <f t="shared" si="1"/>
        <v>155949</v>
      </c>
      <c r="H119" s="49"/>
      <c r="I119" s="50"/>
    </row>
    <row r="120" spans="1:9" x14ac:dyDescent="0.25">
      <c r="A120" s="53"/>
      <c r="B120" s="13">
        <v>114</v>
      </c>
      <c r="C120" s="22" t="s">
        <v>169</v>
      </c>
      <c r="D120" s="22" t="s">
        <v>18</v>
      </c>
      <c r="E120" s="23">
        <v>10</v>
      </c>
      <c r="F120" s="16">
        <v>520</v>
      </c>
      <c r="G120" s="45">
        <f t="shared" si="1"/>
        <v>5200</v>
      </c>
      <c r="H120" s="49"/>
      <c r="I120" s="50"/>
    </row>
    <row r="121" spans="1:9" x14ac:dyDescent="0.25">
      <c r="A121" s="53"/>
      <c r="B121" s="13">
        <v>115</v>
      </c>
      <c r="C121" s="22" t="s">
        <v>170</v>
      </c>
      <c r="D121" s="22" t="s">
        <v>60</v>
      </c>
      <c r="E121" s="23">
        <v>14</v>
      </c>
      <c r="F121" s="16">
        <v>6196</v>
      </c>
      <c r="G121" s="45">
        <f t="shared" si="1"/>
        <v>86744</v>
      </c>
      <c r="H121" s="49"/>
      <c r="I121" s="50"/>
    </row>
    <row r="122" spans="1:9" x14ac:dyDescent="0.25">
      <c r="A122" s="53"/>
      <c r="B122" s="17">
        <v>116</v>
      </c>
      <c r="C122" s="14" t="s">
        <v>171</v>
      </c>
      <c r="D122" s="14" t="s">
        <v>18</v>
      </c>
      <c r="E122" s="15">
        <v>1</v>
      </c>
      <c r="F122" s="21">
        <v>11388</v>
      </c>
      <c r="G122" s="45">
        <f t="shared" si="1"/>
        <v>11388</v>
      </c>
      <c r="H122" s="49"/>
      <c r="I122" s="50"/>
    </row>
    <row r="123" spans="1:9" x14ac:dyDescent="0.25">
      <c r="A123" s="53"/>
      <c r="B123" s="13">
        <v>117</v>
      </c>
      <c r="C123" s="14" t="s">
        <v>172</v>
      </c>
      <c r="D123" s="14" t="s">
        <v>15</v>
      </c>
      <c r="E123" s="15">
        <v>10</v>
      </c>
      <c r="F123" s="16">
        <v>1326</v>
      </c>
      <c r="G123" s="45">
        <f t="shared" si="1"/>
        <v>13260</v>
      </c>
      <c r="H123" s="49"/>
      <c r="I123" s="50"/>
    </row>
    <row r="124" spans="1:9" x14ac:dyDescent="0.25">
      <c r="A124" s="53"/>
      <c r="B124" s="17">
        <v>118</v>
      </c>
      <c r="C124" s="14" t="s">
        <v>173</v>
      </c>
      <c r="D124" s="14" t="s">
        <v>174</v>
      </c>
      <c r="E124" s="18">
        <v>1</v>
      </c>
      <c r="F124" s="21">
        <v>28192</v>
      </c>
      <c r="G124" s="45">
        <f t="shared" si="1"/>
        <v>28192</v>
      </c>
      <c r="H124" s="49"/>
      <c r="I124" s="50"/>
    </row>
    <row r="125" spans="1:9" x14ac:dyDescent="0.25">
      <c r="A125" s="53"/>
      <c r="B125" s="13">
        <v>119</v>
      </c>
      <c r="C125" s="14" t="s">
        <v>175</v>
      </c>
      <c r="D125" s="14" t="s">
        <v>15</v>
      </c>
      <c r="E125" s="15">
        <v>1</v>
      </c>
      <c r="F125" s="21">
        <v>12355</v>
      </c>
      <c r="G125" s="45">
        <f t="shared" si="1"/>
        <v>12355</v>
      </c>
      <c r="H125" s="49"/>
      <c r="I125" s="50"/>
    </row>
    <row r="126" spans="1:9" x14ac:dyDescent="0.25">
      <c r="A126" s="53"/>
      <c r="B126" s="13">
        <v>120</v>
      </c>
      <c r="C126" s="14" t="s">
        <v>176</v>
      </c>
      <c r="D126" s="14" t="s">
        <v>18</v>
      </c>
      <c r="E126" s="15">
        <v>20</v>
      </c>
      <c r="F126" s="16">
        <v>7624</v>
      </c>
      <c r="G126" s="45">
        <f t="shared" si="1"/>
        <v>152480</v>
      </c>
      <c r="H126" s="49"/>
      <c r="I126" s="50"/>
    </row>
    <row r="127" spans="1:9" x14ac:dyDescent="0.25">
      <c r="A127" s="53"/>
      <c r="B127" s="17">
        <v>121</v>
      </c>
      <c r="C127" s="14" t="s">
        <v>177</v>
      </c>
      <c r="D127" s="14" t="s">
        <v>49</v>
      </c>
      <c r="E127" s="18">
        <v>28</v>
      </c>
      <c r="F127" s="16">
        <v>5487</v>
      </c>
      <c r="G127" s="45">
        <f t="shared" si="1"/>
        <v>153636</v>
      </c>
      <c r="H127" s="49"/>
      <c r="I127" s="50"/>
    </row>
    <row r="128" spans="1:9" x14ac:dyDescent="0.25">
      <c r="A128" s="53"/>
      <c r="B128" s="13">
        <v>122</v>
      </c>
      <c r="C128" s="19" t="s">
        <v>178</v>
      </c>
      <c r="D128" s="19" t="s">
        <v>49</v>
      </c>
      <c r="E128" s="20">
        <v>14</v>
      </c>
      <c r="F128" s="16">
        <v>6597</v>
      </c>
      <c r="G128" s="45">
        <f t="shared" si="1"/>
        <v>92358</v>
      </c>
      <c r="H128" s="49"/>
      <c r="I128" s="50"/>
    </row>
    <row r="129" spans="1:9" x14ac:dyDescent="0.25">
      <c r="A129" s="53"/>
      <c r="B129" s="17">
        <v>123</v>
      </c>
      <c r="C129" s="14" t="s">
        <v>179</v>
      </c>
      <c r="D129" s="14" t="s">
        <v>49</v>
      </c>
      <c r="E129" s="18" t="s">
        <v>87</v>
      </c>
      <c r="F129" s="16">
        <v>7171</v>
      </c>
      <c r="G129" s="45">
        <f t="shared" si="1"/>
        <v>200788</v>
      </c>
      <c r="H129" s="49"/>
      <c r="I129" s="50"/>
    </row>
    <row r="130" spans="1:9" x14ac:dyDescent="0.25">
      <c r="A130" s="53"/>
      <c r="B130" s="13">
        <v>124</v>
      </c>
      <c r="C130" s="14" t="s">
        <v>180</v>
      </c>
      <c r="D130" s="14" t="s">
        <v>49</v>
      </c>
      <c r="E130" s="18">
        <v>28</v>
      </c>
      <c r="F130" s="16">
        <v>6597</v>
      </c>
      <c r="G130" s="45">
        <f t="shared" si="1"/>
        <v>184716</v>
      </c>
      <c r="H130" s="49"/>
      <c r="I130" s="50"/>
    </row>
    <row r="131" spans="1:9" x14ac:dyDescent="0.25">
      <c r="A131" s="53"/>
      <c r="B131" s="13">
        <v>125</v>
      </c>
      <c r="C131" s="14" t="s">
        <v>181</v>
      </c>
      <c r="D131" s="14" t="s">
        <v>104</v>
      </c>
      <c r="E131" s="15">
        <v>40</v>
      </c>
      <c r="F131" s="16">
        <v>194</v>
      </c>
      <c r="G131" s="45">
        <f t="shared" si="1"/>
        <v>7760</v>
      </c>
      <c r="H131" s="49"/>
      <c r="I131" s="50"/>
    </row>
    <row r="132" spans="1:9" x14ac:dyDescent="0.25">
      <c r="A132" s="53"/>
      <c r="B132" s="17">
        <v>126</v>
      </c>
      <c r="C132" s="14" t="s">
        <v>182</v>
      </c>
      <c r="D132" s="14" t="s">
        <v>183</v>
      </c>
      <c r="E132" s="15">
        <v>1</v>
      </c>
      <c r="F132" s="21">
        <v>22111</v>
      </c>
      <c r="G132" s="45">
        <f t="shared" si="1"/>
        <v>22111</v>
      </c>
      <c r="H132" s="49"/>
      <c r="I132" s="50"/>
    </row>
    <row r="133" spans="1:9" x14ac:dyDescent="0.25">
      <c r="A133" s="53"/>
      <c r="B133" s="13">
        <v>127</v>
      </c>
      <c r="C133" s="14" t="s">
        <v>184</v>
      </c>
      <c r="D133" s="14" t="s">
        <v>115</v>
      </c>
      <c r="E133" s="18">
        <v>30</v>
      </c>
      <c r="F133" s="16">
        <v>3392</v>
      </c>
      <c r="G133" s="45">
        <f t="shared" si="1"/>
        <v>101760</v>
      </c>
      <c r="H133" s="49"/>
      <c r="I133" s="50"/>
    </row>
    <row r="134" spans="1:9" x14ac:dyDescent="0.25">
      <c r="A134" s="53"/>
      <c r="B134" s="17">
        <v>128</v>
      </c>
      <c r="C134" s="14" t="s">
        <v>185</v>
      </c>
      <c r="D134" s="14" t="s">
        <v>42</v>
      </c>
      <c r="E134" s="18">
        <v>30</v>
      </c>
      <c r="F134" s="16">
        <v>1827</v>
      </c>
      <c r="G134" s="45">
        <f t="shared" si="1"/>
        <v>54810</v>
      </c>
      <c r="H134" s="49"/>
      <c r="I134" s="50"/>
    </row>
    <row r="135" spans="1:9" x14ac:dyDescent="0.25">
      <c r="A135" s="53"/>
      <c r="B135" s="13">
        <v>129</v>
      </c>
      <c r="C135" s="14" t="s">
        <v>186</v>
      </c>
      <c r="D135" s="14" t="s">
        <v>124</v>
      </c>
      <c r="E135" s="18">
        <v>1</v>
      </c>
      <c r="F135" s="21">
        <v>25389</v>
      </c>
      <c r="G135" s="45">
        <f t="shared" ref="G135:G198" si="2">+E135*F135</f>
        <v>25389</v>
      </c>
      <c r="H135" s="49"/>
      <c r="I135" s="50"/>
    </row>
    <row r="136" spans="1:9" x14ac:dyDescent="0.25">
      <c r="A136" s="53"/>
      <c r="B136" s="13">
        <v>130</v>
      </c>
      <c r="C136" s="14" t="s">
        <v>187</v>
      </c>
      <c r="D136" s="14" t="s">
        <v>188</v>
      </c>
      <c r="E136" s="15">
        <v>5</v>
      </c>
      <c r="F136" s="16">
        <v>15961</v>
      </c>
      <c r="G136" s="45">
        <f t="shared" si="2"/>
        <v>79805</v>
      </c>
      <c r="H136" s="49"/>
      <c r="I136" s="50"/>
    </row>
    <row r="137" spans="1:9" x14ac:dyDescent="0.25">
      <c r="A137" s="53"/>
      <c r="B137" s="17">
        <v>131</v>
      </c>
      <c r="C137" s="14" t="s">
        <v>189</v>
      </c>
      <c r="D137" s="14" t="s">
        <v>188</v>
      </c>
      <c r="E137" s="18">
        <v>30</v>
      </c>
      <c r="F137" s="16">
        <v>2847</v>
      </c>
      <c r="G137" s="45">
        <f t="shared" si="2"/>
        <v>85410</v>
      </c>
      <c r="H137" s="49"/>
      <c r="I137" s="50"/>
    </row>
    <row r="138" spans="1:9" x14ac:dyDescent="0.25">
      <c r="A138" s="53"/>
      <c r="B138" s="13">
        <v>132</v>
      </c>
      <c r="C138" s="22" t="s">
        <v>190</v>
      </c>
      <c r="D138" s="22" t="s">
        <v>191</v>
      </c>
      <c r="E138" s="23">
        <v>30</v>
      </c>
      <c r="F138" s="16">
        <v>4685</v>
      </c>
      <c r="G138" s="45">
        <f t="shared" si="2"/>
        <v>140550</v>
      </c>
      <c r="H138" s="49"/>
      <c r="I138" s="50"/>
    </row>
    <row r="139" spans="1:9" x14ac:dyDescent="0.25">
      <c r="A139" s="53"/>
      <c r="B139" s="17">
        <v>133</v>
      </c>
      <c r="C139" s="22" t="s">
        <v>192</v>
      </c>
      <c r="D139" s="22" t="s">
        <v>15</v>
      </c>
      <c r="E139" s="23">
        <v>10</v>
      </c>
      <c r="F139" s="16">
        <v>160</v>
      </c>
      <c r="G139" s="45">
        <f t="shared" si="2"/>
        <v>1600</v>
      </c>
      <c r="H139" s="49"/>
      <c r="I139" s="50"/>
    </row>
    <row r="140" spans="1:9" x14ac:dyDescent="0.25">
      <c r="A140" s="53"/>
      <c r="B140" s="13">
        <v>134</v>
      </c>
      <c r="C140" s="22" t="s">
        <v>193</v>
      </c>
      <c r="D140" s="22" t="s">
        <v>194</v>
      </c>
      <c r="E140" s="23">
        <v>250</v>
      </c>
      <c r="F140" s="16">
        <v>103</v>
      </c>
      <c r="G140" s="45">
        <f t="shared" si="2"/>
        <v>25750</v>
      </c>
      <c r="H140" s="49"/>
      <c r="I140" s="50"/>
    </row>
    <row r="141" spans="1:9" x14ac:dyDescent="0.25">
      <c r="A141" s="53"/>
      <c r="B141" s="13">
        <v>135</v>
      </c>
      <c r="C141" s="14" t="s">
        <v>195</v>
      </c>
      <c r="D141" s="14" t="s">
        <v>20</v>
      </c>
      <c r="E141" s="18">
        <v>30</v>
      </c>
      <c r="F141" s="16">
        <v>536</v>
      </c>
      <c r="G141" s="45">
        <f t="shared" si="2"/>
        <v>16080</v>
      </c>
      <c r="H141" s="49"/>
      <c r="I141" s="50"/>
    </row>
    <row r="142" spans="1:9" x14ac:dyDescent="0.25">
      <c r="A142" s="53"/>
      <c r="B142" s="17">
        <v>136</v>
      </c>
      <c r="C142" s="14" t="s">
        <v>196</v>
      </c>
      <c r="D142" s="14" t="s">
        <v>188</v>
      </c>
      <c r="E142" s="18">
        <v>1</v>
      </c>
      <c r="F142" s="21">
        <v>40313</v>
      </c>
      <c r="G142" s="45">
        <f t="shared" si="2"/>
        <v>40313</v>
      </c>
      <c r="H142" s="49"/>
      <c r="I142" s="50"/>
    </row>
    <row r="143" spans="1:9" x14ac:dyDescent="0.25">
      <c r="A143" s="53"/>
      <c r="B143" s="13">
        <v>137</v>
      </c>
      <c r="C143" s="14" t="s">
        <v>197</v>
      </c>
      <c r="D143" s="14" t="s">
        <v>198</v>
      </c>
      <c r="E143" s="15">
        <v>1</v>
      </c>
      <c r="F143" s="21">
        <v>27756</v>
      </c>
      <c r="G143" s="45">
        <f t="shared" si="2"/>
        <v>27756</v>
      </c>
      <c r="H143" s="49"/>
      <c r="I143" s="50"/>
    </row>
    <row r="144" spans="1:9" x14ac:dyDescent="0.25">
      <c r="A144" s="53"/>
      <c r="B144" s="17">
        <v>138</v>
      </c>
      <c r="C144" s="14" t="s">
        <v>199</v>
      </c>
      <c r="D144" s="14" t="s">
        <v>109</v>
      </c>
      <c r="E144" s="18">
        <v>1</v>
      </c>
      <c r="F144" s="21">
        <v>57580</v>
      </c>
      <c r="G144" s="45">
        <f t="shared" si="2"/>
        <v>57580</v>
      </c>
      <c r="H144" s="49"/>
      <c r="I144" s="50"/>
    </row>
    <row r="145" spans="1:9" x14ac:dyDescent="0.25">
      <c r="A145" s="53"/>
      <c r="B145" s="13">
        <v>139</v>
      </c>
      <c r="C145" s="19" t="s">
        <v>200</v>
      </c>
      <c r="D145" s="19" t="s">
        <v>20</v>
      </c>
      <c r="E145" s="20">
        <v>30</v>
      </c>
      <c r="F145" s="16">
        <v>13172</v>
      </c>
      <c r="G145" s="45">
        <f t="shared" si="2"/>
        <v>395160</v>
      </c>
      <c r="H145" s="49"/>
      <c r="I145" s="50"/>
    </row>
    <row r="146" spans="1:9" x14ac:dyDescent="0.25">
      <c r="A146" s="53"/>
      <c r="B146" s="13">
        <v>140</v>
      </c>
      <c r="C146" s="14" t="s">
        <v>201</v>
      </c>
      <c r="D146" s="14" t="s">
        <v>78</v>
      </c>
      <c r="E146" s="18" t="s">
        <v>37</v>
      </c>
      <c r="F146" s="16">
        <v>11222</v>
      </c>
      <c r="G146" s="45">
        <f t="shared" si="2"/>
        <v>336660</v>
      </c>
      <c r="H146" s="49"/>
      <c r="I146" s="50"/>
    </row>
    <row r="147" spans="1:9" x14ac:dyDescent="0.25">
      <c r="A147" s="53"/>
      <c r="B147" s="17">
        <v>141</v>
      </c>
      <c r="C147" s="22" t="s">
        <v>202</v>
      </c>
      <c r="D147" s="22" t="s">
        <v>203</v>
      </c>
      <c r="E147" s="23">
        <v>1</v>
      </c>
      <c r="F147" s="21">
        <v>15157</v>
      </c>
      <c r="G147" s="45">
        <f t="shared" si="2"/>
        <v>15157</v>
      </c>
      <c r="H147" s="49"/>
      <c r="I147" s="50"/>
    </row>
    <row r="148" spans="1:9" x14ac:dyDescent="0.25">
      <c r="A148" s="53"/>
      <c r="B148" s="13">
        <v>142</v>
      </c>
      <c r="C148" s="14" t="s">
        <v>204</v>
      </c>
      <c r="D148" s="14" t="s">
        <v>205</v>
      </c>
      <c r="E148" s="15">
        <v>1</v>
      </c>
      <c r="F148" s="21">
        <v>10905</v>
      </c>
      <c r="G148" s="45">
        <f t="shared" si="2"/>
        <v>10905</v>
      </c>
      <c r="H148" s="49"/>
      <c r="I148" s="50"/>
    </row>
    <row r="149" spans="1:9" x14ac:dyDescent="0.25">
      <c r="A149" s="53"/>
      <c r="B149" s="17">
        <v>143</v>
      </c>
      <c r="C149" s="14" t="s">
        <v>206</v>
      </c>
      <c r="D149" s="14" t="s">
        <v>109</v>
      </c>
      <c r="E149" s="15">
        <v>1</v>
      </c>
      <c r="F149" s="21">
        <v>25227</v>
      </c>
      <c r="G149" s="45">
        <f t="shared" si="2"/>
        <v>25227</v>
      </c>
      <c r="H149" s="49"/>
      <c r="I149" s="50"/>
    </row>
    <row r="150" spans="1:9" x14ac:dyDescent="0.25">
      <c r="A150" s="53"/>
      <c r="B150" s="13">
        <v>144</v>
      </c>
      <c r="C150" s="14" t="s">
        <v>207</v>
      </c>
      <c r="D150" s="14" t="s">
        <v>12</v>
      </c>
      <c r="E150" s="15">
        <v>20</v>
      </c>
      <c r="F150" s="16">
        <v>3901</v>
      </c>
      <c r="G150" s="45">
        <f t="shared" si="2"/>
        <v>78020</v>
      </c>
      <c r="H150" s="49"/>
      <c r="I150" s="50"/>
    </row>
    <row r="151" spans="1:9" x14ac:dyDescent="0.25">
      <c r="A151" s="53"/>
      <c r="B151" s="13">
        <v>145</v>
      </c>
      <c r="C151" s="14" t="s">
        <v>208</v>
      </c>
      <c r="D151" s="14" t="s">
        <v>111</v>
      </c>
      <c r="E151" s="18">
        <v>30</v>
      </c>
      <c r="F151" s="16">
        <f>278850/30</f>
        <v>9295</v>
      </c>
      <c r="G151" s="45">
        <f t="shared" si="2"/>
        <v>278850</v>
      </c>
      <c r="H151" s="49"/>
      <c r="I151" s="50"/>
    </row>
    <row r="152" spans="1:9" x14ac:dyDescent="0.25">
      <c r="A152" s="53"/>
      <c r="B152" s="17">
        <v>146</v>
      </c>
      <c r="C152" s="14" t="s">
        <v>209</v>
      </c>
      <c r="D152" s="14" t="s">
        <v>111</v>
      </c>
      <c r="E152" s="18">
        <v>30</v>
      </c>
      <c r="F152" s="16">
        <f>278850/30</f>
        <v>9295</v>
      </c>
      <c r="G152" s="45">
        <f t="shared" si="2"/>
        <v>278850</v>
      </c>
      <c r="H152" s="49"/>
      <c r="I152" s="50"/>
    </row>
    <row r="153" spans="1:9" x14ac:dyDescent="0.25">
      <c r="A153" s="53"/>
      <c r="B153" s="13">
        <v>147</v>
      </c>
      <c r="C153" s="14" t="s">
        <v>210</v>
      </c>
      <c r="D153" s="14" t="s">
        <v>45</v>
      </c>
      <c r="E153" s="15">
        <v>1</v>
      </c>
      <c r="F153" s="21">
        <v>88652</v>
      </c>
      <c r="G153" s="45">
        <f t="shared" si="2"/>
        <v>88652</v>
      </c>
      <c r="H153" s="49"/>
      <c r="I153" s="50"/>
    </row>
    <row r="154" spans="1:9" x14ac:dyDescent="0.25">
      <c r="A154" s="53"/>
      <c r="B154" s="17">
        <v>148</v>
      </c>
      <c r="C154" s="14" t="s">
        <v>211</v>
      </c>
      <c r="D154" s="14" t="s">
        <v>115</v>
      </c>
      <c r="E154" s="15">
        <v>30</v>
      </c>
      <c r="F154" s="16">
        <v>6946</v>
      </c>
      <c r="G154" s="45">
        <f t="shared" si="2"/>
        <v>208380</v>
      </c>
      <c r="H154" s="49"/>
      <c r="I154" s="50"/>
    </row>
    <row r="155" spans="1:9" x14ac:dyDescent="0.25">
      <c r="A155" s="53"/>
      <c r="B155" s="13">
        <v>149</v>
      </c>
      <c r="C155" s="14" t="s">
        <v>212</v>
      </c>
      <c r="D155" s="14" t="s">
        <v>213</v>
      </c>
      <c r="E155" s="18">
        <v>30</v>
      </c>
      <c r="F155" s="16">
        <f>301450/30</f>
        <v>10048.333333333334</v>
      </c>
      <c r="G155" s="45">
        <f t="shared" si="2"/>
        <v>301450</v>
      </c>
      <c r="H155" s="49"/>
      <c r="I155" s="50"/>
    </row>
    <row r="156" spans="1:9" x14ac:dyDescent="0.25">
      <c r="A156" s="53"/>
      <c r="B156" s="13">
        <v>150</v>
      </c>
      <c r="C156" s="14" t="s">
        <v>214</v>
      </c>
      <c r="D156" s="14" t="s">
        <v>75</v>
      </c>
      <c r="E156" s="18">
        <v>30</v>
      </c>
      <c r="F156" s="16">
        <v>5085</v>
      </c>
      <c r="G156" s="45">
        <f t="shared" si="2"/>
        <v>152550</v>
      </c>
      <c r="H156" s="49"/>
      <c r="I156" s="50"/>
    </row>
    <row r="157" spans="1:9" x14ac:dyDescent="0.25">
      <c r="A157" s="53"/>
      <c r="B157" s="17">
        <v>151</v>
      </c>
      <c r="C157" s="14" t="s">
        <v>215</v>
      </c>
      <c r="D157" s="14" t="s">
        <v>216</v>
      </c>
      <c r="E157" s="15">
        <v>1</v>
      </c>
      <c r="F157" s="21">
        <v>35057</v>
      </c>
      <c r="G157" s="45">
        <f t="shared" si="2"/>
        <v>35057</v>
      </c>
      <c r="H157" s="49"/>
      <c r="I157" s="50"/>
    </row>
    <row r="158" spans="1:9" x14ac:dyDescent="0.25">
      <c r="A158" s="53"/>
      <c r="B158" s="13">
        <v>152</v>
      </c>
      <c r="C158" s="14" t="s">
        <v>217</v>
      </c>
      <c r="D158" s="14" t="s">
        <v>12</v>
      </c>
      <c r="E158" s="15">
        <v>50</v>
      </c>
      <c r="F158" s="16">
        <v>1146</v>
      </c>
      <c r="G158" s="45">
        <f t="shared" si="2"/>
        <v>57300</v>
      </c>
      <c r="H158" s="49"/>
      <c r="I158" s="50"/>
    </row>
    <row r="159" spans="1:9" x14ac:dyDescent="0.25">
      <c r="A159" s="53"/>
      <c r="B159" s="17">
        <v>153</v>
      </c>
      <c r="C159" s="14" t="s">
        <v>218</v>
      </c>
      <c r="D159" s="14" t="s">
        <v>10</v>
      </c>
      <c r="E159" s="18">
        <v>1</v>
      </c>
      <c r="F159" s="21">
        <v>96280</v>
      </c>
      <c r="G159" s="45">
        <f t="shared" si="2"/>
        <v>96280</v>
      </c>
      <c r="H159" s="49"/>
      <c r="I159" s="50"/>
    </row>
    <row r="160" spans="1:9" x14ac:dyDescent="0.25">
      <c r="A160" s="53"/>
      <c r="B160" s="13">
        <v>154</v>
      </c>
      <c r="C160" s="14" t="s">
        <v>219</v>
      </c>
      <c r="D160" s="14" t="s">
        <v>220</v>
      </c>
      <c r="E160" s="18">
        <v>1</v>
      </c>
      <c r="F160" s="21">
        <v>23517</v>
      </c>
      <c r="G160" s="45">
        <f t="shared" si="2"/>
        <v>23517</v>
      </c>
      <c r="H160" s="49"/>
      <c r="I160" s="50"/>
    </row>
    <row r="161" spans="1:9" x14ac:dyDescent="0.25">
      <c r="A161" s="53"/>
      <c r="B161" s="13">
        <v>155</v>
      </c>
      <c r="C161" s="14" t="s">
        <v>221</v>
      </c>
      <c r="D161" s="14" t="s">
        <v>10</v>
      </c>
      <c r="E161" s="15">
        <v>1</v>
      </c>
      <c r="F161" s="21">
        <v>17659</v>
      </c>
      <c r="G161" s="45">
        <f t="shared" si="2"/>
        <v>17659</v>
      </c>
      <c r="H161" s="49"/>
      <c r="I161" s="50"/>
    </row>
    <row r="162" spans="1:9" x14ac:dyDescent="0.25">
      <c r="A162" s="53"/>
      <c r="B162" s="13">
        <v>156</v>
      </c>
      <c r="C162" s="14" t="s">
        <v>222</v>
      </c>
      <c r="D162" s="14" t="s">
        <v>223</v>
      </c>
      <c r="E162" s="15">
        <v>30</v>
      </c>
      <c r="F162" s="16">
        <v>909</v>
      </c>
      <c r="G162" s="45">
        <f t="shared" si="2"/>
        <v>27270</v>
      </c>
      <c r="H162" s="49"/>
      <c r="I162" s="50"/>
    </row>
    <row r="163" spans="1:9" x14ac:dyDescent="0.25">
      <c r="A163" s="53"/>
      <c r="B163" s="13">
        <v>157</v>
      </c>
      <c r="C163" s="14" t="s">
        <v>224</v>
      </c>
      <c r="D163" s="14" t="s">
        <v>223</v>
      </c>
      <c r="E163" s="15">
        <v>30</v>
      </c>
      <c r="F163" s="16">
        <v>3667</v>
      </c>
      <c r="G163" s="45">
        <f t="shared" si="2"/>
        <v>110010</v>
      </c>
      <c r="H163" s="49"/>
      <c r="I163" s="50"/>
    </row>
    <row r="164" spans="1:9" x14ac:dyDescent="0.25">
      <c r="A164" s="53"/>
      <c r="B164" s="13">
        <v>158</v>
      </c>
      <c r="C164" s="14" t="s">
        <v>225</v>
      </c>
      <c r="D164" s="14" t="s">
        <v>15</v>
      </c>
      <c r="E164" s="15">
        <v>10</v>
      </c>
      <c r="F164" s="16">
        <v>2162</v>
      </c>
      <c r="G164" s="45">
        <f t="shared" si="2"/>
        <v>21620</v>
      </c>
      <c r="H164" s="49"/>
      <c r="I164" s="50"/>
    </row>
    <row r="165" spans="1:9" x14ac:dyDescent="0.25">
      <c r="A165" s="53"/>
      <c r="B165" s="13">
        <v>159</v>
      </c>
      <c r="C165" s="14" t="s">
        <v>226</v>
      </c>
      <c r="D165" s="14" t="s">
        <v>10</v>
      </c>
      <c r="E165" s="18">
        <v>1</v>
      </c>
      <c r="F165" s="21">
        <v>12876</v>
      </c>
      <c r="G165" s="45">
        <f t="shared" si="2"/>
        <v>12876</v>
      </c>
      <c r="H165" s="49"/>
      <c r="I165" s="50"/>
    </row>
    <row r="166" spans="1:9" x14ac:dyDescent="0.25">
      <c r="A166" s="53"/>
      <c r="B166" s="13">
        <v>160</v>
      </c>
      <c r="C166" s="14" t="s">
        <v>227</v>
      </c>
      <c r="D166" s="14" t="s">
        <v>188</v>
      </c>
      <c r="E166" s="15">
        <v>1</v>
      </c>
      <c r="F166" s="21">
        <v>43013</v>
      </c>
      <c r="G166" s="45">
        <f t="shared" si="2"/>
        <v>43013</v>
      </c>
      <c r="H166" s="49"/>
      <c r="I166" s="50"/>
    </row>
    <row r="167" spans="1:9" x14ac:dyDescent="0.25">
      <c r="A167" s="53"/>
      <c r="B167" s="13">
        <v>161</v>
      </c>
      <c r="C167" s="14" t="s">
        <v>228</v>
      </c>
      <c r="D167" s="14" t="s">
        <v>10</v>
      </c>
      <c r="E167" s="15">
        <v>1</v>
      </c>
      <c r="F167" s="21">
        <v>25716</v>
      </c>
      <c r="G167" s="45">
        <f t="shared" si="2"/>
        <v>25716</v>
      </c>
      <c r="H167" s="49"/>
      <c r="I167" s="50"/>
    </row>
    <row r="168" spans="1:9" x14ac:dyDescent="0.25">
      <c r="A168" s="53"/>
      <c r="B168" s="13">
        <v>162</v>
      </c>
      <c r="C168" s="14" t="s">
        <v>229</v>
      </c>
      <c r="D168" s="14" t="s">
        <v>26</v>
      </c>
      <c r="E168" s="15">
        <v>28</v>
      </c>
      <c r="F168" s="16">
        <v>1454</v>
      </c>
      <c r="G168" s="45">
        <f t="shared" si="2"/>
        <v>40712</v>
      </c>
      <c r="H168" s="49"/>
      <c r="I168" s="50"/>
    </row>
    <row r="169" spans="1:9" x14ac:dyDescent="0.25">
      <c r="A169" s="53"/>
      <c r="B169" s="13">
        <v>163</v>
      </c>
      <c r="C169" s="22" t="s">
        <v>230</v>
      </c>
      <c r="D169" s="22" t="s">
        <v>18</v>
      </c>
      <c r="E169" s="23">
        <v>1</v>
      </c>
      <c r="F169" s="21">
        <v>1985</v>
      </c>
      <c r="G169" s="45">
        <f t="shared" si="2"/>
        <v>1985</v>
      </c>
      <c r="H169" s="49"/>
      <c r="I169" s="50"/>
    </row>
    <row r="170" spans="1:9" x14ac:dyDescent="0.25">
      <c r="A170" s="53"/>
      <c r="B170" s="13">
        <v>164</v>
      </c>
      <c r="C170" s="14" t="s">
        <v>231</v>
      </c>
      <c r="D170" s="14" t="s">
        <v>65</v>
      </c>
      <c r="E170" s="15">
        <v>30</v>
      </c>
      <c r="F170" s="16">
        <v>7882</v>
      </c>
      <c r="G170" s="45">
        <f t="shared" si="2"/>
        <v>236460</v>
      </c>
      <c r="H170" s="49"/>
      <c r="I170" s="50"/>
    </row>
    <row r="171" spans="1:9" x14ac:dyDescent="0.25">
      <c r="A171" s="53"/>
      <c r="B171" s="13">
        <v>165</v>
      </c>
      <c r="C171" s="14" t="s">
        <v>232</v>
      </c>
      <c r="D171" s="14" t="s">
        <v>75</v>
      </c>
      <c r="E171" s="18">
        <v>30</v>
      </c>
      <c r="F171" s="16">
        <v>6180</v>
      </c>
      <c r="G171" s="45">
        <f t="shared" si="2"/>
        <v>185400</v>
      </c>
      <c r="H171" s="49"/>
      <c r="I171" s="50"/>
    </row>
    <row r="172" spans="1:9" x14ac:dyDescent="0.25">
      <c r="A172" s="53"/>
      <c r="B172" s="13">
        <v>166</v>
      </c>
      <c r="C172" s="14" t="s">
        <v>233</v>
      </c>
      <c r="D172" s="14" t="s">
        <v>83</v>
      </c>
      <c r="E172" s="15">
        <v>21</v>
      </c>
      <c r="F172" s="16">
        <v>426</v>
      </c>
      <c r="G172" s="45">
        <f t="shared" si="2"/>
        <v>8946</v>
      </c>
      <c r="H172" s="49"/>
      <c r="I172" s="50"/>
    </row>
    <row r="173" spans="1:9" x14ac:dyDescent="0.25">
      <c r="A173" s="53"/>
      <c r="B173" s="13">
        <v>167</v>
      </c>
      <c r="C173" s="14" t="s">
        <v>234</v>
      </c>
      <c r="D173" s="14" t="s">
        <v>18</v>
      </c>
      <c r="E173" s="18">
        <v>1</v>
      </c>
      <c r="F173" s="21">
        <v>12237</v>
      </c>
      <c r="G173" s="45">
        <f t="shared" si="2"/>
        <v>12237</v>
      </c>
      <c r="H173" s="49"/>
      <c r="I173" s="50"/>
    </row>
    <row r="174" spans="1:9" x14ac:dyDescent="0.25">
      <c r="A174" s="53"/>
      <c r="B174" s="13">
        <v>168</v>
      </c>
      <c r="C174" s="14" t="s">
        <v>235</v>
      </c>
      <c r="D174" s="14" t="s">
        <v>236</v>
      </c>
      <c r="E174" s="18" t="s">
        <v>95</v>
      </c>
      <c r="F174" s="16">
        <v>788</v>
      </c>
      <c r="G174" s="45">
        <f t="shared" si="2"/>
        <v>15760</v>
      </c>
      <c r="H174" s="49"/>
      <c r="I174" s="50"/>
    </row>
    <row r="175" spans="1:9" x14ac:dyDescent="0.25">
      <c r="A175" s="53"/>
      <c r="B175" s="13">
        <v>169</v>
      </c>
      <c r="C175" s="14" t="s">
        <v>237</v>
      </c>
      <c r="D175" s="14" t="s">
        <v>203</v>
      </c>
      <c r="E175" s="18">
        <v>50</v>
      </c>
      <c r="F175" s="16">
        <v>605</v>
      </c>
      <c r="G175" s="45">
        <f t="shared" si="2"/>
        <v>30250</v>
      </c>
      <c r="H175" s="49"/>
      <c r="I175" s="50"/>
    </row>
    <row r="176" spans="1:9" x14ac:dyDescent="0.25">
      <c r="A176" s="53"/>
      <c r="B176" s="13">
        <v>170</v>
      </c>
      <c r="C176" s="14" t="s">
        <v>238</v>
      </c>
      <c r="D176" s="14" t="s">
        <v>239</v>
      </c>
      <c r="E176" s="15">
        <v>28</v>
      </c>
      <c r="F176" s="16">
        <v>1326</v>
      </c>
      <c r="G176" s="45">
        <f t="shared" si="2"/>
        <v>37128</v>
      </c>
      <c r="H176" s="49"/>
      <c r="I176" s="50"/>
    </row>
    <row r="177" spans="1:9" x14ac:dyDescent="0.25">
      <c r="A177" s="53"/>
      <c r="B177" s="13">
        <v>171</v>
      </c>
      <c r="C177" s="14" t="s">
        <v>240</v>
      </c>
      <c r="D177" s="14" t="s">
        <v>239</v>
      </c>
      <c r="E177" s="15">
        <v>28</v>
      </c>
      <c r="F177" s="16">
        <v>610</v>
      </c>
      <c r="G177" s="45">
        <f t="shared" si="2"/>
        <v>17080</v>
      </c>
      <c r="H177" s="49"/>
      <c r="I177" s="50"/>
    </row>
    <row r="178" spans="1:9" x14ac:dyDescent="0.25">
      <c r="A178" s="53"/>
      <c r="B178" s="13">
        <v>172</v>
      </c>
      <c r="C178" s="14" t="s">
        <v>241</v>
      </c>
      <c r="D178" s="14" t="s">
        <v>239</v>
      </c>
      <c r="E178" s="18">
        <v>28</v>
      </c>
      <c r="F178" s="16">
        <v>2314</v>
      </c>
      <c r="G178" s="45">
        <f t="shared" si="2"/>
        <v>64792</v>
      </c>
      <c r="H178" s="49"/>
      <c r="I178" s="50"/>
    </row>
    <row r="179" spans="1:9" x14ac:dyDescent="0.25">
      <c r="A179" s="53"/>
      <c r="B179" s="13">
        <v>173</v>
      </c>
      <c r="C179" s="14" t="s">
        <v>242</v>
      </c>
      <c r="D179" s="14" t="s">
        <v>60</v>
      </c>
      <c r="E179" s="18" t="s">
        <v>30</v>
      </c>
      <c r="F179" s="16">
        <v>543</v>
      </c>
      <c r="G179" s="45">
        <f t="shared" si="2"/>
        <v>54300</v>
      </c>
      <c r="H179" s="49"/>
      <c r="I179" s="50"/>
    </row>
    <row r="180" spans="1:9" x14ac:dyDescent="0.25">
      <c r="A180" s="53"/>
      <c r="B180" s="13">
        <v>174</v>
      </c>
      <c r="C180" s="14" t="s">
        <v>243</v>
      </c>
      <c r="D180" s="14" t="s">
        <v>60</v>
      </c>
      <c r="E180" s="18" t="s">
        <v>27</v>
      </c>
      <c r="F180" s="16">
        <v>540</v>
      </c>
      <c r="G180" s="45">
        <f t="shared" si="2"/>
        <v>5400</v>
      </c>
      <c r="H180" s="49"/>
      <c r="I180" s="50"/>
    </row>
    <row r="181" spans="1:9" x14ac:dyDescent="0.25">
      <c r="A181" s="53"/>
      <c r="B181" s="13">
        <v>175</v>
      </c>
      <c r="C181" s="14" t="s">
        <v>244</v>
      </c>
      <c r="D181" s="14" t="s">
        <v>60</v>
      </c>
      <c r="E181" s="15">
        <v>100</v>
      </c>
      <c r="F181" s="16">
        <v>675</v>
      </c>
      <c r="G181" s="45">
        <f t="shared" si="2"/>
        <v>67500</v>
      </c>
      <c r="H181" s="49"/>
      <c r="I181" s="50"/>
    </row>
    <row r="182" spans="1:9" x14ac:dyDescent="0.25">
      <c r="A182" s="53"/>
      <c r="B182" s="13">
        <v>176</v>
      </c>
      <c r="C182" s="14" t="s">
        <v>245</v>
      </c>
      <c r="D182" s="14" t="s">
        <v>60</v>
      </c>
      <c r="E182" s="18" t="s">
        <v>246</v>
      </c>
      <c r="F182" s="16">
        <v>1125</v>
      </c>
      <c r="G182" s="45">
        <f t="shared" si="2"/>
        <v>54000</v>
      </c>
      <c r="H182" s="49"/>
      <c r="I182" s="50"/>
    </row>
    <row r="183" spans="1:9" x14ac:dyDescent="0.25">
      <c r="A183" s="53"/>
      <c r="B183" s="13">
        <v>177</v>
      </c>
      <c r="C183" s="14" t="s">
        <v>247</v>
      </c>
      <c r="D183" s="14" t="s">
        <v>60</v>
      </c>
      <c r="E183" s="15">
        <v>14</v>
      </c>
      <c r="F183" s="16">
        <v>1526</v>
      </c>
      <c r="G183" s="45">
        <f t="shared" si="2"/>
        <v>21364</v>
      </c>
      <c r="H183" s="49"/>
      <c r="I183" s="50"/>
    </row>
    <row r="184" spans="1:9" x14ac:dyDescent="0.25">
      <c r="A184" s="53"/>
      <c r="B184" s="13">
        <v>178</v>
      </c>
      <c r="C184" s="14" t="s">
        <v>248</v>
      </c>
      <c r="D184" s="14" t="s">
        <v>60</v>
      </c>
      <c r="E184" s="15">
        <v>48</v>
      </c>
      <c r="F184" s="16">
        <v>1035</v>
      </c>
      <c r="G184" s="45">
        <f t="shared" si="2"/>
        <v>49680</v>
      </c>
      <c r="H184" s="49"/>
      <c r="I184" s="50"/>
    </row>
    <row r="185" spans="1:9" x14ac:dyDescent="0.25">
      <c r="A185" s="53"/>
      <c r="B185" s="13">
        <v>179</v>
      </c>
      <c r="C185" s="14" t="s">
        <v>249</v>
      </c>
      <c r="D185" s="14" t="s">
        <v>60</v>
      </c>
      <c r="E185" s="18" t="s">
        <v>250</v>
      </c>
      <c r="F185" s="16">
        <v>1188</v>
      </c>
      <c r="G185" s="45">
        <f t="shared" si="2"/>
        <v>9504</v>
      </c>
      <c r="H185" s="49"/>
      <c r="I185" s="50"/>
    </row>
    <row r="186" spans="1:9" x14ac:dyDescent="0.25">
      <c r="A186" s="53"/>
      <c r="B186" s="13">
        <v>180</v>
      </c>
      <c r="C186" s="14" t="s">
        <v>251</v>
      </c>
      <c r="D186" s="14" t="s">
        <v>18</v>
      </c>
      <c r="E186" s="18" t="s">
        <v>95</v>
      </c>
      <c r="F186" s="16">
        <v>144</v>
      </c>
      <c r="G186" s="45">
        <f t="shared" si="2"/>
        <v>2880</v>
      </c>
      <c r="H186" s="49"/>
      <c r="I186" s="50"/>
    </row>
    <row r="187" spans="1:9" x14ac:dyDescent="0.25">
      <c r="A187" s="53"/>
      <c r="B187" s="13">
        <v>181</v>
      </c>
      <c r="C187" s="14" t="s">
        <v>252</v>
      </c>
      <c r="D187" s="14" t="s">
        <v>10</v>
      </c>
      <c r="E187" s="15">
        <v>20</v>
      </c>
      <c r="F187" s="16">
        <v>2461</v>
      </c>
      <c r="G187" s="45">
        <f t="shared" si="2"/>
        <v>49220</v>
      </c>
      <c r="H187" s="49"/>
      <c r="I187" s="50"/>
    </row>
    <row r="188" spans="1:9" x14ac:dyDescent="0.25">
      <c r="A188" s="53"/>
      <c r="B188" s="13">
        <v>182</v>
      </c>
      <c r="C188" s="22" t="s">
        <v>253</v>
      </c>
      <c r="D188" s="22" t="s">
        <v>97</v>
      </c>
      <c r="E188" s="23">
        <v>20</v>
      </c>
      <c r="F188" s="16">
        <v>1026</v>
      </c>
      <c r="G188" s="45">
        <f t="shared" si="2"/>
        <v>20520</v>
      </c>
      <c r="H188" s="49"/>
      <c r="I188" s="50"/>
    </row>
    <row r="189" spans="1:9" x14ac:dyDescent="0.25">
      <c r="A189" s="53"/>
      <c r="B189" s="13">
        <v>183</v>
      </c>
      <c r="C189" s="14" t="s">
        <v>254</v>
      </c>
      <c r="D189" s="14" t="s">
        <v>12</v>
      </c>
      <c r="E189" s="15">
        <v>30</v>
      </c>
      <c r="F189" s="16">
        <v>2156</v>
      </c>
      <c r="G189" s="45">
        <f t="shared" si="2"/>
        <v>64680</v>
      </c>
      <c r="H189" s="49"/>
      <c r="I189" s="50"/>
    </row>
    <row r="190" spans="1:9" x14ac:dyDescent="0.25">
      <c r="A190" s="53"/>
      <c r="B190" s="13">
        <v>184</v>
      </c>
      <c r="C190" s="14" t="s">
        <v>255</v>
      </c>
      <c r="D190" s="14" t="s">
        <v>256</v>
      </c>
      <c r="E190" s="15">
        <v>20</v>
      </c>
      <c r="F190" s="16">
        <v>3491</v>
      </c>
      <c r="G190" s="45">
        <f t="shared" si="2"/>
        <v>69820</v>
      </c>
      <c r="H190" s="49"/>
      <c r="I190" s="50"/>
    </row>
    <row r="191" spans="1:9" x14ac:dyDescent="0.25">
      <c r="A191" s="53"/>
      <c r="B191" s="13">
        <v>185</v>
      </c>
      <c r="C191" s="14" t="s">
        <v>257</v>
      </c>
      <c r="D191" s="14" t="s">
        <v>256</v>
      </c>
      <c r="E191" s="15">
        <v>60</v>
      </c>
      <c r="F191" s="16">
        <v>3203</v>
      </c>
      <c r="G191" s="45">
        <f t="shared" si="2"/>
        <v>192180</v>
      </c>
      <c r="H191" s="49"/>
      <c r="I191" s="50"/>
    </row>
    <row r="192" spans="1:9" x14ac:dyDescent="0.25">
      <c r="A192" s="53"/>
      <c r="B192" s="13">
        <v>186</v>
      </c>
      <c r="C192" s="14" t="s">
        <v>258</v>
      </c>
      <c r="D192" s="14" t="s">
        <v>256</v>
      </c>
      <c r="E192" s="15">
        <v>60</v>
      </c>
      <c r="F192" s="16">
        <v>3203</v>
      </c>
      <c r="G192" s="45">
        <f t="shared" si="2"/>
        <v>192180</v>
      </c>
      <c r="H192" s="49"/>
      <c r="I192" s="50"/>
    </row>
    <row r="193" spans="1:9" x14ac:dyDescent="0.25">
      <c r="A193" s="53"/>
      <c r="B193" s="13">
        <v>187</v>
      </c>
      <c r="C193" s="14" t="s">
        <v>259</v>
      </c>
      <c r="D193" s="14" t="s">
        <v>15</v>
      </c>
      <c r="E193" s="15">
        <v>20</v>
      </c>
      <c r="F193" s="16">
        <v>247</v>
      </c>
      <c r="G193" s="45">
        <f t="shared" si="2"/>
        <v>4940</v>
      </c>
      <c r="H193" s="49"/>
      <c r="I193" s="50"/>
    </row>
    <row r="194" spans="1:9" x14ac:dyDescent="0.25">
      <c r="A194" s="53"/>
      <c r="B194" s="13">
        <v>188</v>
      </c>
      <c r="C194" s="14" t="s">
        <v>260</v>
      </c>
      <c r="D194" s="14" t="s">
        <v>18</v>
      </c>
      <c r="E194" s="18">
        <v>30</v>
      </c>
      <c r="F194" s="16">
        <v>116</v>
      </c>
      <c r="G194" s="45">
        <f t="shared" si="2"/>
        <v>3480</v>
      </c>
      <c r="H194" s="49"/>
      <c r="I194" s="50"/>
    </row>
    <row r="195" spans="1:9" x14ac:dyDescent="0.25">
      <c r="A195" s="53"/>
      <c r="B195" s="13">
        <v>189</v>
      </c>
      <c r="C195" s="14" t="s">
        <v>261</v>
      </c>
      <c r="D195" s="14" t="s">
        <v>15</v>
      </c>
      <c r="E195" s="18" t="s">
        <v>262</v>
      </c>
      <c r="F195" s="16">
        <v>176</v>
      </c>
      <c r="G195" s="45">
        <f t="shared" si="2"/>
        <v>8800</v>
      </c>
      <c r="H195" s="49"/>
      <c r="I195" s="50"/>
    </row>
    <row r="196" spans="1:9" x14ac:dyDescent="0.25">
      <c r="A196" s="53"/>
      <c r="B196" s="13">
        <v>190</v>
      </c>
      <c r="C196" s="14" t="s">
        <v>263</v>
      </c>
      <c r="D196" s="14" t="s">
        <v>20</v>
      </c>
      <c r="E196" s="15">
        <v>30</v>
      </c>
      <c r="F196" s="16">
        <v>4059</v>
      </c>
      <c r="G196" s="45">
        <f t="shared" si="2"/>
        <v>121770</v>
      </c>
      <c r="H196" s="49"/>
      <c r="I196" s="50"/>
    </row>
    <row r="197" spans="1:9" x14ac:dyDescent="0.25">
      <c r="A197" s="53"/>
      <c r="B197" s="13">
        <v>191</v>
      </c>
      <c r="C197" s="14" t="s">
        <v>264</v>
      </c>
      <c r="D197" s="14" t="s">
        <v>109</v>
      </c>
      <c r="E197" s="15">
        <v>1</v>
      </c>
      <c r="F197" s="21">
        <v>16253</v>
      </c>
      <c r="G197" s="45">
        <f t="shared" si="2"/>
        <v>16253</v>
      </c>
      <c r="H197" s="49"/>
      <c r="I197" s="50"/>
    </row>
    <row r="198" spans="1:9" x14ac:dyDescent="0.25">
      <c r="A198" s="53"/>
      <c r="B198" s="13">
        <v>192</v>
      </c>
      <c r="C198" s="14" t="s">
        <v>265</v>
      </c>
      <c r="D198" s="14" t="s">
        <v>266</v>
      </c>
      <c r="E198" s="15">
        <v>50</v>
      </c>
      <c r="F198" s="16">
        <v>1005</v>
      </c>
      <c r="G198" s="45">
        <f t="shared" si="2"/>
        <v>50250</v>
      </c>
      <c r="H198" s="49"/>
      <c r="I198" s="50"/>
    </row>
    <row r="199" spans="1:9" x14ac:dyDescent="0.25">
      <c r="A199" s="53"/>
      <c r="B199" s="13">
        <v>193</v>
      </c>
      <c r="C199" s="14" t="s">
        <v>267</v>
      </c>
      <c r="D199" s="14" t="s">
        <v>268</v>
      </c>
      <c r="E199" s="15">
        <v>2</v>
      </c>
      <c r="F199" s="16">
        <v>11025</v>
      </c>
      <c r="G199" s="45">
        <f t="shared" ref="G199:G262" si="3">+E199*F199</f>
        <v>22050</v>
      </c>
      <c r="H199" s="49"/>
      <c r="I199" s="50"/>
    </row>
    <row r="200" spans="1:9" x14ac:dyDescent="0.25">
      <c r="A200" s="53"/>
      <c r="B200" s="13">
        <v>194</v>
      </c>
      <c r="C200" s="14" t="s">
        <v>269</v>
      </c>
      <c r="D200" s="14" t="s">
        <v>270</v>
      </c>
      <c r="E200" s="15">
        <v>1</v>
      </c>
      <c r="F200" s="21">
        <v>96751</v>
      </c>
      <c r="G200" s="45">
        <f t="shared" si="3"/>
        <v>96751</v>
      </c>
      <c r="H200" s="49"/>
      <c r="I200" s="50"/>
    </row>
    <row r="201" spans="1:9" x14ac:dyDescent="0.25">
      <c r="A201" s="53"/>
      <c r="B201" s="13">
        <v>195</v>
      </c>
      <c r="C201" s="14" t="s">
        <v>271</v>
      </c>
      <c r="D201" s="14" t="s">
        <v>270</v>
      </c>
      <c r="E201" s="15">
        <v>1</v>
      </c>
      <c r="F201" s="21">
        <v>97542</v>
      </c>
      <c r="G201" s="45">
        <f t="shared" si="3"/>
        <v>97542</v>
      </c>
      <c r="H201" s="49"/>
      <c r="I201" s="50"/>
    </row>
    <row r="202" spans="1:9" x14ac:dyDescent="0.25">
      <c r="A202" s="53"/>
      <c r="B202" s="13">
        <v>196</v>
      </c>
      <c r="C202" s="14" t="s">
        <v>272</v>
      </c>
      <c r="D202" s="14" t="s">
        <v>49</v>
      </c>
      <c r="E202" s="15">
        <v>10</v>
      </c>
      <c r="F202" s="16">
        <v>5492</v>
      </c>
      <c r="G202" s="45">
        <f t="shared" si="3"/>
        <v>54920</v>
      </c>
      <c r="H202" s="49"/>
      <c r="I202" s="50"/>
    </row>
    <row r="203" spans="1:9" x14ac:dyDescent="0.25">
      <c r="A203" s="53"/>
      <c r="B203" s="13">
        <v>197</v>
      </c>
      <c r="C203" s="14" t="s">
        <v>273</v>
      </c>
      <c r="D203" s="14" t="s">
        <v>274</v>
      </c>
      <c r="E203" s="15">
        <v>5</v>
      </c>
      <c r="F203" s="16">
        <v>12672</v>
      </c>
      <c r="G203" s="45">
        <f t="shared" si="3"/>
        <v>63360</v>
      </c>
      <c r="H203" s="49"/>
      <c r="I203" s="50"/>
    </row>
    <row r="204" spans="1:9" x14ac:dyDescent="0.25">
      <c r="A204" s="53"/>
      <c r="B204" s="13">
        <v>198</v>
      </c>
      <c r="C204" s="14" t="s">
        <v>275</v>
      </c>
      <c r="D204" s="14" t="s">
        <v>276</v>
      </c>
      <c r="E204" s="15">
        <v>20</v>
      </c>
      <c r="F204" s="16">
        <v>1480</v>
      </c>
      <c r="G204" s="45">
        <f t="shared" si="3"/>
        <v>29600</v>
      </c>
      <c r="H204" s="49"/>
      <c r="I204" s="50"/>
    </row>
    <row r="205" spans="1:9" x14ac:dyDescent="0.25">
      <c r="A205" s="53"/>
      <c r="B205" s="13">
        <v>199</v>
      </c>
      <c r="C205" s="14" t="s">
        <v>277</v>
      </c>
      <c r="D205" s="14" t="s">
        <v>12</v>
      </c>
      <c r="E205" s="15">
        <v>10</v>
      </c>
      <c r="F205" s="16">
        <v>2851</v>
      </c>
      <c r="G205" s="45">
        <f t="shared" si="3"/>
        <v>28510</v>
      </c>
      <c r="H205" s="49"/>
      <c r="I205" s="50"/>
    </row>
    <row r="206" spans="1:9" x14ac:dyDescent="0.25">
      <c r="A206" s="53"/>
      <c r="B206" s="13">
        <v>200</v>
      </c>
      <c r="C206" s="22" t="s">
        <v>278</v>
      </c>
      <c r="D206" s="22" t="s">
        <v>12</v>
      </c>
      <c r="E206" s="23">
        <v>14</v>
      </c>
      <c r="F206" s="16">
        <v>5840</v>
      </c>
      <c r="G206" s="45">
        <f t="shared" si="3"/>
        <v>81760</v>
      </c>
      <c r="H206" s="49"/>
      <c r="I206" s="50"/>
    </row>
    <row r="207" spans="1:9" x14ac:dyDescent="0.25">
      <c r="A207" s="53"/>
      <c r="B207" s="13">
        <v>201</v>
      </c>
      <c r="C207" s="14" t="s">
        <v>279</v>
      </c>
      <c r="D207" s="14" t="s">
        <v>12</v>
      </c>
      <c r="E207" s="15">
        <v>14</v>
      </c>
      <c r="F207" s="16">
        <v>6269</v>
      </c>
      <c r="G207" s="45">
        <f t="shared" si="3"/>
        <v>87766</v>
      </c>
      <c r="H207" s="49"/>
      <c r="I207" s="50"/>
    </row>
    <row r="208" spans="1:9" x14ac:dyDescent="0.25">
      <c r="A208" s="53"/>
      <c r="B208" s="13">
        <v>202</v>
      </c>
      <c r="C208" s="14" t="s">
        <v>280</v>
      </c>
      <c r="D208" s="14" t="s">
        <v>281</v>
      </c>
      <c r="E208" s="15">
        <v>30</v>
      </c>
      <c r="F208" s="16">
        <v>1478</v>
      </c>
      <c r="G208" s="45">
        <f t="shared" si="3"/>
        <v>44340</v>
      </c>
      <c r="H208" s="49"/>
      <c r="I208" s="50"/>
    </row>
    <row r="209" spans="1:9" x14ac:dyDescent="0.25">
      <c r="A209" s="53"/>
      <c r="B209" s="13">
        <v>203</v>
      </c>
      <c r="C209" s="14" t="s">
        <v>282</v>
      </c>
      <c r="D209" s="14" t="s">
        <v>18</v>
      </c>
      <c r="E209" s="18" t="s">
        <v>37</v>
      </c>
      <c r="F209" s="16">
        <v>1784</v>
      </c>
      <c r="G209" s="45">
        <f t="shared" si="3"/>
        <v>53520</v>
      </c>
      <c r="H209" s="49"/>
      <c r="I209" s="50"/>
    </row>
    <row r="210" spans="1:9" x14ac:dyDescent="0.25">
      <c r="A210" s="53"/>
      <c r="B210" s="13">
        <v>204</v>
      </c>
      <c r="C210" s="14" t="s">
        <v>283</v>
      </c>
      <c r="D210" s="14" t="s">
        <v>36</v>
      </c>
      <c r="E210" s="15">
        <v>28</v>
      </c>
      <c r="F210" s="16">
        <v>3175</v>
      </c>
      <c r="G210" s="45">
        <f t="shared" si="3"/>
        <v>88900</v>
      </c>
      <c r="H210" s="49"/>
      <c r="I210" s="50"/>
    </row>
    <row r="211" spans="1:9" x14ac:dyDescent="0.25">
      <c r="A211" s="53"/>
      <c r="B211" s="13">
        <v>205</v>
      </c>
      <c r="C211" s="14" t="s">
        <v>284</v>
      </c>
      <c r="D211" s="14" t="s">
        <v>15</v>
      </c>
      <c r="E211" s="18" t="s">
        <v>27</v>
      </c>
      <c r="F211" s="16">
        <v>2483</v>
      </c>
      <c r="G211" s="45">
        <f t="shared" si="3"/>
        <v>24830</v>
      </c>
      <c r="H211" s="49"/>
      <c r="I211" s="50"/>
    </row>
    <row r="212" spans="1:9" x14ac:dyDescent="0.25">
      <c r="A212" s="53"/>
      <c r="B212" s="13">
        <v>206</v>
      </c>
      <c r="C212" s="14" t="s">
        <v>285</v>
      </c>
      <c r="D212" s="14" t="s">
        <v>223</v>
      </c>
      <c r="E212" s="18">
        <v>30</v>
      </c>
      <c r="F212" s="16">
        <v>4230</v>
      </c>
      <c r="G212" s="45">
        <f t="shared" si="3"/>
        <v>126900</v>
      </c>
      <c r="H212" s="49"/>
      <c r="I212" s="50"/>
    </row>
    <row r="213" spans="1:9" x14ac:dyDescent="0.25">
      <c r="A213" s="53"/>
      <c r="B213" s="13">
        <v>207</v>
      </c>
      <c r="C213" s="14" t="s">
        <v>286</v>
      </c>
      <c r="D213" s="14" t="s">
        <v>287</v>
      </c>
      <c r="E213" s="18" t="s">
        <v>24</v>
      </c>
      <c r="F213" s="21">
        <v>29541</v>
      </c>
      <c r="G213" s="45">
        <f t="shared" si="3"/>
        <v>29541</v>
      </c>
      <c r="H213" s="49"/>
      <c r="I213" s="50"/>
    </row>
    <row r="214" spans="1:9" x14ac:dyDescent="0.25">
      <c r="A214" s="53"/>
      <c r="B214" s="13">
        <v>208</v>
      </c>
      <c r="C214" s="14" t="s">
        <v>288</v>
      </c>
      <c r="D214" s="14" t="s">
        <v>18</v>
      </c>
      <c r="E214" s="15">
        <v>20</v>
      </c>
      <c r="F214" s="16">
        <v>504</v>
      </c>
      <c r="G214" s="45">
        <f t="shared" si="3"/>
        <v>10080</v>
      </c>
      <c r="H214" s="49"/>
      <c r="I214" s="50"/>
    </row>
    <row r="215" spans="1:9" x14ac:dyDescent="0.25">
      <c r="A215" s="53"/>
      <c r="B215" s="13">
        <v>209</v>
      </c>
      <c r="C215" s="19" t="s">
        <v>289</v>
      </c>
      <c r="D215" s="19" t="s">
        <v>18</v>
      </c>
      <c r="E215" s="20">
        <v>30</v>
      </c>
      <c r="F215" s="16">
        <v>464</v>
      </c>
      <c r="G215" s="45">
        <f t="shared" si="3"/>
        <v>13920</v>
      </c>
      <c r="H215" s="49"/>
      <c r="I215" s="50"/>
    </row>
    <row r="216" spans="1:9" x14ac:dyDescent="0.25">
      <c r="A216" s="53"/>
      <c r="B216" s="13">
        <v>210</v>
      </c>
      <c r="C216" s="14" t="s">
        <v>290</v>
      </c>
      <c r="D216" s="14" t="s">
        <v>18</v>
      </c>
      <c r="E216" s="15">
        <v>30</v>
      </c>
      <c r="F216" s="16">
        <v>504</v>
      </c>
      <c r="G216" s="45">
        <f t="shared" si="3"/>
        <v>15120</v>
      </c>
      <c r="H216" s="49"/>
      <c r="I216" s="50"/>
    </row>
    <row r="217" spans="1:9" x14ac:dyDescent="0.25">
      <c r="A217" s="53"/>
      <c r="B217" s="13">
        <v>211</v>
      </c>
      <c r="C217" s="19" t="s">
        <v>291</v>
      </c>
      <c r="D217" s="19" t="s">
        <v>15</v>
      </c>
      <c r="E217" s="20">
        <v>14</v>
      </c>
      <c r="F217" s="16">
        <v>2738</v>
      </c>
      <c r="G217" s="45">
        <f t="shared" si="3"/>
        <v>38332</v>
      </c>
      <c r="H217" s="49"/>
      <c r="I217" s="50"/>
    </row>
    <row r="218" spans="1:9" x14ac:dyDescent="0.25">
      <c r="A218" s="53"/>
      <c r="B218" s="13">
        <v>212</v>
      </c>
      <c r="C218" s="14" t="s">
        <v>292</v>
      </c>
      <c r="D218" s="14" t="s">
        <v>12</v>
      </c>
      <c r="E218" s="18">
        <v>30</v>
      </c>
      <c r="F218" s="16">
        <v>1176</v>
      </c>
      <c r="G218" s="45">
        <f t="shared" si="3"/>
        <v>35280</v>
      </c>
      <c r="H218" s="49"/>
      <c r="I218" s="50"/>
    </row>
    <row r="219" spans="1:9" x14ac:dyDescent="0.25">
      <c r="A219" s="53"/>
      <c r="B219" s="13">
        <v>213</v>
      </c>
      <c r="C219" s="14" t="s">
        <v>293</v>
      </c>
      <c r="D219" s="14" t="s">
        <v>12</v>
      </c>
      <c r="E219" s="15">
        <v>30</v>
      </c>
      <c r="F219" s="16">
        <v>1587</v>
      </c>
      <c r="G219" s="45">
        <f t="shared" si="3"/>
        <v>47610</v>
      </c>
      <c r="H219" s="49"/>
      <c r="I219" s="50"/>
    </row>
    <row r="220" spans="1:9" x14ac:dyDescent="0.25">
      <c r="A220" s="53"/>
      <c r="B220" s="13">
        <v>214</v>
      </c>
      <c r="C220" s="14" t="s">
        <v>294</v>
      </c>
      <c r="D220" s="14" t="s">
        <v>20</v>
      </c>
      <c r="E220" s="18">
        <v>50</v>
      </c>
      <c r="F220" s="16">
        <v>1324</v>
      </c>
      <c r="G220" s="45">
        <f t="shared" si="3"/>
        <v>66200</v>
      </c>
      <c r="H220" s="49"/>
      <c r="I220" s="50"/>
    </row>
    <row r="221" spans="1:9" x14ac:dyDescent="0.25">
      <c r="A221" s="53"/>
      <c r="B221" s="13">
        <v>215</v>
      </c>
      <c r="C221" s="14" t="s">
        <v>295</v>
      </c>
      <c r="D221" s="14" t="s">
        <v>20</v>
      </c>
      <c r="E221" s="15">
        <v>50</v>
      </c>
      <c r="F221" s="16">
        <v>952</v>
      </c>
      <c r="G221" s="45">
        <f t="shared" si="3"/>
        <v>47600</v>
      </c>
      <c r="H221" s="49"/>
      <c r="I221" s="50"/>
    </row>
    <row r="222" spans="1:9" x14ac:dyDescent="0.25">
      <c r="A222" s="53"/>
      <c r="B222" s="13">
        <v>216</v>
      </c>
      <c r="C222" s="14" t="s">
        <v>296</v>
      </c>
      <c r="D222" s="14" t="s">
        <v>20</v>
      </c>
      <c r="E222" s="15">
        <v>50</v>
      </c>
      <c r="F222" s="16">
        <v>977</v>
      </c>
      <c r="G222" s="45">
        <f t="shared" si="3"/>
        <v>48850</v>
      </c>
      <c r="H222" s="49"/>
      <c r="I222" s="50"/>
    </row>
    <row r="223" spans="1:9" x14ac:dyDescent="0.25">
      <c r="A223" s="53"/>
      <c r="B223" s="13">
        <v>217</v>
      </c>
      <c r="C223" s="14" t="s">
        <v>297</v>
      </c>
      <c r="D223" s="14" t="s">
        <v>20</v>
      </c>
      <c r="E223" s="15">
        <v>50</v>
      </c>
      <c r="F223" s="16">
        <v>1127</v>
      </c>
      <c r="G223" s="45">
        <f t="shared" si="3"/>
        <v>56350</v>
      </c>
      <c r="H223" s="49"/>
      <c r="I223" s="50"/>
    </row>
    <row r="224" spans="1:9" x14ac:dyDescent="0.25">
      <c r="A224" s="53"/>
      <c r="B224" s="13">
        <v>218</v>
      </c>
      <c r="C224" s="14" t="s">
        <v>298</v>
      </c>
      <c r="D224" s="14" t="s">
        <v>42</v>
      </c>
      <c r="E224" s="15">
        <v>1</v>
      </c>
      <c r="F224" s="21">
        <v>54267</v>
      </c>
      <c r="G224" s="45">
        <f t="shared" si="3"/>
        <v>54267</v>
      </c>
      <c r="H224" s="49"/>
      <c r="I224" s="50"/>
    </row>
    <row r="225" spans="1:9" x14ac:dyDescent="0.25">
      <c r="A225" s="53"/>
      <c r="B225" s="13">
        <v>219</v>
      </c>
      <c r="C225" s="14" t="s">
        <v>299</v>
      </c>
      <c r="D225" s="14" t="s">
        <v>239</v>
      </c>
      <c r="E225" s="15">
        <v>30</v>
      </c>
      <c r="F225" s="16">
        <v>8052</v>
      </c>
      <c r="G225" s="45">
        <f t="shared" si="3"/>
        <v>241560</v>
      </c>
      <c r="H225" s="49"/>
      <c r="I225" s="50"/>
    </row>
    <row r="226" spans="1:9" x14ac:dyDescent="0.25">
      <c r="A226" s="53"/>
      <c r="B226" s="13">
        <v>220</v>
      </c>
      <c r="C226" s="14" t="s">
        <v>300</v>
      </c>
      <c r="D226" s="14" t="s">
        <v>239</v>
      </c>
      <c r="E226" s="18">
        <v>30</v>
      </c>
      <c r="F226" s="16">
        <v>1985</v>
      </c>
      <c r="G226" s="45">
        <f t="shared" si="3"/>
        <v>59550</v>
      </c>
      <c r="H226" s="49"/>
      <c r="I226" s="50"/>
    </row>
    <row r="227" spans="1:9" x14ac:dyDescent="0.25">
      <c r="A227" s="53"/>
      <c r="B227" s="13">
        <v>221</v>
      </c>
      <c r="C227" s="14" t="s">
        <v>301</v>
      </c>
      <c r="D227" s="14" t="s">
        <v>239</v>
      </c>
      <c r="E227" s="18" t="s">
        <v>302</v>
      </c>
      <c r="F227" s="16">
        <v>2650</v>
      </c>
      <c r="G227" s="45">
        <f t="shared" si="3"/>
        <v>18550</v>
      </c>
      <c r="H227" s="49"/>
      <c r="I227" s="50"/>
    </row>
    <row r="228" spans="1:9" x14ac:dyDescent="0.25">
      <c r="A228" s="53"/>
      <c r="B228" s="13">
        <v>222</v>
      </c>
      <c r="C228" s="14" t="s">
        <v>303</v>
      </c>
      <c r="D228" s="14" t="s">
        <v>239</v>
      </c>
      <c r="E228" s="15">
        <v>28</v>
      </c>
      <c r="F228" s="16">
        <v>5327</v>
      </c>
      <c r="G228" s="45">
        <f t="shared" si="3"/>
        <v>149156</v>
      </c>
      <c r="H228" s="49"/>
      <c r="I228" s="50"/>
    </row>
    <row r="229" spans="1:9" x14ac:dyDescent="0.25">
      <c r="A229" s="53"/>
      <c r="B229" s="13">
        <v>223</v>
      </c>
      <c r="C229" s="14" t="s">
        <v>304</v>
      </c>
      <c r="D229" s="14" t="s">
        <v>239</v>
      </c>
      <c r="E229" s="15">
        <v>28</v>
      </c>
      <c r="F229" s="16">
        <v>5327</v>
      </c>
      <c r="G229" s="45">
        <f t="shared" si="3"/>
        <v>149156</v>
      </c>
      <c r="H229" s="49"/>
      <c r="I229" s="50"/>
    </row>
    <row r="230" spans="1:9" x14ac:dyDescent="0.25">
      <c r="A230" s="53"/>
      <c r="B230" s="13">
        <v>224</v>
      </c>
      <c r="C230" s="19" t="s">
        <v>305</v>
      </c>
      <c r="D230" s="19" t="s">
        <v>239</v>
      </c>
      <c r="E230" s="20">
        <v>28</v>
      </c>
      <c r="F230" s="16">
        <v>5527</v>
      </c>
      <c r="G230" s="45">
        <f t="shared" si="3"/>
        <v>154756</v>
      </c>
      <c r="H230" s="49"/>
      <c r="I230" s="50"/>
    </row>
    <row r="231" spans="1:9" x14ac:dyDescent="0.25">
      <c r="A231" s="53"/>
      <c r="B231" s="13">
        <v>225</v>
      </c>
      <c r="C231" s="14" t="s">
        <v>306</v>
      </c>
      <c r="D231" s="14" t="s">
        <v>239</v>
      </c>
      <c r="E231" s="15">
        <v>28</v>
      </c>
      <c r="F231" s="16">
        <v>7394</v>
      </c>
      <c r="G231" s="45">
        <f t="shared" si="3"/>
        <v>207032</v>
      </c>
      <c r="H231" s="49"/>
      <c r="I231" s="50"/>
    </row>
    <row r="232" spans="1:9" x14ac:dyDescent="0.25">
      <c r="A232" s="53"/>
      <c r="B232" s="13">
        <v>226</v>
      </c>
      <c r="C232" s="19" t="s">
        <v>307</v>
      </c>
      <c r="D232" s="19" t="s">
        <v>239</v>
      </c>
      <c r="E232" s="20">
        <v>28</v>
      </c>
      <c r="F232" s="16">
        <v>5527</v>
      </c>
      <c r="G232" s="45">
        <f t="shared" si="3"/>
        <v>154756</v>
      </c>
      <c r="H232" s="49"/>
      <c r="I232" s="50"/>
    </row>
    <row r="233" spans="1:9" x14ac:dyDescent="0.25">
      <c r="A233" s="53"/>
      <c r="B233" s="13">
        <v>227</v>
      </c>
      <c r="C233" s="14" t="s">
        <v>308</v>
      </c>
      <c r="D233" s="14" t="s">
        <v>12</v>
      </c>
      <c r="E233" s="18">
        <v>14</v>
      </c>
      <c r="F233" s="16">
        <v>5140</v>
      </c>
      <c r="G233" s="45">
        <f t="shared" si="3"/>
        <v>71960</v>
      </c>
      <c r="H233" s="49"/>
      <c r="I233" s="50"/>
    </row>
    <row r="234" spans="1:9" x14ac:dyDescent="0.25">
      <c r="A234" s="53"/>
      <c r="B234" s="13">
        <v>228</v>
      </c>
      <c r="C234" s="19" t="s">
        <v>309</v>
      </c>
      <c r="D234" s="19" t="s">
        <v>45</v>
      </c>
      <c r="E234" s="20">
        <v>30</v>
      </c>
      <c r="F234" s="16">
        <v>6061</v>
      </c>
      <c r="G234" s="45">
        <f t="shared" si="3"/>
        <v>181830</v>
      </c>
      <c r="H234" s="49"/>
      <c r="I234" s="50"/>
    </row>
    <row r="235" spans="1:9" x14ac:dyDescent="0.25">
      <c r="A235" s="53"/>
      <c r="B235" s="13">
        <v>229</v>
      </c>
      <c r="C235" s="14" t="s">
        <v>310</v>
      </c>
      <c r="D235" s="14" t="s">
        <v>49</v>
      </c>
      <c r="E235" s="18">
        <v>3</v>
      </c>
      <c r="F235" s="16">
        <v>14697</v>
      </c>
      <c r="G235" s="45">
        <f t="shared" si="3"/>
        <v>44091</v>
      </c>
      <c r="H235" s="49"/>
      <c r="I235" s="50"/>
    </row>
    <row r="236" spans="1:9" x14ac:dyDescent="0.25">
      <c r="A236" s="53"/>
      <c r="B236" s="13">
        <v>230</v>
      </c>
      <c r="C236" s="14" t="s">
        <v>311</v>
      </c>
      <c r="D236" s="14" t="s">
        <v>65</v>
      </c>
      <c r="E236" s="15">
        <v>20</v>
      </c>
      <c r="F236" s="16">
        <v>2904</v>
      </c>
      <c r="G236" s="45">
        <f t="shared" si="3"/>
        <v>58080</v>
      </c>
      <c r="H236" s="49"/>
      <c r="I236" s="50"/>
    </row>
    <row r="237" spans="1:9" x14ac:dyDescent="0.25">
      <c r="A237" s="53"/>
      <c r="B237" s="13">
        <v>231</v>
      </c>
      <c r="C237" s="19" t="s">
        <v>312</v>
      </c>
      <c r="D237" s="19" t="s">
        <v>313</v>
      </c>
      <c r="E237" s="20">
        <v>30</v>
      </c>
      <c r="F237" s="16">
        <v>7182</v>
      </c>
      <c r="G237" s="45">
        <f t="shared" si="3"/>
        <v>215460</v>
      </c>
      <c r="H237" s="49"/>
      <c r="I237" s="50"/>
    </row>
    <row r="238" spans="1:9" x14ac:dyDescent="0.25">
      <c r="A238" s="53"/>
      <c r="B238" s="13">
        <v>232</v>
      </c>
      <c r="C238" s="14" t="s">
        <v>314</v>
      </c>
      <c r="D238" s="14" t="s">
        <v>45</v>
      </c>
      <c r="E238" s="18">
        <v>30</v>
      </c>
      <c r="F238" s="16">
        <v>7295</v>
      </c>
      <c r="G238" s="45">
        <f t="shared" si="3"/>
        <v>218850</v>
      </c>
      <c r="H238" s="49"/>
      <c r="I238" s="50"/>
    </row>
    <row r="239" spans="1:9" x14ac:dyDescent="0.25">
      <c r="A239" s="53"/>
      <c r="B239" s="13">
        <v>233</v>
      </c>
      <c r="C239" s="14" t="s">
        <v>315</v>
      </c>
      <c r="D239" s="14" t="s">
        <v>316</v>
      </c>
      <c r="E239" s="15">
        <v>10</v>
      </c>
      <c r="F239" s="16">
        <v>5870</v>
      </c>
      <c r="G239" s="45">
        <f t="shared" si="3"/>
        <v>58700</v>
      </c>
      <c r="H239" s="49"/>
      <c r="I239" s="50"/>
    </row>
    <row r="240" spans="1:9" x14ac:dyDescent="0.25">
      <c r="A240" s="53"/>
      <c r="B240" s="13">
        <v>234</v>
      </c>
      <c r="C240" s="14" t="s">
        <v>317</v>
      </c>
      <c r="D240" s="14" t="s">
        <v>65</v>
      </c>
      <c r="E240" s="15">
        <v>1</v>
      </c>
      <c r="F240" s="21">
        <v>26448</v>
      </c>
      <c r="G240" s="45">
        <f t="shared" si="3"/>
        <v>26448</v>
      </c>
      <c r="H240" s="49"/>
      <c r="I240" s="50"/>
    </row>
    <row r="241" spans="1:92" x14ac:dyDescent="0.25">
      <c r="A241" s="53"/>
      <c r="B241" s="13">
        <v>235</v>
      </c>
      <c r="C241" s="22" t="s">
        <v>318</v>
      </c>
      <c r="D241" s="22" t="s">
        <v>109</v>
      </c>
      <c r="E241" s="23">
        <v>1</v>
      </c>
      <c r="F241" s="21">
        <v>24863</v>
      </c>
      <c r="G241" s="45">
        <f t="shared" si="3"/>
        <v>24863</v>
      </c>
      <c r="H241" s="49"/>
      <c r="I241" s="50"/>
    </row>
    <row r="242" spans="1:92" x14ac:dyDescent="0.25">
      <c r="A242" s="53"/>
      <c r="B242" s="13">
        <v>236</v>
      </c>
      <c r="C242" s="14" t="s">
        <v>319</v>
      </c>
      <c r="D242" s="14" t="s">
        <v>12</v>
      </c>
      <c r="E242" s="15">
        <v>14</v>
      </c>
      <c r="F242" s="16">
        <v>5121</v>
      </c>
      <c r="G242" s="45">
        <f t="shared" si="3"/>
        <v>71694</v>
      </c>
      <c r="H242" s="49"/>
      <c r="I242" s="50"/>
    </row>
    <row r="243" spans="1:92" x14ac:dyDescent="0.25">
      <c r="A243" s="53"/>
      <c r="B243" s="13">
        <v>237</v>
      </c>
      <c r="C243" s="19" t="s">
        <v>320</v>
      </c>
      <c r="D243" s="19" t="s">
        <v>36</v>
      </c>
      <c r="E243" s="20">
        <v>15</v>
      </c>
      <c r="F243" s="16">
        <v>7546</v>
      </c>
      <c r="G243" s="45">
        <f t="shared" si="3"/>
        <v>113190</v>
      </c>
      <c r="H243" s="49"/>
      <c r="I243" s="50"/>
    </row>
    <row r="244" spans="1:92" x14ac:dyDescent="0.25">
      <c r="A244" s="53"/>
      <c r="B244" s="13">
        <v>238</v>
      </c>
      <c r="C244" s="14" t="s">
        <v>321</v>
      </c>
      <c r="D244" s="14" t="s">
        <v>36</v>
      </c>
      <c r="E244" s="18">
        <v>30</v>
      </c>
      <c r="F244" s="16">
        <v>4094</v>
      </c>
      <c r="G244" s="45">
        <f t="shared" si="3"/>
        <v>122820</v>
      </c>
      <c r="H244" s="49"/>
      <c r="I244" s="50"/>
    </row>
    <row r="245" spans="1:92" x14ac:dyDescent="0.25">
      <c r="A245" s="53"/>
      <c r="B245" s="13">
        <v>239</v>
      </c>
      <c r="C245" s="24" t="s">
        <v>322</v>
      </c>
      <c r="D245" s="24" t="s">
        <v>36</v>
      </c>
      <c r="E245" s="25">
        <v>15</v>
      </c>
      <c r="F245" s="16">
        <v>9501</v>
      </c>
      <c r="G245" s="45">
        <f t="shared" si="3"/>
        <v>142515</v>
      </c>
      <c r="H245" s="49"/>
      <c r="I245" s="50"/>
    </row>
    <row r="246" spans="1:92" x14ac:dyDescent="0.25">
      <c r="A246" s="53"/>
      <c r="B246" s="13">
        <v>240</v>
      </c>
      <c r="C246" s="22" t="s">
        <v>323</v>
      </c>
      <c r="D246" s="22" t="s">
        <v>45</v>
      </c>
      <c r="E246" s="23">
        <v>30</v>
      </c>
      <c r="F246" s="16">
        <v>8781</v>
      </c>
      <c r="G246" s="45">
        <f t="shared" si="3"/>
        <v>263430</v>
      </c>
      <c r="H246" s="49"/>
      <c r="I246" s="50"/>
    </row>
    <row r="247" spans="1:92" x14ac:dyDescent="0.25">
      <c r="A247" s="53"/>
      <c r="B247" s="13">
        <v>241</v>
      </c>
      <c r="C247" s="22" t="s">
        <v>324</v>
      </c>
      <c r="D247" s="22" t="s">
        <v>45</v>
      </c>
      <c r="E247" s="23">
        <v>15</v>
      </c>
      <c r="F247" s="16">
        <v>10491</v>
      </c>
      <c r="G247" s="45">
        <f t="shared" si="3"/>
        <v>157365</v>
      </c>
      <c r="H247" s="49"/>
      <c r="I247" s="50"/>
    </row>
    <row r="248" spans="1:92" x14ac:dyDescent="0.25">
      <c r="A248" s="53"/>
      <c r="B248" s="13">
        <v>242</v>
      </c>
      <c r="C248" s="14" t="s">
        <v>325</v>
      </c>
      <c r="D248" s="14" t="s">
        <v>18</v>
      </c>
      <c r="E248" s="15">
        <v>4</v>
      </c>
      <c r="F248" s="16">
        <v>1627</v>
      </c>
      <c r="G248" s="45">
        <f t="shared" si="3"/>
        <v>6508</v>
      </c>
      <c r="H248" s="49"/>
      <c r="I248" s="50"/>
    </row>
    <row r="249" spans="1:92" ht="14.25" customHeight="1" x14ac:dyDescent="0.25">
      <c r="A249" s="53"/>
      <c r="B249" s="13">
        <v>243</v>
      </c>
      <c r="C249" s="22" t="s">
        <v>326</v>
      </c>
      <c r="D249" s="22" t="s">
        <v>15</v>
      </c>
      <c r="E249" s="23">
        <v>7</v>
      </c>
      <c r="F249" s="16">
        <v>3677</v>
      </c>
      <c r="G249" s="45">
        <f t="shared" si="3"/>
        <v>25739</v>
      </c>
      <c r="H249" s="49"/>
      <c r="I249" s="50"/>
    </row>
    <row r="250" spans="1:92" ht="14.25" customHeight="1" x14ac:dyDescent="0.25">
      <c r="A250" s="53"/>
      <c r="B250" s="13">
        <v>244</v>
      </c>
      <c r="C250" s="22" t="s">
        <v>327</v>
      </c>
      <c r="D250" s="22" t="s">
        <v>328</v>
      </c>
      <c r="E250" s="23">
        <v>1</v>
      </c>
      <c r="F250" s="21">
        <v>19202</v>
      </c>
      <c r="G250" s="45">
        <f t="shared" si="3"/>
        <v>19202</v>
      </c>
      <c r="H250" s="49"/>
      <c r="I250" s="50"/>
      <c r="CN250" s="1" t="s">
        <v>329</v>
      </c>
    </row>
    <row r="251" spans="1:92" x14ac:dyDescent="0.25">
      <c r="A251" s="53"/>
      <c r="B251" s="13">
        <v>245</v>
      </c>
      <c r="C251" s="14" t="s">
        <v>330</v>
      </c>
      <c r="D251" s="14" t="s">
        <v>328</v>
      </c>
      <c r="E251" s="15">
        <v>10</v>
      </c>
      <c r="F251" s="16">
        <v>2490</v>
      </c>
      <c r="G251" s="45">
        <f t="shared" si="3"/>
        <v>24900</v>
      </c>
      <c r="H251" s="49"/>
      <c r="I251" s="50"/>
      <c r="CN251" s="1" t="s">
        <v>331</v>
      </c>
    </row>
    <row r="252" spans="1:92" x14ac:dyDescent="0.25">
      <c r="A252" s="53"/>
      <c r="B252" s="13">
        <v>246</v>
      </c>
      <c r="C252" s="14" t="s">
        <v>332</v>
      </c>
      <c r="D252" s="14" t="s">
        <v>333</v>
      </c>
      <c r="E252" s="15">
        <v>1</v>
      </c>
      <c r="F252" s="21">
        <v>33501</v>
      </c>
      <c r="G252" s="45">
        <f t="shared" si="3"/>
        <v>33501</v>
      </c>
      <c r="H252" s="49"/>
      <c r="I252" s="50"/>
    </row>
    <row r="253" spans="1:92" x14ac:dyDescent="0.25">
      <c r="A253" s="53"/>
      <c r="B253" s="13">
        <v>247</v>
      </c>
      <c r="C253" s="14" t="s">
        <v>334</v>
      </c>
      <c r="D253" s="14" t="s">
        <v>124</v>
      </c>
      <c r="E253" s="15">
        <v>1</v>
      </c>
      <c r="F253" s="21">
        <v>38187</v>
      </c>
      <c r="G253" s="45">
        <f t="shared" si="3"/>
        <v>38187</v>
      </c>
      <c r="H253" s="49"/>
      <c r="I253" s="50"/>
    </row>
    <row r="254" spans="1:92" x14ac:dyDescent="0.25">
      <c r="A254" s="53"/>
      <c r="B254" s="13">
        <v>248</v>
      </c>
      <c r="C254" s="14" t="s">
        <v>335</v>
      </c>
      <c r="D254" s="14" t="s">
        <v>15</v>
      </c>
      <c r="E254" s="18" t="s">
        <v>95</v>
      </c>
      <c r="F254" s="16">
        <v>249</v>
      </c>
      <c r="G254" s="45">
        <f t="shared" si="3"/>
        <v>4980</v>
      </c>
      <c r="H254" s="49"/>
      <c r="I254" s="50"/>
    </row>
    <row r="255" spans="1:92" x14ac:dyDescent="0.25">
      <c r="A255" s="53"/>
      <c r="B255" s="13">
        <v>249</v>
      </c>
      <c r="C255" s="14" t="s">
        <v>336</v>
      </c>
      <c r="D255" s="14" t="s">
        <v>18</v>
      </c>
      <c r="E255" s="15">
        <v>10</v>
      </c>
      <c r="F255" s="16">
        <v>236</v>
      </c>
      <c r="G255" s="45">
        <f t="shared" si="3"/>
        <v>2360</v>
      </c>
      <c r="H255" s="49"/>
      <c r="I255" s="50"/>
    </row>
    <row r="256" spans="1:92" x14ac:dyDescent="0.25">
      <c r="A256" s="53"/>
      <c r="B256" s="13">
        <v>250</v>
      </c>
      <c r="C256" s="14" t="s">
        <v>337</v>
      </c>
      <c r="D256" s="14" t="s">
        <v>268</v>
      </c>
      <c r="E256" s="15">
        <v>10</v>
      </c>
      <c r="F256" s="16">
        <v>2210</v>
      </c>
      <c r="G256" s="45">
        <f t="shared" si="3"/>
        <v>22100</v>
      </c>
      <c r="H256" s="49"/>
      <c r="I256" s="50"/>
    </row>
    <row r="257" spans="1:9" x14ac:dyDescent="0.25">
      <c r="A257" s="53"/>
      <c r="B257" s="13">
        <v>251</v>
      </c>
      <c r="C257" s="22" t="s">
        <v>338</v>
      </c>
      <c r="D257" s="22" t="s">
        <v>268</v>
      </c>
      <c r="E257" s="23">
        <v>1</v>
      </c>
      <c r="F257" s="21">
        <v>25415</v>
      </c>
      <c r="G257" s="45">
        <f t="shared" si="3"/>
        <v>25415</v>
      </c>
      <c r="H257" s="49"/>
      <c r="I257" s="50"/>
    </row>
    <row r="258" spans="1:9" x14ac:dyDescent="0.25">
      <c r="A258" s="53"/>
      <c r="B258" s="13">
        <v>252</v>
      </c>
      <c r="C258" s="14" t="s">
        <v>339</v>
      </c>
      <c r="D258" s="14" t="s">
        <v>340</v>
      </c>
      <c r="E258" s="18">
        <v>30</v>
      </c>
      <c r="F258" s="16">
        <v>1082</v>
      </c>
      <c r="G258" s="45">
        <f t="shared" si="3"/>
        <v>32460</v>
      </c>
      <c r="H258" s="49"/>
      <c r="I258" s="50"/>
    </row>
    <row r="259" spans="1:9" x14ac:dyDescent="0.25">
      <c r="A259" s="53"/>
      <c r="B259" s="13">
        <v>253</v>
      </c>
      <c r="C259" s="14" t="s">
        <v>341</v>
      </c>
      <c r="D259" s="14" t="s">
        <v>111</v>
      </c>
      <c r="E259" s="15">
        <v>28</v>
      </c>
      <c r="F259" s="16">
        <v>4118</v>
      </c>
      <c r="G259" s="45">
        <f t="shared" si="3"/>
        <v>115304</v>
      </c>
      <c r="H259" s="49"/>
      <c r="I259" s="50"/>
    </row>
    <row r="260" spans="1:9" x14ac:dyDescent="0.25">
      <c r="A260" s="53"/>
      <c r="B260" s="13">
        <v>254</v>
      </c>
      <c r="C260" s="14" t="s">
        <v>342</v>
      </c>
      <c r="D260" s="14" t="s">
        <v>343</v>
      </c>
      <c r="E260" s="18">
        <v>1</v>
      </c>
      <c r="F260" s="21">
        <v>12588</v>
      </c>
      <c r="G260" s="45">
        <f t="shared" si="3"/>
        <v>12588</v>
      </c>
      <c r="H260" s="49"/>
      <c r="I260" s="50"/>
    </row>
    <row r="261" spans="1:9" x14ac:dyDescent="0.25">
      <c r="A261" s="53"/>
      <c r="B261" s="13">
        <v>255</v>
      </c>
      <c r="C261" s="14" t="s">
        <v>344</v>
      </c>
      <c r="D261" s="14" t="s">
        <v>18</v>
      </c>
      <c r="E261" s="15">
        <v>100</v>
      </c>
      <c r="F261" s="16">
        <v>156</v>
      </c>
      <c r="G261" s="45">
        <f t="shared" si="3"/>
        <v>15600</v>
      </c>
      <c r="H261" s="49"/>
      <c r="I261" s="50"/>
    </row>
    <row r="262" spans="1:9" x14ac:dyDescent="0.25">
      <c r="A262" s="53"/>
      <c r="B262" s="13">
        <v>256</v>
      </c>
      <c r="C262" s="14" t="s">
        <v>345</v>
      </c>
      <c r="D262" s="14" t="s">
        <v>346</v>
      </c>
      <c r="E262" s="18" t="s">
        <v>27</v>
      </c>
      <c r="F262" s="16">
        <v>170</v>
      </c>
      <c r="G262" s="45">
        <f t="shared" si="3"/>
        <v>1700</v>
      </c>
      <c r="H262" s="49"/>
      <c r="I262" s="50"/>
    </row>
    <row r="263" spans="1:9" x14ac:dyDescent="0.25">
      <c r="A263" s="53"/>
      <c r="B263" s="13">
        <v>257</v>
      </c>
      <c r="C263" s="14" t="s">
        <v>347</v>
      </c>
      <c r="D263" s="14" t="s">
        <v>348</v>
      </c>
      <c r="E263" s="18" t="s">
        <v>27</v>
      </c>
      <c r="F263" s="16">
        <v>3273</v>
      </c>
      <c r="G263" s="45">
        <f t="shared" ref="G263:G326" si="4">+E263*F263</f>
        <v>32730</v>
      </c>
      <c r="H263" s="49"/>
      <c r="I263" s="50"/>
    </row>
    <row r="264" spans="1:9" x14ac:dyDescent="0.25">
      <c r="A264" s="53"/>
      <c r="B264" s="13">
        <v>258</v>
      </c>
      <c r="C264" s="22" t="s">
        <v>349</v>
      </c>
      <c r="D264" s="22" t="s">
        <v>350</v>
      </c>
      <c r="E264" s="23">
        <v>12</v>
      </c>
      <c r="F264" s="16">
        <v>3011</v>
      </c>
      <c r="G264" s="45">
        <f t="shared" si="4"/>
        <v>36132</v>
      </c>
      <c r="H264" s="49"/>
      <c r="I264" s="50"/>
    </row>
    <row r="265" spans="1:9" x14ac:dyDescent="0.25">
      <c r="A265" s="53"/>
      <c r="B265" s="13">
        <v>259</v>
      </c>
      <c r="C265" s="14" t="s">
        <v>351</v>
      </c>
      <c r="D265" s="14" t="s">
        <v>122</v>
      </c>
      <c r="E265" s="15">
        <v>28</v>
      </c>
      <c r="F265" s="16">
        <v>6128</v>
      </c>
      <c r="G265" s="45">
        <f t="shared" si="4"/>
        <v>171584</v>
      </c>
      <c r="H265" s="49"/>
      <c r="I265" s="50"/>
    </row>
    <row r="266" spans="1:9" x14ac:dyDescent="0.25">
      <c r="A266" s="53"/>
      <c r="B266" s="13">
        <v>260</v>
      </c>
      <c r="C266" s="14" t="s">
        <v>352</v>
      </c>
      <c r="D266" s="14" t="s">
        <v>353</v>
      </c>
      <c r="E266" s="15">
        <v>28</v>
      </c>
      <c r="F266" s="16">
        <v>5638</v>
      </c>
      <c r="G266" s="45">
        <f t="shared" si="4"/>
        <v>157864</v>
      </c>
      <c r="H266" s="49"/>
      <c r="I266" s="50"/>
    </row>
    <row r="267" spans="1:9" x14ac:dyDescent="0.25">
      <c r="A267" s="53"/>
      <c r="B267" s="13">
        <v>261</v>
      </c>
      <c r="C267" s="14" t="s">
        <v>354</v>
      </c>
      <c r="D267" s="14" t="s">
        <v>355</v>
      </c>
      <c r="E267" s="15">
        <v>1</v>
      </c>
      <c r="F267" s="21">
        <v>88970</v>
      </c>
      <c r="G267" s="45">
        <f t="shared" si="4"/>
        <v>88970</v>
      </c>
      <c r="H267" s="49"/>
      <c r="I267" s="50"/>
    </row>
    <row r="268" spans="1:9" x14ac:dyDescent="0.25">
      <c r="A268" s="53"/>
      <c r="B268" s="13">
        <v>262</v>
      </c>
      <c r="C268" s="14" t="s">
        <v>356</v>
      </c>
      <c r="D268" s="14" t="s">
        <v>355</v>
      </c>
      <c r="E268" s="15">
        <v>1</v>
      </c>
      <c r="F268" s="21">
        <v>30900</v>
      </c>
      <c r="G268" s="45">
        <f t="shared" si="4"/>
        <v>30900</v>
      </c>
      <c r="H268" s="49"/>
      <c r="I268" s="50"/>
    </row>
    <row r="269" spans="1:9" x14ac:dyDescent="0.25">
      <c r="A269" s="53"/>
      <c r="B269" s="13">
        <v>263</v>
      </c>
      <c r="C269" s="19" t="s">
        <v>357</v>
      </c>
      <c r="D269" s="19" t="s">
        <v>350</v>
      </c>
      <c r="E269" s="20">
        <v>12</v>
      </c>
      <c r="F269" s="16">
        <v>4692</v>
      </c>
      <c r="G269" s="45">
        <f t="shared" si="4"/>
        <v>56304</v>
      </c>
      <c r="H269" s="49"/>
      <c r="I269" s="50"/>
    </row>
    <row r="270" spans="1:9" x14ac:dyDescent="0.25">
      <c r="A270" s="53"/>
      <c r="B270" s="13">
        <v>264</v>
      </c>
      <c r="C270" s="19" t="s">
        <v>358</v>
      </c>
      <c r="D270" s="19" t="s">
        <v>350</v>
      </c>
      <c r="E270" s="20">
        <v>1</v>
      </c>
      <c r="F270" s="21">
        <v>56306</v>
      </c>
      <c r="G270" s="45">
        <f t="shared" si="4"/>
        <v>56306</v>
      </c>
      <c r="H270" s="49"/>
      <c r="I270" s="50"/>
    </row>
    <row r="271" spans="1:9" x14ac:dyDescent="0.25">
      <c r="A271" s="53"/>
      <c r="B271" s="13">
        <v>265</v>
      </c>
      <c r="C271" s="14" t="s">
        <v>359</v>
      </c>
      <c r="D271" s="14" t="s">
        <v>360</v>
      </c>
      <c r="E271" s="15">
        <v>14</v>
      </c>
      <c r="F271" s="16">
        <v>1072</v>
      </c>
      <c r="G271" s="45">
        <f t="shared" si="4"/>
        <v>15008</v>
      </c>
      <c r="H271" s="49"/>
      <c r="I271" s="50"/>
    </row>
    <row r="272" spans="1:9" x14ac:dyDescent="0.25">
      <c r="A272" s="53"/>
      <c r="B272" s="13">
        <v>266</v>
      </c>
      <c r="C272" s="14" t="s">
        <v>361</v>
      </c>
      <c r="D272" s="14" t="s">
        <v>15</v>
      </c>
      <c r="E272" s="15">
        <v>1</v>
      </c>
      <c r="F272" s="21">
        <v>9501</v>
      </c>
      <c r="G272" s="45">
        <f t="shared" si="4"/>
        <v>9501</v>
      </c>
      <c r="H272" s="49"/>
      <c r="I272" s="50"/>
    </row>
    <row r="273" spans="1:9" x14ac:dyDescent="0.25">
      <c r="A273" s="53"/>
      <c r="B273" s="13">
        <v>267</v>
      </c>
      <c r="C273" s="14" t="s">
        <v>362</v>
      </c>
      <c r="D273" s="14" t="s">
        <v>188</v>
      </c>
      <c r="E273" s="15">
        <v>30</v>
      </c>
      <c r="F273" s="16">
        <v>913</v>
      </c>
      <c r="G273" s="45">
        <f t="shared" si="4"/>
        <v>27390</v>
      </c>
      <c r="H273" s="49"/>
      <c r="I273" s="50"/>
    </row>
    <row r="274" spans="1:9" x14ac:dyDescent="0.25">
      <c r="A274" s="53"/>
      <c r="B274" s="13">
        <v>268</v>
      </c>
      <c r="C274" s="14" t="s">
        <v>363</v>
      </c>
      <c r="D274" s="14" t="s">
        <v>10</v>
      </c>
      <c r="E274" s="15">
        <v>1</v>
      </c>
      <c r="F274" s="21">
        <v>93130</v>
      </c>
      <c r="G274" s="45">
        <f t="shared" si="4"/>
        <v>93130</v>
      </c>
      <c r="H274" s="49"/>
      <c r="I274" s="50"/>
    </row>
    <row r="275" spans="1:9" x14ac:dyDescent="0.25">
      <c r="A275" s="53"/>
      <c r="B275" s="13">
        <v>269</v>
      </c>
      <c r="C275" s="14" t="s">
        <v>364</v>
      </c>
      <c r="D275" s="14" t="s">
        <v>270</v>
      </c>
      <c r="E275" s="15">
        <v>1</v>
      </c>
      <c r="F275" s="21">
        <v>97687</v>
      </c>
      <c r="G275" s="45">
        <f t="shared" si="4"/>
        <v>97687</v>
      </c>
      <c r="H275" s="49"/>
      <c r="I275" s="50"/>
    </row>
    <row r="276" spans="1:9" x14ac:dyDescent="0.25">
      <c r="A276" s="53"/>
      <c r="B276" s="13">
        <v>270</v>
      </c>
      <c r="C276" s="14" t="s">
        <v>365</v>
      </c>
      <c r="D276" s="14" t="s">
        <v>366</v>
      </c>
      <c r="E276" s="15">
        <v>1</v>
      </c>
      <c r="F276" s="21">
        <v>44174</v>
      </c>
      <c r="G276" s="45">
        <f t="shared" si="4"/>
        <v>44174</v>
      </c>
      <c r="H276" s="49"/>
      <c r="I276" s="50"/>
    </row>
    <row r="277" spans="1:9" x14ac:dyDescent="0.25">
      <c r="A277" s="53"/>
      <c r="B277" s="13">
        <v>271</v>
      </c>
      <c r="C277" s="14" t="s">
        <v>367</v>
      </c>
      <c r="D277" s="14" t="s">
        <v>20</v>
      </c>
      <c r="E277" s="15">
        <v>30</v>
      </c>
      <c r="F277" s="16">
        <v>2958</v>
      </c>
      <c r="G277" s="45">
        <f t="shared" si="4"/>
        <v>88740</v>
      </c>
      <c r="H277" s="49"/>
      <c r="I277" s="50"/>
    </row>
    <row r="278" spans="1:9" x14ac:dyDescent="0.25">
      <c r="A278" s="53"/>
      <c r="B278" s="13">
        <v>272</v>
      </c>
      <c r="C278" s="14" t="s">
        <v>368</v>
      </c>
      <c r="D278" s="14" t="s">
        <v>20</v>
      </c>
      <c r="E278" s="18">
        <v>30</v>
      </c>
      <c r="F278" s="16">
        <v>3913</v>
      </c>
      <c r="G278" s="45">
        <f t="shared" si="4"/>
        <v>117390</v>
      </c>
      <c r="H278" s="49"/>
      <c r="I278" s="50"/>
    </row>
    <row r="279" spans="1:9" x14ac:dyDescent="0.25">
      <c r="A279" s="53"/>
      <c r="B279" s="13">
        <v>273</v>
      </c>
      <c r="C279" s="14" t="s">
        <v>369</v>
      </c>
      <c r="D279" s="14" t="s">
        <v>20</v>
      </c>
      <c r="E279" s="18" t="s">
        <v>37</v>
      </c>
      <c r="F279" s="16">
        <v>2368</v>
      </c>
      <c r="G279" s="45">
        <f t="shared" si="4"/>
        <v>71040</v>
      </c>
      <c r="H279" s="49"/>
      <c r="I279" s="50"/>
    </row>
    <row r="280" spans="1:9" x14ac:dyDescent="0.25">
      <c r="A280" s="53"/>
      <c r="B280" s="13">
        <v>274</v>
      </c>
      <c r="C280" s="14" t="s">
        <v>370</v>
      </c>
      <c r="D280" s="14" t="s">
        <v>20</v>
      </c>
      <c r="E280" s="18">
        <v>30</v>
      </c>
      <c r="F280" s="16">
        <v>3913</v>
      </c>
      <c r="G280" s="45">
        <f t="shared" si="4"/>
        <v>117390</v>
      </c>
      <c r="H280" s="49"/>
      <c r="I280" s="50"/>
    </row>
    <row r="281" spans="1:9" x14ac:dyDescent="0.25">
      <c r="A281" s="53"/>
      <c r="B281" s="13">
        <v>275</v>
      </c>
      <c r="C281" s="14" t="s">
        <v>371</v>
      </c>
      <c r="D281" s="14" t="s">
        <v>45</v>
      </c>
      <c r="E281" s="18">
        <v>30</v>
      </c>
      <c r="F281" s="16">
        <v>3386</v>
      </c>
      <c r="G281" s="45">
        <f t="shared" si="4"/>
        <v>101580</v>
      </c>
      <c r="H281" s="49"/>
      <c r="I281" s="50"/>
    </row>
    <row r="282" spans="1:9" x14ac:dyDescent="0.25">
      <c r="A282" s="53"/>
      <c r="B282" s="13">
        <v>276</v>
      </c>
      <c r="C282" s="22" t="s">
        <v>372</v>
      </c>
      <c r="D282" s="22" t="s">
        <v>373</v>
      </c>
      <c r="E282" s="23">
        <v>100</v>
      </c>
      <c r="F282" s="16">
        <v>202</v>
      </c>
      <c r="G282" s="45">
        <f t="shared" si="4"/>
        <v>20200</v>
      </c>
      <c r="H282" s="49"/>
      <c r="I282" s="50"/>
    </row>
    <row r="283" spans="1:9" x14ac:dyDescent="0.25">
      <c r="A283" s="53"/>
      <c r="B283" s="13">
        <v>277</v>
      </c>
      <c r="C283" s="14" t="s">
        <v>374</v>
      </c>
      <c r="D283" s="14" t="s">
        <v>375</v>
      </c>
      <c r="E283" s="15">
        <v>100</v>
      </c>
      <c r="F283" s="16">
        <v>329</v>
      </c>
      <c r="G283" s="45">
        <f t="shared" si="4"/>
        <v>32900</v>
      </c>
      <c r="H283" s="49"/>
      <c r="I283" s="50"/>
    </row>
    <row r="284" spans="1:9" x14ac:dyDescent="0.25">
      <c r="A284" s="53"/>
      <c r="B284" s="13">
        <v>278</v>
      </c>
      <c r="C284" s="14" t="s">
        <v>376</v>
      </c>
      <c r="D284" s="14" t="s">
        <v>83</v>
      </c>
      <c r="E284" s="18">
        <v>1</v>
      </c>
      <c r="F284" s="21">
        <v>32090</v>
      </c>
      <c r="G284" s="45">
        <f t="shared" si="4"/>
        <v>32090</v>
      </c>
      <c r="H284" s="49"/>
      <c r="I284" s="50"/>
    </row>
    <row r="285" spans="1:9" x14ac:dyDescent="0.25">
      <c r="A285" s="53"/>
      <c r="B285" s="13">
        <v>279</v>
      </c>
      <c r="C285" s="22" t="s">
        <v>377</v>
      </c>
      <c r="D285" s="22" t="s">
        <v>378</v>
      </c>
      <c r="E285" s="23">
        <v>30</v>
      </c>
      <c r="F285" s="16">
        <v>1156</v>
      </c>
      <c r="G285" s="45">
        <f t="shared" si="4"/>
        <v>34680</v>
      </c>
      <c r="H285" s="49"/>
      <c r="I285" s="50"/>
    </row>
    <row r="286" spans="1:9" x14ac:dyDescent="0.25">
      <c r="A286" s="53"/>
      <c r="B286" s="13">
        <v>280</v>
      </c>
      <c r="C286" s="14" t="s">
        <v>379</v>
      </c>
      <c r="D286" s="14" t="s">
        <v>12</v>
      </c>
      <c r="E286" s="15">
        <v>20</v>
      </c>
      <c r="F286" s="16">
        <v>2748</v>
      </c>
      <c r="G286" s="45">
        <f t="shared" si="4"/>
        <v>54960</v>
      </c>
      <c r="H286" s="49"/>
      <c r="I286" s="50"/>
    </row>
    <row r="287" spans="1:9" x14ac:dyDescent="0.25">
      <c r="A287" s="53"/>
      <c r="B287" s="13">
        <v>281</v>
      </c>
      <c r="C287" s="14" t="s">
        <v>380</v>
      </c>
      <c r="D287" s="14" t="s">
        <v>15</v>
      </c>
      <c r="E287" s="18">
        <v>30</v>
      </c>
      <c r="F287" s="16">
        <v>110</v>
      </c>
      <c r="G287" s="45">
        <f t="shared" si="4"/>
        <v>3300</v>
      </c>
      <c r="H287" s="49"/>
      <c r="I287" s="50"/>
    </row>
    <row r="288" spans="1:9" x14ac:dyDescent="0.25">
      <c r="A288" s="53"/>
      <c r="B288" s="13">
        <v>282</v>
      </c>
      <c r="C288" s="14" t="s">
        <v>381</v>
      </c>
      <c r="D288" s="14" t="s">
        <v>42</v>
      </c>
      <c r="E288" s="15">
        <v>30</v>
      </c>
      <c r="F288" s="16">
        <v>1123</v>
      </c>
      <c r="G288" s="45">
        <f t="shared" si="4"/>
        <v>33690</v>
      </c>
      <c r="H288" s="49"/>
      <c r="I288" s="50"/>
    </row>
    <row r="289" spans="1:9" x14ac:dyDescent="0.25">
      <c r="A289" s="53"/>
      <c r="B289" s="13">
        <v>283</v>
      </c>
      <c r="C289" s="14" t="s">
        <v>382</v>
      </c>
      <c r="D289" s="14" t="s">
        <v>42</v>
      </c>
      <c r="E289" s="18">
        <v>30</v>
      </c>
      <c r="F289" s="16">
        <v>1250</v>
      </c>
      <c r="G289" s="45">
        <f t="shared" si="4"/>
        <v>37500</v>
      </c>
      <c r="H289" s="49"/>
      <c r="I289" s="50"/>
    </row>
    <row r="290" spans="1:9" x14ac:dyDescent="0.25">
      <c r="A290" s="53"/>
      <c r="B290" s="13">
        <v>284</v>
      </c>
      <c r="C290" s="14" t="s">
        <v>383</v>
      </c>
      <c r="D290" s="14" t="s">
        <v>12</v>
      </c>
      <c r="E290" s="15">
        <v>1</v>
      </c>
      <c r="F290" s="21">
        <v>122282</v>
      </c>
      <c r="G290" s="45">
        <f t="shared" si="4"/>
        <v>122282</v>
      </c>
      <c r="H290" s="49"/>
      <c r="I290" s="50"/>
    </row>
    <row r="291" spans="1:9" x14ac:dyDescent="0.25">
      <c r="A291" s="53"/>
      <c r="B291" s="13">
        <v>285</v>
      </c>
      <c r="C291" s="14" t="s">
        <v>384</v>
      </c>
      <c r="D291" s="14" t="s">
        <v>115</v>
      </c>
      <c r="E291" s="18">
        <v>1</v>
      </c>
      <c r="F291" s="21">
        <v>113062</v>
      </c>
      <c r="G291" s="45">
        <f t="shared" si="4"/>
        <v>113062</v>
      </c>
      <c r="H291" s="49"/>
      <c r="I291" s="50"/>
    </row>
    <row r="292" spans="1:9" x14ac:dyDescent="0.25">
      <c r="A292" s="53"/>
      <c r="B292" s="13">
        <v>286</v>
      </c>
      <c r="C292" s="22" t="s">
        <v>385</v>
      </c>
      <c r="D292" s="22" t="s">
        <v>109</v>
      </c>
      <c r="E292" s="23">
        <v>1</v>
      </c>
      <c r="F292" s="21">
        <v>81280</v>
      </c>
      <c r="G292" s="45">
        <f t="shared" si="4"/>
        <v>81280</v>
      </c>
      <c r="H292" s="49"/>
      <c r="I292" s="50"/>
    </row>
    <row r="293" spans="1:9" x14ac:dyDescent="0.25">
      <c r="A293" s="53"/>
      <c r="B293" s="13">
        <v>287</v>
      </c>
      <c r="C293" s="14" t="s">
        <v>386</v>
      </c>
      <c r="D293" s="14" t="s">
        <v>387</v>
      </c>
      <c r="E293" s="15">
        <v>50</v>
      </c>
      <c r="F293" s="16">
        <v>481</v>
      </c>
      <c r="G293" s="45">
        <f t="shared" si="4"/>
        <v>24050</v>
      </c>
      <c r="H293" s="49"/>
      <c r="I293" s="50"/>
    </row>
    <row r="294" spans="1:9" x14ac:dyDescent="0.25">
      <c r="A294" s="53"/>
      <c r="B294" s="13">
        <v>288</v>
      </c>
      <c r="C294" s="14" t="s">
        <v>388</v>
      </c>
      <c r="D294" s="14" t="s">
        <v>45</v>
      </c>
      <c r="E294" s="15">
        <v>30</v>
      </c>
      <c r="F294" s="16">
        <v>5166</v>
      </c>
      <c r="G294" s="45">
        <f t="shared" si="4"/>
        <v>154980</v>
      </c>
      <c r="H294" s="49"/>
      <c r="I294" s="50"/>
    </row>
    <row r="295" spans="1:9" x14ac:dyDescent="0.25">
      <c r="A295" s="53"/>
      <c r="B295" s="13">
        <v>289</v>
      </c>
      <c r="C295" s="14" t="s">
        <v>389</v>
      </c>
      <c r="D295" s="14" t="s">
        <v>15</v>
      </c>
      <c r="E295" s="15">
        <v>14</v>
      </c>
      <c r="F295" s="16">
        <v>1096</v>
      </c>
      <c r="G295" s="45">
        <f t="shared" si="4"/>
        <v>15344</v>
      </c>
      <c r="H295" s="49"/>
      <c r="I295" s="50"/>
    </row>
    <row r="296" spans="1:9" x14ac:dyDescent="0.25">
      <c r="A296" s="53"/>
      <c r="B296" s="13">
        <v>290</v>
      </c>
      <c r="C296" s="14" t="s">
        <v>390</v>
      </c>
      <c r="D296" s="14" t="s">
        <v>26</v>
      </c>
      <c r="E296" s="15">
        <v>30</v>
      </c>
      <c r="F296" s="16">
        <v>3049</v>
      </c>
      <c r="G296" s="45">
        <f t="shared" si="4"/>
        <v>91470</v>
      </c>
      <c r="H296" s="49"/>
      <c r="I296" s="50"/>
    </row>
    <row r="297" spans="1:9" x14ac:dyDescent="0.25">
      <c r="A297" s="53"/>
      <c r="B297" s="13">
        <v>291</v>
      </c>
      <c r="C297" s="14" t="s">
        <v>391</v>
      </c>
      <c r="D297" s="14" t="s">
        <v>26</v>
      </c>
      <c r="E297" s="15">
        <v>30</v>
      </c>
      <c r="F297" s="16">
        <f>156299/30</f>
        <v>5209.9666666666662</v>
      </c>
      <c r="G297" s="45">
        <f t="shared" si="4"/>
        <v>156299</v>
      </c>
      <c r="H297" s="49"/>
      <c r="I297" s="50"/>
    </row>
    <row r="298" spans="1:9" x14ac:dyDescent="0.25">
      <c r="A298" s="53"/>
      <c r="B298" s="13">
        <v>292</v>
      </c>
      <c r="C298" s="14" t="s">
        <v>392</v>
      </c>
      <c r="D298" s="14" t="s">
        <v>109</v>
      </c>
      <c r="E298" s="18">
        <v>14</v>
      </c>
      <c r="F298" s="16">
        <v>1655</v>
      </c>
      <c r="G298" s="45">
        <f t="shared" si="4"/>
        <v>23170</v>
      </c>
      <c r="H298" s="49"/>
      <c r="I298" s="50"/>
    </row>
    <row r="299" spans="1:9" x14ac:dyDescent="0.25">
      <c r="A299" s="53"/>
      <c r="B299" s="13">
        <v>293</v>
      </c>
      <c r="C299" s="14" t="s">
        <v>393</v>
      </c>
      <c r="D299" s="14" t="s">
        <v>20</v>
      </c>
      <c r="E299" s="18" t="s">
        <v>87</v>
      </c>
      <c r="F299" s="16">
        <v>2061</v>
      </c>
      <c r="G299" s="45">
        <f t="shared" si="4"/>
        <v>57708</v>
      </c>
      <c r="H299" s="49"/>
      <c r="I299" s="50"/>
    </row>
    <row r="300" spans="1:9" x14ac:dyDescent="0.25">
      <c r="A300" s="53"/>
      <c r="B300" s="13">
        <v>294</v>
      </c>
      <c r="C300" s="14" t="s">
        <v>394</v>
      </c>
      <c r="D300" s="14" t="s">
        <v>78</v>
      </c>
      <c r="E300" s="15">
        <v>56</v>
      </c>
      <c r="F300" s="16">
        <v>1697</v>
      </c>
      <c r="G300" s="45">
        <f t="shared" si="4"/>
        <v>95032</v>
      </c>
      <c r="H300" s="49"/>
      <c r="I300" s="50"/>
    </row>
    <row r="301" spans="1:9" x14ac:dyDescent="0.25">
      <c r="A301" s="53"/>
      <c r="B301" s="13">
        <v>295</v>
      </c>
      <c r="C301" s="14" t="s">
        <v>395</v>
      </c>
      <c r="D301" s="14" t="s">
        <v>396</v>
      </c>
      <c r="E301" s="15">
        <v>28</v>
      </c>
      <c r="F301" s="16">
        <v>4364</v>
      </c>
      <c r="G301" s="45">
        <f t="shared" si="4"/>
        <v>122192</v>
      </c>
      <c r="H301" s="49"/>
      <c r="I301" s="50"/>
    </row>
    <row r="302" spans="1:9" x14ac:dyDescent="0.25">
      <c r="A302" s="53"/>
      <c r="B302" s="13">
        <v>296</v>
      </c>
      <c r="C302" s="14" t="s">
        <v>397</v>
      </c>
      <c r="D302" s="14" t="s">
        <v>20</v>
      </c>
      <c r="E302" s="15">
        <v>28</v>
      </c>
      <c r="F302" s="16">
        <v>2000</v>
      </c>
      <c r="G302" s="45">
        <f t="shared" si="4"/>
        <v>56000</v>
      </c>
      <c r="H302" s="49"/>
      <c r="I302" s="50"/>
    </row>
    <row r="303" spans="1:9" x14ac:dyDescent="0.25">
      <c r="A303" s="53"/>
      <c r="B303" s="13">
        <v>297</v>
      </c>
      <c r="C303" s="19" t="s">
        <v>398</v>
      </c>
      <c r="D303" s="19" t="s">
        <v>78</v>
      </c>
      <c r="E303" s="20">
        <v>28</v>
      </c>
      <c r="F303" s="16">
        <v>2041</v>
      </c>
      <c r="G303" s="45">
        <f t="shared" si="4"/>
        <v>57148</v>
      </c>
      <c r="H303" s="49"/>
      <c r="I303" s="50"/>
    </row>
    <row r="304" spans="1:9" x14ac:dyDescent="0.25">
      <c r="A304" s="53"/>
      <c r="B304" s="13">
        <v>298</v>
      </c>
      <c r="C304" s="14" t="s">
        <v>399</v>
      </c>
      <c r="D304" s="14" t="s">
        <v>97</v>
      </c>
      <c r="E304" s="18">
        <v>30</v>
      </c>
      <c r="F304" s="16">
        <v>2785</v>
      </c>
      <c r="G304" s="45">
        <f t="shared" si="4"/>
        <v>83550</v>
      </c>
      <c r="H304" s="49"/>
      <c r="I304" s="50"/>
    </row>
    <row r="305" spans="1:9" x14ac:dyDescent="0.25">
      <c r="A305" s="53"/>
      <c r="B305" s="13">
        <v>299</v>
      </c>
      <c r="C305" s="14" t="s">
        <v>400</v>
      </c>
      <c r="D305" s="14" t="s">
        <v>97</v>
      </c>
      <c r="E305" s="18" t="s">
        <v>37</v>
      </c>
      <c r="F305" s="16">
        <f>131250/30</f>
        <v>4375</v>
      </c>
      <c r="G305" s="45">
        <f t="shared" si="4"/>
        <v>131250</v>
      </c>
      <c r="H305" s="49"/>
      <c r="I305" s="50"/>
    </row>
    <row r="306" spans="1:9" x14ac:dyDescent="0.25">
      <c r="A306" s="53"/>
      <c r="B306" s="13">
        <v>300</v>
      </c>
      <c r="C306" s="14" t="s">
        <v>401</v>
      </c>
      <c r="D306" s="14" t="s">
        <v>97</v>
      </c>
      <c r="E306" s="18">
        <v>60</v>
      </c>
      <c r="F306" s="16">
        <f>180850/60</f>
        <v>3014.1666666666665</v>
      </c>
      <c r="G306" s="45">
        <f t="shared" si="4"/>
        <v>180850</v>
      </c>
      <c r="H306" s="49"/>
      <c r="I306" s="50"/>
    </row>
    <row r="307" spans="1:9" x14ac:dyDescent="0.25">
      <c r="A307" s="53"/>
      <c r="B307" s="13">
        <v>301</v>
      </c>
      <c r="C307" s="14" t="s">
        <v>402</v>
      </c>
      <c r="D307" s="14" t="s">
        <v>12</v>
      </c>
      <c r="E307" s="15">
        <v>6</v>
      </c>
      <c r="F307" s="16">
        <v>11720</v>
      </c>
      <c r="G307" s="45">
        <f t="shared" si="4"/>
        <v>70320</v>
      </c>
      <c r="H307" s="49"/>
      <c r="I307" s="50"/>
    </row>
    <row r="308" spans="1:9" x14ac:dyDescent="0.25">
      <c r="A308" s="53"/>
      <c r="B308" s="13">
        <v>302</v>
      </c>
      <c r="C308" s="14" t="s">
        <v>403</v>
      </c>
      <c r="D308" s="14" t="s">
        <v>60</v>
      </c>
      <c r="E308" s="15">
        <v>30</v>
      </c>
      <c r="F308" s="16">
        <v>1122</v>
      </c>
      <c r="G308" s="45">
        <f t="shared" si="4"/>
        <v>33660</v>
      </c>
      <c r="H308" s="49"/>
      <c r="I308" s="50"/>
    </row>
    <row r="309" spans="1:9" x14ac:dyDescent="0.25">
      <c r="A309" s="53"/>
      <c r="B309" s="13">
        <v>303</v>
      </c>
      <c r="C309" s="14" t="s">
        <v>404</v>
      </c>
      <c r="D309" s="14" t="s">
        <v>18</v>
      </c>
      <c r="E309" s="18">
        <v>1</v>
      </c>
      <c r="F309" s="21">
        <v>18011</v>
      </c>
      <c r="G309" s="45">
        <f t="shared" si="4"/>
        <v>18011</v>
      </c>
      <c r="H309" s="49"/>
      <c r="I309" s="50"/>
    </row>
    <row r="310" spans="1:9" x14ac:dyDescent="0.25">
      <c r="A310" s="53"/>
      <c r="B310" s="13">
        <v>304</v>
      </c>
      <c r="C310" s="14" t="s">
        <v>405</v>
      </c>
      <c r="D310" s="14" t="s">
        <v>406</v>
      </c>
      <c r="E310" s="15">
        <v>1</v>
      </c>
      <c r="F310" s="21">
        <v>22660</v>
      </c>
      <c r="G310" s="45">
        <f t="shared" si="4"/>
        <v>22660</v>
      </c>
      <c r="H310" s="49"/>
      <c r="I310" s="50"/>
    </row>
    <row r="311" spans="1:9" x14ac:dyDescent="0.25">
      <c r="A311" s="53"/>
      <c r="B311" s="13">
        <v>305</v>
      </c>
      <c r="C311" s="14" t="s">
        <v>407</v>
      </c>
      <c r="D311" s="14" t="s">
        <v>256</v>
      </c>
      <c r="E311" s="18">
        <v>28</v>
      </c>
      <c r="F311" s="16">
        <v>2038</v>
      </c>
      <c r="G311" s="45">
        <f t="shared" si="4"/>
        <v>57064</v>
      </c>
      <c r="H311" s="49"/>
      <c r="I311" s="50"/>
    </row>
    <row r="312" spans="1:9" x14ac:dyDescent="0.25">
      <c r="A312" s="53"/>
      <c r="B312" s="13">
        <v>306</v>
      </c>
      <c r="C312" s="14" t="s">
        <v>408</v>
      </c>
      <c r="D312" s="14" t="s">
        <v>12</v>
      </c>
      <c r="E312" s="15">
        <v>20</v>
      </c>
      <c r="F312" s="16">
        <v>6091</v>
      </c>
      <c r="G312" s="45">
        <f t="shared" si="4"/>
        <v>121820</v>
      </c>
      <c r="H312" s="49"/>
      <c r="I312" s="50"/>
    </row>
    <row r="313" spans="1:9" x14ac:dyDescent="0.25">
      <c r="A313" s="53"/>
      <c r="B313" s="13">
        <v>307</v>
      </c>
      <c r="C313" s="14" t="s">
        <v>409</v>
      </c>
      <c r="D313" s="14" t="s">
        <v>12</v>
      </c>
      <c r="E313" s="15">
        <v>1</v>
      </c>
      <c r="F313" s="21">
        <v>6332</v>
      </c>
      <c r="G313" s="45">
        <f t="shared" si="4"/>
        <v>6332</v>
      </c>
      <c r="H313" s="49"/>
      <c r="I313" s="50"/>
    </row>
    <row r="314" spans="1:9" x14ac:dyDescent="0.25">
      <c r="A314" s="53"/>
      <c r="B314" s="13">
        <v>308</v>
      </c>
      <c r="C314" s="22" t="s">
        <v>410</v>
      </c>
      <c r="D314" s="22" t="s">
        <v>333</v>
      </c>
      <c r="E314" s="23">
        <v>1</v>
      </c>
      <c r="F314" s="21">
        <v>57621</v>
      </c>
      <c r="G314" s="45">
        <f t="shared" si="4"/>
        <v>57621</v>
      </c>
      <c r="H314" s="49"/>
      <c r="I314" s="50"/>
    </row>
    <row r="315" spans="1:9" x14ac:dyDescent="0.25">
      <c r="A315" s="53"/>
      <c r="B315" s="13">
        <v>309</v>
      </c>
      <c r="C315" s="14" t="s">
        <v>411</v>
      </c>
      <c r="D315" s="14" t="s">
        <v>412</v>
      </c>
      <c r="E315" s="15">
        <v>25</v>
      </c>
      <c r="F315" s="16">
        <v>927</v>
      </c>
      <c r="G315" s="45">
        <f t="shared" si="4"/>
        <v>23175</v>
      </c>
      <c r="H315" s="49"/>
      <c r="I315" s="50"/>
    </row>
    <row r="316" spans="1:9" x14ac:dyDescent="0.25">
      <c r="A316" s="53"/>
      <c r="B316" s="13">
        <v>310</v>
      </c>
      <c r="C316" s="14" t="s">
        <v>413</v>
      </c>
      <c r="D316" s="14" t="s">
        <v>49</v>
      </c>
      <c r="E316" s="18">
        <v>1</v>
      </c>
      <c r="F316" s="21">
        <v>28815</v>
      </c>
      <c r="G316" s="45">
        <f t="shared" si="4"/>
        <v>28815</v>
      </c>
      <c r="H316" s="49"/>
      <c r="I316" s="50"/>
    </row>
    <row r="317" spans="1:9" x14ac:dyDescent="0.25">
      <c r="A317" s="53"/>
      <c r="B317" s="13">
        <v>311</v>
      </c>
      <c r="C317" s="14" t="s">
        <v>414</v>
      </c>
      <c r="D317" s="14" t="s">
        <v>49</v>
      </c>
      <c r="E317" s="15">
        <v>1</v>
      </c>
      <c r="F317" s="21">
        <v>110173</v>
      </c>
      <c r="G317" s="45">
        <f t="shared" si="4"/>
        <v>110173</v>
      </c>
      <c r="H317" s="49"/>
      <c r="I317" s="50"/>
    </row>
    <row r="318" spans="1:9" x14ac:dyDescent="0.25">
      <c r="A318" s="53"/>
      <c r="B318" s="13">
        <v>312</v>
      </c>
      <c r="C318" s="14" t="s">
        <v>415</v>
      </c>
      <c r="D318" s="14" t="s">
        <v>49</v>
      </c>
      <c r="E318" s="18" t="s">
        <v>95</v>
      </c>
      <c r="F318" s="16">
        <v>965</v>
      </c>
      <c r="G318" s="45">
        <f t="shared" si="4"/>
        <v>19300</v>
      </c>
      <c r="H318" s="49"/>
      <c r="I318" s="50"/>
    </row>
    <row r="319" spans="1:9" x14ac:dyDescent="0.25">
      <c r="A319" s="53"/>
      <c r="B319" s="13">
        <v>313</v>
      </c>
      <c r="C319" s="14" t="s">
        <v>416</v>
      </c>
      <c r="D319" s="14" t="s">
        <v>49</v>
      </c>
      <c r="E319" s="15">
        <v>24</v>
      </c>
      <c r="F319" s="16">
        <v>888</v>
      </c>
      <c r="G319" s="45">
        <f t="shared" si="4"/>
        <v>21312</v>
      </c>
      <c r="H319" s="49"/>
      <c r="I319" s="50"/>
    </row>
    <row r="320" spans="1:9" x14ac:dyDescent="0.25">
      <c r="A320" s="53"/>
      <c r="B320" s="13">
        <v>314</v>
      </c>
      <c r="C320" s="22" t="s">
        <v>417</v>
      </c>
      <c r="D320" s="22" t="s">
        <v>418</v>
      </c>
      <c r="E320" s="23">
        <v>30</v>
      </c>
      <c r="F320" s="16">
        <v>1347</v>
      </c>
      <c r="G320" s="45">
        <f t="shared" si="4"/>
        <v>40410</v>
      </c>
      <c r="H320" s="49"/>
      <c r="I320" s="50"/>
    </row>
    <row r="321" spans="1:9" x14ac:dyDescent="0.25">
      <c r="A321" s="53"/>
      <c r="B321" s="13">
        <v>315</v>
      </c>
      <c r="C321" s="14" t="s">
        <v>419</v>
      </c>
      <c r="D321" s="14" t="s">
        <v>223</v>
      </c>
      <c r="E321" s="15">
        <v>60</v>
      </c>
      <c r="F321" s="16">
        <v>1760</v>
      </c>
      <c r="G321" s="45">
        <f t="shared" si="4"/>
        <v>105600</v>
      </c>
      <c r="H321" s="49"/>
      <c r="I321" s="50"/>
    </row>
    <row r="322" spans="1:9" x14ac:dyDescent="0.25">
      <c r="A322" s="53"/>
      <c r="B322" s="13">
        <v>316</v>
      </c>
      <c r="C322" s="14" t="s">
        <v>420</v>
      </c>
      <c r="D322" s="14" t="s">
        <v>115</v>
      </c>
      <c r="E322" s="18" t="s">
        <v>27</v>
      </c>
      <c r="F322" s="16">
        <v>3393</v>
      </c>
      <c r="G322" s="45">
        <f t="shared" si="4"/>
        <v>33930</v>
      </c>
      <c r="H322" s="49"/>
      <c r="I322" s="50"/>
    </row>
    <row r="323" spans="1:9" x14ac:dyDescent="0.25">
      <c r="A323" s="53"/>
      <c r="B323" s="13">
        <v>317</v>
      </c>
      <c r="C323" s="22" t="s">
        <v>421</v>
      </c>
      <c r="D323" s="22" t="s">
        <v>422</v>
      </c>
      <c r="E323" s="23">
        <v>30</v>
      </c>
      <c r="F323" s="16">
        <v>528</v>
      </c>
      <c r="G323" s="45">
        <f t="shared" si="4"/>
        <v>15840</v>
      </c>
      <c r="H323" s="49"/>
      <c r="I323" s="50"/>
    </row>
    <row r="324" spans="1:9" x14ac:dyDescent="0.25">
      <c r="A324" s="53"/>
      <c r="B324" s="13">
        <v>318</v>
      </c>
      <c r="C324" s="14" t="s">
        <v>423</v>
      </c>
      <c r="D324" s="14" t="s">
        <v>223</v>
      </c>
      <c r="E324" s="15">
        <v>10</v>
      </c>
      <c r="F324" s="16">
        <v>2512</v>
      </c>
      <c r="G324" s="45">
        <f t="shared" si="4"/>
        <v>25120</v>
      </c>
      <c r="H324" s="49"/>
      <c r="I324" s="50"/>
    </row>
    <row r="325" spans="1:9" x14ac:dyDescent="0.25">
      <c r="A325" s="53"/>
      <c r="B325" s="13">
        <v>319</v>
      </c>
      <c r="C325" s="14" t="s">
        <v>424</v>
      </c>
      <c r="D325" s="14" t="s">
        <v>425</v>
      </c>
      <c r="E325" s="18">
        <v>1</v>
      </c>
      <c r="F325" s="21">
        <v>63600</v>
      </c>
      <c r="G325" s="45">
        <f t="shared" si="4"/>
        <v>63600</v>
      </c>
      <c r="H325" s="49"/>
      <c r="I325" s="50"/>
    </row>
    <row r="326" spans="1:9" x14ac:dyDescent="0.25">
      <c r="A326" s="53"/>
      <c r="B326" s="13">
        <v>320</v>
      </c>
      <c r="C326" s="24" t="s">
        <v>426</v>
      </c>
      <c r="D326" s="24" t="s">
        <v>270</v>
      </c>
      <c r="E326" s="25">
        <v>28</v>
      </c>
      <c r="F326" s="16">
        <v>9291</v>
      </c>
      <c r="G326" s="45">
        <f t="shared" si="4"/>
        <v>260148</v>
      </c>
      <c r="H326" s="49"/>
      <c r="I326" s="50"/>
    </row>
    <row r="327" spans="1:9" x14ac:dyDescent="0.25">
      <c r="A327" s="53"/>
      <c r="B327" s="13">
        <v>321</v>
      </c>
      <c r="C327" s="14" t="s">
        <v>427</v>
      </c>
      <c r="D327" s="14" t="s">
        <v>131</v>
      </c>
      <c r="E327" s="18" t="s">
        <v>24</v>
      </c>
      <c r="F327" s="21">
        <v>63705</v>
      </c>
      <c r="G327" s="45">
        <f t="shared" ref="G327:G390" si="5">+E327*F327</f>
        <v>63705</v>
      </c>
      <c r="H327" s="49"/>
      <c r="I327" s="50"/>
    </row>
    <row r="328" spans="1:9" x14ac:dyDescent="0.25">
      <c r="A328" s="53"/>
      <c r="B328" s="13">
        <v>322</v>
      </c>
      <c r="C328" s="22" t="s">
        <v>428</v>
      </c>
      <c r="D328" s="22" t="s">
        <v>131</v>
      </c>
      <c r="E328" s="23">
        <v>1</v>
      </c>
      <c r="F328" s="21">
        <v>76087</v>
      </c>
      <c r="G328" s="45">
        <f t="shared" si="5"/>
        <v>76087</v>
      </c>
      <c r="H328" s="49"/>
      <c r="I328" s="50"/>
    </row>
    <row r="329" spans="1:9" x14ac:dyDescent="0.25">
      <c r="A329" s="53"/>
      <c r="B329" s="13">
        <v>323</v>
      </c>
      <c r="C329" s="14" t="s">
        <v>429</v>
      </c>
      <c r="D329" s="14" t="s">
        <v>26</v>
      </c>
      <c r="E329" s="15">
        <v>30</v>
      </c>
      <c r="F329" s="16">
        <v>6412</v>
      </c>
      <c r="G329" s="45">
        <f t="shared" si="5"/>
        <v>192360</v>
      </c>
      <c r="H329" s="49"/>
      <c r="I329" s="50"/>
    </row>
    <row r="330" spans="1:9" x14ac:dyDescent="0.25">
      <c r="A330" s="53"/>
      <c r="B330" s="13">
        <v>324</v>
      </c>
      <c r="C330" s="19" t="s">
        <v>430</v>
      </c>
      <c r="D330" s="19" t="s">
        <v>47</v>
      </c>
      <c r="E330" s="20">
        <v>30</v>
      </c>
      <c r="F330" s="16">
        <v>9316</v>
      </c>
      <c r="G330" s="45">
        <f t="shared" si="5"/>
        <v>279480</v>
      </c>
      <c r="H330" s="49"/>
      <c r="I330" s="50"/>
    </row>
    <row r="331" spans="1:9" x14ac:dyDescent="0.25">
      <c r="A331" s="53"/>
      <c r="B331" s="13">
        <v>325</v>
      </c>
      <c r="C331" s="14" t="s">
        <v>431</v>
      </c>
      <c r="D331" s="14" t="s">
        <v>45</v>
      </c>
      <c r="E331" s="15">
        <v>30</v>
      </c>
      <c r="F331" s="16">
        <v>3499</v>
      </c>
      <c r="G331" s="45">
        <f t="shared" si="5"/>
        <v>104970</v>
      </c>
      <c r="H331" s="49"/>
      <c r="I331" s="50"/>
    </row>
    <row r="332" spans="1:9" x14ac:dyDescent="0.25">
      <c r="A332" s="53"/>
      <c r="B332" s="13">
        <v>326</v>
      </c>
      <c r="C332" s="14" t="s">
        <v>432</v>
      </c>
      <c r="D332" s="14" t="s">
        <v>45</v>
      </c>
      <c r="E332" s="18">
        <v>60</v>
      </c>
      <c r="F332" s="16">
        <v>4556</v>
      </c>
      <c r="G332" s="45">
        <f t="shared" si="5"/>
        <v>273360</v>
      </c>
      <c r="H332" s="49"/>
      <c r="I332" s="50"/>
    </row>
    <row r="333" spans="1:9" x14ac:dyDescent="0.25">
      <c r="A333" s="53"/>
      <c r="B333" s="13">
        <v>327</v>
      </c>
      <c r="C333" s="14" t="s">
        <v>433</v>
      </c>
      <c r="D333" s="14" t="s">
        <v>18</v>
      </c>
      <c r="E333" s="15">
        <v>10</v>
      </c>
      <c r="F333" s="16">
        <v>205</v>
      </c>
      <c r="G333" s="45">
        <f t="shared" si="5"/>
        <v>2050</v>
      </c>
      <c r="H333" s="49"/>
      <c r="I333" s="50"/>
    </row>
    <row r="334" spans="1:9" x14ac:dyDescent="0.25">
      <c r="A334" s="53"/>
      <c r="B334" s="13">
        <v>328</v>
      </c>
      <c r="C334" s="14" t="s">
        <v>434</v>
      </c>
      <c r="D334" s="14" t="s">
        <v>15</v>
      </c>
      <c r="E334" s="18" t="s">
        <v>55</v>
      </c>
      <c r="F334" s="16">
        <v>1381</v>
      </c>
      <c r="G334" s="45">
        <f t="shared" si="5"/>
        <v>20715</v>
      </c>
      <c r="H334" s="49"/>
      <c r="I334" s="50"/>
    </row>
    <row r="335" spans="1:9" x14ac:dyDescent="0.25">
      <c r="A335" s="53"/>
      <c r="B335" s="13">
        <v>329</v>
      </c>
      <c r="C335" s="14" t="s">
        <v>435</v>
      </c>
      <c r="D335" s="14" t="s">
        <v>15</v>
      </c>
      <c r="E335" s="18" t="s">
        <v>55</v>
      </c>
      <c r="F335" s="16">
        <v>628</v>
      </c>
      <c r="G335" s="45">
        <f t="shared" si="5"/>
        <v>9420</v>
      </c>
      <c r="H335" s="49"/>
      <c r="I335" s="50"/>
    </row>
    <row r="336" spans="1:9" x14ac:dyDescent="0.25">
      <c r="A336" s="53"/>
      <c r="B336" s="13">
        <v>330</v>
      </c>
      <c r="C336" s="22" t="s">
        <v>436</v>
      </c>
      <c r="D336" s="22" t="s">
        <v>396</v>
      </c>
      <c r="E336" s="23">
        <v>1</v>
      </c>
      <c r="F336" s="21">
        <v>117170</v>
      </c>
      <c r="G336" s="45">
        <f t="shared" si="5"/>
        <v>117170</v>
      </c>
      <c r="H336" s="49"/>
      <c r="I336" s="50"/>
    </row>
    <row r="337" spans="1:9" x14ac:dyDescent="0.25">
      <c r="A337" s="53"/>
      <c r="B337" s="13">
        <v>331</v>
      </c>
      <c r="C337" s="14" t="s">
        <v>437</v>
      </c>
      <c r="D337" s="14" t="s">
        <v>115</v>
      </c>
      <c r="E337" s="15">
        <v>28</v>
      </c>
      <c r="F337" s="16">
        <f>131416/28</f>
        <v>4693.4285714285716</v>
      </c>
      <c r="G337" s="45">
        <f t="shared" si="5"/>
        <v>131416</v>
      </c>
      <c r="H337" s="49"/>
      <c r="I337" s="50"/>
    </row>
    <row r="338" spans="1:9" x14ac:dyDescent="0.25">
      <c r="A338" s="53"/>
      <c r="B338" s="13">
        <v>332</v>
      </c>
      <c r="C338" s="14" t="s">
        <v>438</v>
      </c>
      <c r="D338" s="14" t="s">
        <v>26</v>
      </c>
      <c r="E338" s="18" t="s">
        <v>37</v>
      </c>
      <c r="F338" s="16">
        <v>1322</v>
      </c>
      <c r="G338" s="45">
        <f t="shared" si="5"/>
        <v>39660</v>
      </c>
      <c r="H338" s="49"/>
      <c r="I338" s="50"/>
    </row>
    <row r="339" spans="1:9" x14ac:dyDescent="0.25">
      <c r="A339" s="53"/>
      <c r="B339" s="13">
        <v>333</v>
      </c>
      <c r="C339" s="14" t="s">
        <v>439</v>
      </c>
      <c r="D339" s="14" t="s">
        <v>97</v>
      </c>
      <c r="E339" s="15">
        <v>40</v>
      </c>
      <c r="F339" s="16">
        <v>2002</v>
      </c>
      <c r="G339" s="45">
        <f t="shared" si="5"/>
        <v>80080</v>
      </c>
      <c r="H339" s="49"/>
      <c r="I339" s="50"/>
    </row>
    <row r="340" spans="1:9" x14ac:dyDescent="0.25">
      <c r="A340" s="53"/>
      <c r="B340" s="13">
        <v>334</v>
      </c>
      <c r="C340" s="14" t="s">
        <v>440</v>
      </c>
      <c r="D340" s="14" t="s">
        <v>441</v>
      </c>
      <c r="E340" s="15">
        <v>1</v>
      </c>
      <c r="F340" s="21">
        <v>26842</v>
      </c>
      <c r="G340" s="45">
        <f t="shared" si="5"/>
        <v>26842</v>
      </c>
      <c r="H340" s="49"/>
      <c r="I340" s="50"/>
    </row>
    <row r="341" spans="1:9" x14ac:dyDescent="0.25">
      <c r="A341" s="53"/>
      <c r="B341" s="13">
        <v>335</v>
      </c>
      <c r="C341" s="14" t="s">
        <v>442</v>
      </c>
      <c r="D341" s="14" t="s">
        <v>443</v>
      </c>
      <c r="E341" s="15">
        <v>1</v>
      </c>
      <c r="F341" s="21">
        <v>9675</v>
      </c>
      <c r="G341" s="45">
        <f t="shared" si="5"/>
        <v>9675</v>
      </c>
      <c r="H341" s="49"/>
      <c r="I341" s="50"/>
    </row>
    <row r="342" spans="1:9" x14ac:dyDescent="0.25">
      <c r="A342" s="53"/>
      <c r="B342" s="13">
        <v>336</v>
      </c>
      <c r="C342" s="19" t="s">
        <v>444</v>
      </c>
      <c r="D342" s="19" t="s">
        <v>15</v>
      </c>
      <c r="E342" s="20">
        <v>30</v>
      </c>
      <c r="F342" s="16">
        <v>1322</v>
      </c>
      <c r="G342" s="45">
        <f t="shared" si="5"/>
        <v>39660</v>
      </c>
      <c r="H342" s="49"/>
      <c r="I342" s="50"/>
    </row>
    <row r="343" spans="1:9" x14ac:dyDescent="0.25">
      <c r="A343" s="53"/>
      <c r="B343" s="13">
        <v>337</v>
      </c>
      <c r="C343" s="14" t="s">
        <v>445</v>
      </c>
      <c r="D343" s="14" t="s">
        <v>446</v>
      </c>
      <c r="E343" s="15">
        <v>50</v>
      </c>
      <c r="F343" s="16">
        <v>332</v>
      </c>
      <c r="G343" s="45">
        <f t="shared" si="5"/>
        <v>16600</v>
      </c>
      <c r="H343" s="49"/>
      <c r="I343" s="50"/>
    </row>
    <row r="344" spans="1:9" x14ac:dyDescent="0.25">
      <c r="A344" s="53"/>
      <c r="B344" s="13">
        <v>338</v>
      </c>
      <c r="C344" s="14" t="s">
        <v>447</v>
      </c>
      <c r="D344" s="14" t="s">
        <v>97</v>
      </c>
      <c r="E344" s="18">
        <v>28</v>
      </c>
      <c r="F344" s="16">
        <v>5473</v>
      </c>
      <c r="G344" s="45">
        <f t="shared" si="5"/>
        <v>153244</v>
      </c>
      <c r="H344" s="49"/>
      <c r="I344" s="50"/>
    </row>
    <row r="345" spans="1:9" x14ac:dyDescent="0.25">
      <c r="A345" s="53"/>
      <c r="B345" s="13">
        <v>339</v>
      </c>
      <c r="C345" s="19" t="s">
        <v>448</v>
      </c>
      <c r="D345" s="19" t="s">
        <v>97</v>
      </c>
      <c r="E345" s="20">
        <v>28</v>
      </c>
      <c r="F345" s="16">
        <v>5473</v>
      </c>
      <c r="G345" s="45">
        <f t="shared" si="5"/>
        <v>153244</v>
      </c>
      <c r="H345" s="49"/>
      <c r="I345" s="50"/>
    </row>
    <row r="346" spans="1:9" x14ac:dyDescent="0.25">
      <c r="A346" s="53"/>
      <c r="B346" s="13">
        <v>340</v>
      </c>
      <c r="C346" s="14" t="s">
        <v>449</v>
      </c>
      <c r="D346" s="14" t="s">
        <v>97</v>
      </c>
      <c r="E346" s="15">
        <v>28</v>
      </c>
      <c r="F346" s="16">
        <v>5429</v>
      </c>
      <c r="G346" s="45">
        <f t="shared" si="5"/>
        <v>152012</v>
      </c>
      <c r="H346" s="49"/>
      <c r="I346" s="50"/>
    </row>
    <row r="347" spans="1:9" x14ac:dyDescent="0.25">
      <c r="A347" s="53"/>
      <c r="B347" s="13">
        <v>341</v>
      </c>
      <c r="C347" s="14" t="s">
        <v>450</v>
      </c>
      <c r="D347" s="14" t="s">
        <v>97</v>
      </c>
      <c r="E347" s="18">
        <v>28</v>
      </c>
      <c r="F347" s="16">
        <v>5518</v>
      </c>
      <c r="G347" s="45">
        <f t="shared" si="5"/>
        <v>154504</v>
      </c>
      <c r="H347" s="49"/>
      <c r="I347" s="50"/>
    </row>
    <row r="348" spans="1:9" x14ac:dyDescent="0.25">
      <c r="A348" s="53"/>
      <c r="B348" s="13">
        <v>342</v>
      </c>
      <c r="C348" s="14" t="s">
        <v>451</v>
      </c>
      <c r="D348" s="14" t="s">
        <v>188</v>
      </c>
      <c r="E348" s="15">
        <v>1</v>
      </c>
      <c r="F348" s="21">
        <v>69651</v>
      </c>
      <c r="G348" s="45">
        <f t="shared" si="5"/>
        <v>69651</v>
      </c>
      <c r="H348" s="49"/>
      <c r="I348" s="50"/>
    </row>
    <row r="349" spans="1:9" x14ac:dyDescent="0.25">
      <c r="A349" s="53"/>
      <c r="B349" s="13">
        <v>343</v>
      </c>
      <c r="C349" s="19" t="s">
        <v>452</v>
      </c>
      <c r="D349" s="19" t="s">
        <v>42</v>
      </c>
      <c r="E349" s="20">
        <v>1</v>
      </c>
      <c r="F349" s="21">
        <v>36993</v>
      </c>
      <c r="G349" s="45">
        <f t="shared" si="5"/>
        <v>36993</v>
      </c>
      <c r="H349" s="49"/>
      <c r="I349" s="50"/>
    </row>
    <row r="350" spans="1:9" x14ac:dyDescent="0.25">
      <c r="A350" s="53"/>
      <c r="B350" s="13">
        <v>344</v>
      </c>
      <c r="C350" s="14" t="s">
        <v>453</v>
      </c>
      <c r="D350" s="14" t="s">
        <v>216</v>
      </c>
      <c r="E350" s="15">
        <v>1</v>
      </c>
      <c r="F350" s="21">
        <v>48434</v>
      </c>
      <c r="G350" s="45">
        <f t="shared" si="5"/>
        <v>48434</v>
      </c>
      <c r="H350" s="49"/>
      <c r="I350" s="50"/>
    </row>
    <row r="351" spans="1:9" x14ac:dyDescent="0.25">
      <c r="A351" s="53"/>
      <c r="B351" s="13">
        <v>345</v>
      </c>
      <c r="C351" s="14" t="s">
        <v>454</v>
      </c>
      <c r="D351" s="14" t="s">
        <v>239</v>
      </c>
      <c r="E351" s="15">
        <v>10</v>
      </c>
      <c r="F351" s="16">
        <v>483</v>
      </c>
      <c r="G351" s="45">
        <f t="shared" si="5"/>
        <v>4830</v>
      </c>
      <c r="H351" s="49"/>
      <c r="I351" s="50"/>
    </row>
    <row r="352" spans="1:9" x14ac:dyDescent="0.25">
      <c r="A352" s="53"/>
      <c r="B352" s="13">
        <v>346</v>
      </c>
      <c r="C352" s="14" t="s">
        <v>455</v>
      </c>
      <c r="D352" s="14" t="s">
        <v>115</v>
      </c>
      <c r="E352" s="15">
        <v>10</v>
      </c>
      <c r="F352" s="16">
        <v>4963</v>
      </c>
      <c r="G352" s="45">
        <f t="shared" si="5"/>
        <v>49630</v>
      </c>
      <c r="H352" s="49"/>
      <c r="I352" s="50"/>
    </row>
    <row r="353" spans="1:9" x14ac:dyDescent="0.25">
      <c r="A353" s="53"/>
      <c r="B353" s="13">
        <v>347</v>
      </c>
      <c r="C353" s="19" t="s">
        <v>456</v>
      </c>
      <c r="D353" s="19" t="s">
        <v>97</v>
      </c>
      <c r="E353" s="20">
        <v>10</v>
      </c>
      <c r="F353" s="16">
        <v>2741</v>
      </c>
      <c r="G353" s="45">
        <f t="shared" si="5"/>
        <v>27410</v>
      </c>
      <c r="H353" s="49"/>
      <c r="I353" s="50"/>
    </row>
    <row r="354" spans="1:9" x14ac:dyDescent="0.25">
      <c r="A354" s="53"/>
      <c r="B354" s="13">
        <v>348</v>
      </c>
      <c r="C354" s="14" t="s">
        <v>457</v>
      </c>
      <c r="D354" s="14" t="s">
        <v>97</v>
      </c>
      <c r="E354" s="18" t="s">
        <v>37</v>
      </c>
      <c r="F354" s="16">
        <v>2979</v>
      </c>
      <c r="G354" s="45">
        <f t="shared" si="5"/>
        <v>89370</v>
      </c>
      <c r="H354" s="49"/>
      <c r="I354" s="50"/>
    </row>
    <row r="355" spans="1:9" x14ac:dyDescent="0.25">
      <c r="A355" s="53"/>
      <c r="B355" s="13">
        <v>349</v>
      </c>
      <c r="C355" s="14" t="s">
        <v>458</v>
      </c>
      <c r="D355" s="14" t="s">
        <v>104</v>
      </c>
      <c r="E355" s="18">
        <v>20</v>
      </c>
      <c r="F355" s="16">
        <v>5872</v>
      </c>
      <c r="G355" s="45">
        <f t="shared" si="5"/>
        <v>117440</v>
      </c>
      <c r="H355" s="49"/>
      <c r="I355" s="50"/>
    </row>
    <row r="356" spans="1:9" x14ac:dyDescent="0.25">
      <c r="A356" s="53"/>
      <c r="B356" s="13">
        <v>350</v>
      </c>
      <c r="C356" s="14" t="s">
        <v>459</v>
      </c>
      <c r="D356" s="14" t="s">
        <v>12</v>
      </c>
      <c r="E356" s="15">
        <v>1</v>
      </c>
      <c r="F356" s="21">
        <v>109891</v>
      </c>
      <c r="G356" s="45">
        <f t="shared" si="5"/>
        <v>109891</v>
      </c>
      <c r="H356" s="49"/>
      <c r="I356" s="50"/>
    </row>
    <row r="357" spans="1:9" x14ac:dyDescent="0.25">
      <c r="A357" s="53"/>
      <c r="B357" s="13">
        <v>351</v>
      </c>
      <c r="C357" s="22" t="s">
        <v>460</v>
      </c>
      <c r="D357" s="22" t="s">
        <v>461</v>
      </c>
      <c r="E357" s="23">
        <v>1</v>
      </c>
      <c r="F357" s="21">
        <v>117096</v>
      </c>
      <c r="G357" s="45">
        <f t="shared" si="5"/>
        <v>117096</v>
      </c>
      <c r="H357" s="49"/>
      <c r="I357" s="50"/>
    </row>
    <row r="358" spans="1:9" x14ac:dyDescent="0.25">
      <c r="A358" s="53"/>
      <c r="B358" s="13">
        <v>352</v>
      </c>
      <c r="C358" s="19" t="s">
        <v>462</v>
      </c>
      <c r="D358" s="19" t="s">
        <v>18</v>
      </c>
      <c r="E358" s="20">
        <v>10</v>
      </c>
      <c r="F358" s="16">
        <v>1571</v>
      </c>
      <c r="G358" s="45">
        <f t="shared" si="5"/>
        <v>15710</v>
      </c>
      <c r="H358" s="49"/>
      <c r="I358" s="50"/>
    </row>
    <row r="359" spans="1:9" x14ac:dyDescent="0.25">
      <c r="A359" s="53"/>
      <c r="B359" s="13">
        <v>353</v>
      </c>
      <c r="C359" s="14" t="s">
        <v>463</v>
      </c>
      <c r="D359" s="14" t="s">
        <v>18</v>
      </c>
      <c r="E359" s="15">
        <v>30</v>
      </c>
      <c r="F359" s="16">
        <v>1708</v>
      </c>
      <c r="G359" s="45">
        <f t="shared" si="5"/>
        <v>51240</v>
      </c>
      <c r="H359" s="49"/>
      <c r="I359" s="50"/>
    </row>
    <row r="360" spans="1:9" x14ac:dyDescent="0.25">
      <c r="A360" s="53"/>
      <c r="B360" s="13">
        <v>354</v>
      </c>
      <c r="C360" s="26" t="s">
        <v>464</v>
      </c>
      <c r="D360" s="15" t="s">
        <v>316</v>
      </c>
      <c r="E360" s="20">
        <v>10</v>
      </c>
      <c r="F360" s="28">
        <v>691</v>
      </c>
      <c r="G360" s="45">
        <f t="shared" si="5"/>
        <v>6910</v>
      </c>
      <c r="H360" s="49"/>
      <c r="I360" s="50"/>
    </row>
    <row r="361" spans="1:9" x14ac:dyDescent="0.25">
      <c r="A361" s="53"/>
      <c r="B361" s="13">
        <v>355</v>
      </c>
      <c r="C361" s="14" t="s">
        <v>465</v>
      </c>
      <c r="D361" s="14" t="s">
        <v>12</v>
      </c>
      <c r="E361" s="18">
        <v>30</v>
      </c>
      <c r="F361" s="16">
        <v>3961</v>
      </c>
      <c r="G361" s="45">
        <f t="shared" si="5"/>
        <v>118830</v>
      </c>
      <c r="H361" s="49"/>
      <c r="I361" s="50"/>
    </row>
    <row r="362" spans="1:9" x14ac:dyDescent="0.25">
      <c r="A362" s="53"/>
      <c r="B362" s="13">
        <v>356</v>
      </c>
      <c r="C362" s="14" t="s">
        <v>466</v>
      </c>
      <c r="D362" s="14" t="s">
        <v>12</v>
      </c>
      <c r="E362" s="15">
        <v>30</v>
      </c>
      <c r="F362" s="16">
        <v>4600</v>
      </c>
      <c r="G362" s="45">
        <f t="shared" si="5"/>
        <v>138000</v>
      </c>
      <c r="H362" s="49"/>
      <c r="I362" s="50"/>
    </row>
    <row r="363" spans="1:9" x14ac:dyDescent="0.25">
      <c r="A363" s="53"/>
      <c r="B363" s="13">
        <v>357</v>
      </c>
      <c r="C363" s="14" t="s">
        <v>467</v>
      </c>
      <c r="D363" s="14" t="s">
        <v>109</v>
      </c>
      <c r="E363" s="18" t="s">
        <v>468</v>
      </c>
      <c r="F363" s="16">
        <v>3705</v>
      </c>
      <c r="G363" s="45">
        <f t="shared" si="5"/>
        <v>51870</v>
      </c>
      <c r="H363" s="49"/>
      <c r="I363" s="50"/>
    </row>
    <row r="364" spans="1:9" x14ac:dyDescent="0.25">
      <c r="A364" s="53"/>
      <c r="B364" s="13">
        <v>358</v>
      </c>
      <c r="C364" s="14" t="s">
        <v>469</v>
      </c>
      <c r="D364" s="14" t="s">
        <v>18</v>
      </c>
      <c r="E364" s="15">
        <v>10</v>
      </c>
      <c r="F364" s="16">
        <v>367</v>
      </c>
      <c r="G364" s="45">
        <f t="shared" si="5"/>
        <v>3670</v>
      </c>
      <c r="H364" s="49"/>
      <c r="I364" s="50"/>
    </row>
    <row r="365" spans="1:9" x14ac:dyDescent="0.25">
      <c r="A365" s="53"/>
      <c r="B365" s="13">
        <v>359</v>
      </c>
      <c r="C365" s="14" t="s">
        <v>470</v>
      </c>
      <c r="D365" s="14" t="s">
        <v>33</v>
      </c>
      <c r="E365" s="15">
        <v>1</v>
      </c>
      <c r="F365" s="21">
        <v>87055</v>
      </c>
      <c r="G365" s="45">
        <f t="shared" si="5"/>
        <v>87055</v>
      </c>
      <c r="H365" s="49"/>
      <c r="I365" s="50"/>
    </row>
    <row r="366" spans="1:9" x14ac:dyDescent="0.25">
      <c r="A366" s="53"/>
      <c r="B366" s="13">
        <v>360</v>
      </c>
      <c r="C366" s="14" t="s">
        <v>471</v>
      </c>
      <c r="D366" s="14" t="s">
        <v>12</v>
      </c>
      <c r="E366" s="15">
        <v>14</v>
      </c>
      <c r="F366" s="16">
        <v>4677</v>
      </c>
      <c r="G366" s="45">
        <f t="shared" si="5"/>
        <v>65478</v>
      </c>
      <c r="H366" s="49"/>
      <c r="I366" s="50"/>
    </row>
    <row r="367" spans="1:9" x14ac:dyDescent="0.25">
      <c r="A367" s="53"/>
      <c r="B367" s="13">
        <v>361</v>
      </c>
      <c r="C367" s="14" t="s">
        <v>472</v>
      </c>
      <c r="D367" s="14" t="s">
        <v>12</v>
      </c>
      <c r="E367" s="18" t="s">
        <v>468</v>
      </c>
      <c r="F367" s="16">
        <v>5546</v>
      </c>
      <c r="G367" s="45">
        <f t="shared" si="5"/>
        <v>77644</v>
      </c>
      <c r="H367" s="49"/>
      <c r="I367" s="50"/>
    </row>
    <row r="368" spans="1:9" x14ac:dyDescent="0.25">
      <c r="A368" s="53"/>
      <c r="B368" s="13">
        <v>362</v>
      </c>
      <c r="C368" s="14" t="s">
        <v>473</v>
      </c>
      <c r="D368" s="14" t="s">
        <v>474</v>
      </c>
      <c r="E368" s="18" t="s">
        <v>24</v>
      </c>
      <c r="F368" s="21">
        <v>30496</v>
      </c>
      <c r="G368" s="45">
        <f t="shared" si="5"/>
        <v>30496</v>
      </c>
      <c r="H368" s="49"/>
      <c r="I368" s="50"/>
    </row>
    <row r="369" spans="1:9" x14ac:dyDescent="0.25">
      <c r="A369" s="53"/>
      <c r="B369" s="13">
        <v>363</v>
      </c>
      <c r="C369" s="14" t="s">
        <v>475</v>
      </c>
      <c r="D369" s="14" t="s">
        <v>36</v>
      </c>
      <c r="E369" s="15">
        <v>1</v>
      </c>
      <c r="F369" s="21">
        <v>26072</v>
      </c>
      <c r="G369" s="45">
        <f t="shared" si="5"/>
        <v>26072</v>
      </c>
      <c r="H369" s="49"/>
      <c r="I369" s="50"/>
    </row>
    <row r="370" spans="1:9" x14ac:dyDescent="0.25">
      <c r="A370" s="53"/>
      <c r="B370" s="13">
        <v>364</v>
      </c>
      <c r="C370" s="14" t="s">
        <v>476</v>
      </c>
      <c r="D370" s="14" t="s">
        <v>198</v>
      </c>
      <c r="E370" s="18">
        <v>20</v>
      </c>
      <c r="F370" s="16">
        <v>4406</v>
      </c>
      <c r="G370" s="45">
        <f t="shared" si="5"/>
        <v>88120</v>
      </c>
      <c r="H370" s="49"/>
      <c r="I370" s="50"/>
    </row>
    <row r="371" spans="1:9" x14ac:dyDescent="0.25">
      <c r="A371" s="53"/>
      <c r="B371" s="13">
        <v>365</v>
      </c>
      <c r="C371" s="14" t="s">
        <v>477</v>
      </c>
      <c r="D371" s="14" t="s">
        <v>20</v>
      </c>
      <c r="E371" s="15">
        <v>30</v>
      </c>
      <c r="F371" s="16">
        <v>1236</v>
      </c>
      <c r="G371" s="45">
        <f t="shared" si="5"/>
        <v>37080</v>
      </c>
      <c r="H371" s="49"/>
      <c r="I371" s="50"/>
    </row>
    <row r="372" spans="1:9" x14ac:dyDescent="0.25">
      <c r="A372" s="53"/>
      <c r="B372" s="13">
        <v>366</v>
      </c>
      <c r="C372" s="14" t="s">
        <v>478</v>
      </c>
      <c r="D372" s="14" t="s">
        <v>20</v>
      </c>
      <c r="E372" s="18">
        <v>3</v>
      </c>
      <c r="F372" s="16">
        <v>24134</v>
      </c>
      <c r="G372" s="45">
        <f t="shared" si="5"/>
        <v>72402</v>
      </c>
      <c r="H372" s="49"/>
      <c r="I372" s="50"/>
    </row>
    <row r="373" spans="1:9" x14ac:dyDescent="0.25">
      <c r="A373" s="53"/>
      <c r="B373" s="13">
        <v>367</v>
      </c>
      <c r="C373" s="22" t="s">
        <v>479</v>
      </c>
      <c r="D373" s="22" t="s">
        <v>26</v>
      </c>
      <c r="E373" s="23">
        <v>30</v>
      </c>
      <c r="F373" s="16">
        <v>543</v>
      </c>
      <c r="G373" s="45">
        <f t="shared" si="5"/>
        <v>16290</v>
      </c>
      <c r="H373" s="49"/>
      <c r="I373" s="50"/>
    </row>
    <row r="374" spans="1:9" x14ac:dyDescent="0.25">
      <c r="A374" s="53"/>
      <c r="B374" s="13">
        <v>368</v>
      </c>
      <c r="C374" s="14" t="s">
        <v>480</v>
      </c>
      <c r="D374" s="14" t="s">
        <v>111</v>
      </c>
      <c r="E374" s="15">
        <v>28</v>
      </c>
      <c r="F374" s="16">
        <v>7206</v>
      </c>
      <c r="G374" s="45">
        <f t="shared" si="5"/>
        <v>201768</v>
      </c>
      <c r="H374" s="49"/>
      <c r="I374" s="50"/>
    </row>
    <row r="375" spans="1:9" x14ac:dyDescent="0.25">
      <c r="A375" s="53"/>
      <c r="B375" s="13">
        <v>369</v>
      </c>
      <c r="C375" s="22" t="s">
        <v>481</v>
      </c>
      <c r="D375" s="22" t="s">
        <v>111</v>
      </c>
      <c r="E375" s="23">
        <v>28</v>
      </c>
      <c r="F375" s="16">
        <v>8377</v>
      </c>
      <c r="G375" s="45">
        <f t="shared" si="5"/>
        <v>234556</v>
      </c>
      <c r="H375" s="49"/>
      <c r="I375" s="50"/>
    </row>
    <row r="376" spans="1:9" x14ac:dyDescent="0.25">
      <c r="A376" s="53"/>
      <c r="B376" s="13">
        <v>370</v>
      </c>
      <c r="C376" s="14" t="s">
        <v>482</v>
      </c>
      <c r="D376" s="14" t="s">
        <v>483</v>
      </c>
      <c r="E376" s="15">
        <v>30</v>
      </c>
      <c r="F376" s="16">
        <v>891</v>
      </c>
      <c r="G376" s="45">
        <f t="shared" si="5"/>
        <v>26730</v>
      </c>
      <c r="H376" s="49"/>
      <c r="I376" s="50"/>
    </row>
    <row r="377" spans="1:9" x14ac:dyDescent="0.25">
      <c r="A377" s="53"/>
      <c r="B377" s="13">
        <v>371</v>
      </c>
      <c r="C377" s="14" t="s">
        <v>484</v>
      </c>
      <c r="D377" s="14" t="s">
        <v>483</v>
      </c>
      <c r="E377" s="15">
        <v>20</v>
      </c>
      <c r="F377" s="16">
        <v>820</v>
      </c>
      <c r="G377" s="45">
        <f t="shared" si="5"/>
        <v>16400</v>
      </c>
      <c r="H377" s="49"/>
      <c r="I377" s="50"/>
    </row>
    <row r="378" spans="1:9" x14ac:dyDescent="0.25">
      <c r="A378" s="53"/>
      <c r="B378" s="13">
        <v>372</v>
      </c>
      <c r="C378" s="22" t="s">
        <v>485</v>
      </c>
      <c r="D378" s="22" t="s">
        <v>223</v>
      </c>
      <c r="E378" s="23">
        <v>10</v>
      </c>
      <c r="F378" s="16">
        <v>1061</v>
      </c>
      <c r="G378" s="45">
        <f t="shared" si="5"/>
        <v>10610</v>
      </c>
      <c r="H378" s="49"/>
      <c r="I378" s="50"/>
    </row>
    <row r="379" spans="1:9" x14ac:dyDescent="0.25">
      <c r="A379" s="53"/>
      <c r="B379" s="13">
        <v>373</v>
      </c>
      <c r="C379" s="14" t="s">
        <v>486</v>
      </c>
      <c r="D379" s="14" t="s">
        <v>122</v>
      </c>
      <c r="E379" s="15">
        <v>6</v>
      </c>
      <c r="F379" s="16">
        <v>11129</v>
      </c>
      <c r="G379" s="45">
        <f t="shared" si="5"/>
        <v>66774</v>
      </c>
      <c r="H379" s="49"/>
      <c r="I379" s="50"/>
    </row>
    <row r="380" spans="1:9" x14ac:dyDescent="0.25">
      <c r="A380" s="53"/>
      <c r="B380" s="13">
        <v>374</v>
      </c>
      <c r="C380" s="22" t="s">
        <v>487</v>
      </c>
      <c r="D380" s="22" t="s">
        <v>223</v>
      </c>
      <c r="E380" s="23">
        <v>6</v>
      </c>
      <c r="F380" s="16">
        <v>3264</v>
      </c>
      <c r="G380" s="45">
        <f t="shared" si="5"/>
        <v>19584</v>
      </c>
      <c r="H380" s="49"/>
      <c r="I380" s="50"/>
    </row>
    <row r="381" spans="1:9" x14ac:dyDescent="0.25">
      <c r="A381" s="53"/>
      <c r="B381" s="13">
        <v>375</v>
      </c>
      <c r="C381" s="14" t="s">
        <v>488</v>
      </c>
      <c r="D381" s="14" t="s">
        <v>15</v>
      </c>
      <c r="E381" s="18" t="s">
        <v>489</v>
      </c>
      <c r="F381" s="16">
        <v>409</v>
      </c>
      <c r="G381" s="45">
        <f t="shared" si="5"/>
        <v>16360</v>
      </c>
      <c r="H381" s="49"/>
      <c r="I381" s="50"/>
    </row>
    <row r="382" spans="1:9" x14ac:dyDescent="0.25">
      <c r="A382" s="53"/>
      <c r="B382" s="13">
        <v>376</v>
      </c>
      <c r="C382" s="14" t="s">
        <v>490</v>
      </c>
      <c r="D382" s="14" t="s">
        <v>109</v>
      </c>
      <c r="E382" s="18">
        <v>1</v>
      </c>
      <c r="F382" s="21">
        <v>32716</v>
      </c>
      <c r="G382" s="45">
        <f t="shared" si="5"/>
        <v>32716</v>
      </c>
      <c r="H382" s="49"/>
      <c r="I382" s="50"/>
    </row>
    <row r="383" spans="1:9" x14ac:dyDescent="0.25">
      <c r="A383" s="53"/>
      <c r="B383" s="13">
        <v>377</v>
      </c>
      <c r="C383" s="14" t="s">
        <v>491</v>
      </c>
      <c r="D383" s="14" t="s">
        <v>313</v>
      </c>
      <c r="E383" s="18">
        <v>30</v>
      </c>
      <c r="F383" s="16">
        <v>3134</v>
      </c>
      <c r="G383" s="45">
        <f t="shared" si="5"/>
        <v>94020</v>
      </c>
      <c r="H383" s="49"/>
      <c r="I383" s="50"/>
    </row>
    <row r="384" spans="1:9" x14ac:dyDescent="0.25">
      <c r="A384" s="53"/>
      <c r="B384" s="13">
        <v>378</v>
      </c>
      <c r="C384" s="14" t="s">
        <v>492</v>
      </c>
      <c r="D384" s="14" t="s">
        <v>26</v>
      </c>
      <c r="E384" s="18">
        <v>30</v>
      </c>
      <c r="F384" s="16">
        <v>3398</v>
      </c>
      <c r="G384" s="45">
        <f t="shared" si="5"/>
        <v>101940</v>
      </c>
      <c r="H384" s="49"/>
      <c r="I384" s="50"/>
    </row>
    <row r="385" spans="1:9" x14ac:dyDescent="0.25">
      <c r="A385" s="53"/>
      <c r="B385" s="13">
        <v>379</v>
      </c>
      <c r="C385" s="14" t="s">
        <v>493</v>
      </c>
      <c r="D385" s="14" t="s">
        <v>26</v>
      </c>
      <c r="E385" s="18">
        <v>30</v>
      </c>
      <c r="F385" s="16">
        <v>3797</v>
      </c>
      <c r="G385" s="45">
        <f t="shared" si="5"/>
        <v>113910</v>
      </c>
      <c r="H385" s="49"/>
      <c r="I385" s="50"/>
    </row>
    <row r="386" spans="1:9" x14ac:dyDescent="0.25">
      <c r="A386" s="53"/>
      <c r="B386" s="13">
        <v>380</v>
      </c>
      <c r="C386" s="14" t="s">
        <v>494</v>
      </c>
      <c r="D386" s="14" t="s">
        <v>15</v>
      </c>
      <c r="E386" s="15">
        <v>14</v>
      </c>
      <c r="F386" s="16">
        <v>528</v>
      </c>
      <c r="G386" s="45">
        <f t="shared" si="5"/>
        <v>7392</v>
      </c>
      <c r="H386" s="49"/>
      <c r="I386" s="50"/>
    </row>
    <row r="387" spans="1:9" x14ac:dyDescent="0.25">
      <c r="A387" s="53"/>
      <c r="B387" s="13">
        <v>381</v>
      </c>
      <c r="C387" s="14" t="s">
        <v>495</v>
      </c>
      <c r="D387" s="14" t="s">
        <v>496</v>
      </c>
      <c r="E387" s="15">
        <v>1</v>
      </c>
      <c r="F387" s="21">
        <v>54725</v>
      </c>
      <c r="G387" s="45">
        <f t="shared" si="5"/>
        <v>54725</v>
      </c>
      <c r="H387" s="49"/>
      <c r="I387" s="50"/>
    </row>
    <row r="388" spans="1:9" x14ac:dyDescent="0.25">
      <c r="A388" s="53"/>
      <c r="B388" s="13">
        <v>382</v>
      </c>
      <c r="C388" s="14" t="s">
        <v>497</v>
      </c>
      <c r="D388" s="14" t="s">
        <v>498</v>
      </c>
      <c r="E388" s="18" t="s">
        <v>468</v>
      </c>
      <c r="F388" s="16">
        <v>3462</v>
      </c>
      <c r="G388" s="45">
        <f t="shared" si="5"/>
        <v>48468</v>
      </c>
      <c r="H388" s="49"/>
      <c r="I388" s="50"/>
    </row>
    <row r="389" spans="1:9" x14ac:dyDescent="0.25">
      <c r="A389" s="53"/>
      <c r="B389" s="13">
        <v>383</v>
      </c>
      <c r="C389" s="14" t="s">
        <v>499</v>
      </c>
      <c r="D389" s="14" t="s">
        <v>124</v>
      </c>
      <c r="E389" s="18">
        <v>1</v>
      </c>
      <c r="F389" s="21">
        <v>35663</v>
      </c>
      <c r="G389" s="45">
        <f t="shared" si="5"/>
        <v>35663</v>
      </c>
      <c r="H389" s="49"/>
      <c r="I389" s="50"/>
    </row>
    <row r="390" spans="1:9" x14ac:dyDescent="0.25">
      <c r="A390" s="53"/>
      <c r="B390" s="13">
        <v>384</v>
      </c>
      <c r="C390" s="14" t="s">
        <v>500</v>
      </c>
      <c r="D390" s="14" t="s">
        <v>124</v>
      </c>
      <c r="E390" s="18">
        <v>1</v>
      </c>
      <c r="F390" s="21">
        <v>26727</v>
      </c>
      <c r="G390" s="45">
        <f t="shared" si="5"/>
        <v>26727</v>
      </c>
      <c r="H390" s="49"/>
      <c r="I390" s="50"/>
    </row>
    <row r="391" spans="1:9" x14ac:dyDescent="0.25">
      <c r="A391" s="53"/>
      <c r="B391" s="13">
        <v>385</v>
      </c>
      <c r="C391" s="14" t="s">
        <v>501</v>
      </c>
      <c r="D391" s="14" t="s">
        <v>124</v>
      </c>
      <c r="E391" s="18">
        <v>1</v>
      </c>
      <c r="F391" s="21">
        <v>26767</v>
      </c>
      <c r="G391" s="45">
        <f t="shared" ref="G391:G454" si="6">+E391*F391</f>
        <v>26767</v>
      </c>
      <c r="H391" s="49"/>
      <c r="I391" s="50"/>
    </row>
    <row r="392" spans="1:9" x14ac:dyDescent="0.25">
      <c r="A392" s="53"/>
      <c r="B392" s="13">
        <v>386</v>
      </c>
      <c r="C392" s="14" t="s">
        <v>502</v>
      </c>
      <c r="D392" s="14" t="s">
        <v>503</v>
      </c>
      <c r="E392" s="18">
        <v>1</v>
      </c>
      <c r="F392" s="21">
        <v>6911</v>
      </c>
      <c r="G392" s="45">
        <f t="shared" si="6"/>
        <v>6911</v>
      </c>
      <c r="H392" s="49"/>
      <c r="I392" s="50"/>
    </row>
    <row r="393" spans="1:9" x14ac:dyDescent="0.25">
      <c r="A393" s="53"/>
      <c r="B393" s="13">
        <v>387</v>
      </c>
      <c r="C393" s="14" t="s">
        <v>504</v>
      </c>
      <c r="D393" s="14" t="s">
        <v>45</v>
      </c>
      <c r="E393" s="15">
        <v>1</v>
      </c>
      <c r="F393" s="21">
        <v>35428</v>
      </c>
      <c r="G393" s="45">
        <f t="shared" si="6"/>
        <v>35428</v>
      </c>
      <c r="H393" s="49"/>
      <c r="I393" s="50"/>
    </row>
    <row r="394" spans="1:9" x14ac:dyDescent="0.25">
      <c r="A394" s="53"/>
      <c r="B394" s="13">
        <v>388</v>
      </c>
      <c r="C394" s="14" t="s">
        <v>505</v>
      </c>
      <c r="D394" s="14" t="s">
        <v>506</v>
      </c>
      <c r="E394" s="18" t="s">
        <v>27</v>
      </c>
      <c r="F394" s="16">
        <v>1620</v>
      </c>
      <c r="G394" s="45">
        <f t="shared" si="6"/>
        <v>16200</v>
      </c>
      <c r="H394" s="49"/>
      <c r="I394" s="50"/>
    </row>
    <row r="395" spans="1:9" x14ac:dyDescent="0.25">
      <c r="A395" s="53"/>
      <c r="B395" s="13">
        <v>389</v>
      </c>
      <c r="C395" s="14" t="s">
        <v>507</v>
      </c>
      <c r="D395" s="14" t="s">
        <v>506</v>
      </c>
      <c r="E395" s="18" t="s">
        <v>27</v>
      </c>
      <c r="F395" s="16">
        <v>1703</v>
      </c>
      <c r="G395" s="45">
        <f t="shared" si="6"/>
        <v>17030</v>
      </c>
      <c r="H395" s="49"/>
      <c r="I395" s="50"/>
    </row>
    <row r="396" spans="1:9" x14ac:dyDescent="0.25">
      <c r="A396" s="53"/>
      <c r="B396" s="13">
        <v>390</v>
      </c>
      <c r="C396" s="14" t="s">
        <v>508</v>
      </c>
      <c r="D396" s="14" t="s">
        <v>509</v>
      </c>
      <c r="E396" s="15">
        <v>10</v>
      </c>
      <c r="F396" s="16">
        <v>3460</v>
      </c>
      <c r="G396" s="45">
        <f t="shared" si="6"/>
        <v>34600</v>
      </c>
      <c r="H396" s="49"/>
      <c r="I396" s="50"/>
    </row>
    <row r="397" spans="1:9" x14ac:dyDescent="0.25">
      <c r="A397" s="53"/>
      <c r="B397" s="13">
        <v>391</v>
      </c>
      <c r="C397" s="22" t="s">
        <v>510</v>
      </c>
      <c r="D397" s="22" t="s">
        <v>509</v>
      </c>
      <c r="E397" s="23">
        <v>20</v>
      </c>
      <c r="F397" s="16">
        <v>2937</v>
      </c>
      <c r="G397" s="45">
        <f t="shared" si="6"/>
        <v>58740</v>
      </c>
      <c r="H397" s="49"/>
      <c r="I397" s="50"/>
    </row>
    <row r="398" spans="1:9" x14ac:dyDescent="0.25">
      <c r="A398" s="53"/>
      <c r="B398" s="13">
        <v>392</v>
      </c>
      <c r="C398" s="14" t="s">
        <v>511</v>
      </c>
      <c r="D398" s="14" t="s">
        <v>506</v>
      </c>
      <c r="E398" s="18" t="s">
        <v>512</v>
      </c>
      <c r="F398" s="16">
        <v>3324</v>
      </c>
      <c r="G398" s="45">
        <f t="shared" si="6"/>
        <v>69804</v>
      </c>
      <c r="H398" s="49"/>
      <c r="I398" s="50"/>
    </row>
    <row r="399" spans="1:9" x14ac:dyDescent="0.25">
      <c r="A399" s="53"/>
      <c r="B399" s="13">
        <v>393</v>
      </c>
      <c r="C399" s="14" t="s">
        <v>513</v>
      </c>
      <c r="D399" s="14" t="s">
        <v>506</v>
      </c>
      <c r="E399" s="18" t="s">
        <v>512</v>
      </c>
      <c r="F399" s="16">
        <v>2791</v>
      </c>
      <c r="G399" s="45">
        <f t="shared" si="6"/>
        <v>58611</v>
      </c>
      <c r="H399" s="49"/>
      <c r="I399" s="50"/>
    </row>
    <row r="400" spans="1:9" x14ac:dyDescent="0.25">
      <c r="A400" s="53"/>
      <c r="B400" s="13">
        <v>394</v>
      </c>
      <c r="C400" s="14" t="s">
        <v>514</v>
      </c>
      <c r="D400" s="14" t="s">
        <v>461</v>
      </c>
      <c r="E400" s="18" t="s">
        <v>87</v>
      </c>
      <c r="F400" s="16">
        <v>2360</v>
      </c>
      <c r="G400" s="45">
        <f t="shared" si="6"/>
        <v>66080</v>
      </c>
      <c r="H400" s="49"/>
      <c r="I400" s="50"/>
    </row>
    <row r="401" spans="1:9" x14ac:dyDescent="0.25">
      <c r="A401" s="53"/>
      <c r="B401" s="13">
        <v>395</v>
      </c>
      <c r="C401" s="14" t="s">
        <v>515</v>
      </c>
      <c r="D401" s="14" t="s">
        <v>45</v>
      </c>
      <c r="E401" s="15">
        <v>30</v>
      </c>
      <c r="F401" s="16">
        <v>1859</v>
      </c>
      <c r="G401" s="45">
        <f t="shared" si="6"/>
        <v>55770</v>
      </c>
      <c r="H401" s="49"/>
      <c r="I401" s="50"/>
    </row>
    <row r="402" spans="1:9" x14ac:dyDescent="0.25">
      <c r="A402" s="53"/>
      <c r="B402" s="13">
        <v>396</v>
      </c>
      <c r="C402" s="14" t="s">
        <v>516</v>
      </c>
      <c r="D402" s="14" t="s">
        <v>268</v>
      </c>
      <c r="E402" s="15">
        <v>6</v>
      </c>
      <c r="F402" s="16">
        <v>5787</v>
      </c>
      <c r="G402" s="45">
        <f t="shared" si="6"/>
        <v>34722</v>
      </c>
      <c r="H402" s="49"/>
      <c r="I402" s="50"/>
    </row>
    <row r="403" spans="1:9" x14ac:dyDescent="0.25">
      <c r="A403" s="53"/>
      <c r="B403" s="13">
        <v>397</v>
      </c>
      <c r="C403" s="22" t="s">
        <v>517</v>
      </c>
      <c r="D403" s="22" t="s">
        <v>270</v>
      </c>
      <c r="E403" s="23">
        <v>1</v>
      </c>
      <c r="F403" s="21">
        <v>6105</v>
      </c>
      <c r="G403" s="45">
        <f t="shared" si="6"/>
        <v>6105</v>
      </c>
      <c r="H403" s="49"/>
      <c r="I403" s="50"/>
    </row>
    <row r="404" spans="1:9" x14ac:dyDescent="0.25">
      <c r="A404" s="53"/>
      <c r="B404" s="13">
        <v>398</v>
      </c>
      <c r="C404" s="22" t="s">
        <v>518</v>
      </c>
      <c r="D404" s="22" t="s">
        <v>270</v>
      </c>
      <c r="E404" s="23">
        <v>1</v>
      </c>
      <c r="F404" s="21">
        <v>5845</v>
      </c>
      <c r="G404" s="45">
        <f t="shared" si="6"/>
        <v>5845</v>
      </c>
      <c r="H404" s="49"/>
      <c r="I404" s="50"/>
    </row>
    <row r="405" spans="1:9" x14ac:dyDescent="0.25">
      <c r="A405" s="53"/>
      <c r="B405" s="13">
        <v>399</v>
      </c>
      <c r="C405" s="22" t="s">
        <v>519</v>
      </c>
      <c r="D405" s="22" t="s">
        <v>109</v>
      </c>
      <c r="E405" s="23">
        <v>20</v>
      </c>
      <c r="F405" s="16">
        <v>1084</v>
      </c>
      <c r="G405" s="45">
        <f t="shared" si="6"/>
        <v>21680</v>
      </c>
      <c r="H405" s="49"/>
      <c r="I405" s="50"/>
    </row>
    <row r="406" spans="1:9" x14ac:dyDescent="0.25">
      <c r="A406" s="53"/>
      <c r="B406" s="13">
        <v>400</v>
      </c>
      <c r="C406" s="14" t="s">
        <v>520</v>
      </c>
      <c r="D406" s="14" t="s">
        <v>109</v>
      </c>
      <c r="E406" s="15">
        <v>1</v>
      </c>
      <c r="F406" s="21">
        <v>45108</v>
      </c>
      <c r="G406" s="45">
        <f t="shared" si="6"/>
        <v>45108</v>
      </c>
      <c r="H406" s="49"/>
      <c r="I406" s="50"/>
    </row>
    <row r="407" spans="1:9" x14ac:dyDescent="0.25">
      <c r="A407" s="53"/>
      <c r="B407" s="13">
        <v>401</v>
      </c>
      <c r="C407" s="14" t="s">
        <v>521</v>
      </c>
      <c r="D407" s="14" t="s">
        <v>10</v>
      </c>
      <c r="E407" s="18">
        <v>30</v>
      </c>
      <c r="F407" s="16">
        <v>5545</v>
      </c>
      <c r="G407" s="45">
        <f t="shared" si="6"/>
        <v>166350</v>
      </c>
      <c r="H407" s="49"/>
      <c r="I407" s="50"/>
    </row>
    <row r="408" spans="1:9" x14ac:dyDescent="0.25">
      <c r="A408" s="53"/>
      <c r="B408" s="13">
        <v>402</v>
      </c>
      <c r="C408" s="14" t="s">
        <v>522</v>
      </c>
      <c r="D408" s="14" t="s">
        <v>49</v>
      </c>
      <c r="E408" s="18">
        <v>28</v>
      </c>
      <c r="F408" s="16">
        <v>1222</v>
      </c>
      <c r="G408" s="45">
        <f t="shared" si="6"/>
        <v>34216</v>
      </c>
      <c r="H408" s="49"/>
      <c r="I408" s="50"/>
    </row>
    <row r="409" spans="1:9" x14ac:dyDescent="0.25">
      <c r="A409" s="53"/>
      <c r="B409" s="13">
        <v>403</v>
      </c>
      <c r="C409" s="14" t="s">
        <v>523</v>
      </c>
      <c r="D409" s="14" t="s">
        <v>15</v>
      </c>
      <c r="E409" s="15">
        <v>30</v>
      </c>
      <c r="F409" s="16">
        <v>561</v>
      </c>
      <c r="G409" s="45">
        <f t="shared" si="6"/>
        <v>16830</v>
      </c>
      <c r="H409" s="49"/>
      <c r="I409" s="50"/>
    </row>
    <row r="410" spans="1:9" x14ac:dyDescent="0.25">
      <c r="A410" s="53"/>
      <c r="B410" s="13">
        <v>404</v>
      </c>
      <c r="C410" s="14" t="s">
        <v>524</v>
      </c>
      <c r="D410" s="14" t="s">
        <v>10</v>
      </c>
      <c r="E410" s="15">
        <v>1</v>
      </c>
      <c r="F410" s="21">
        <v>57797</v>
      </c>
      <c r="G410" s="45">
        <f t="shared" si="6"/>
        <v>57797</v>
      </c>
      <c r="H410" s="49"/>
      <c r="I410" s="50"/>
    </row>
    <row r="411" spans="1:9" x14ac:dyDescent="0.25">
      <c r="A411" s="53"/>
      <c r="B411" s="13">
        <v>405</v>
      </c>
      <c r="C411" s="14" t="s">
        <v>525</v>
      </c>
      <c r="D411" s="14" t="s">
        <v>223</v>
      </c>
      <c r="E411" s="15">
        <v>6</v>
      </c>
      <c r="F411" s="16">
        <v>12464</v>
      </c>
      <c r="G411" s="45">
        <f t="shared" si="6"/>
        <v>74784</v>
      </c>
      <c r="H411" s="49"/>
      <c r="I411" s="50"/>
    </row>
    <row r="412" spans="1:9" x14ac:dyDescent="0.25">
      <c r="A412" s="53"/>
      <c r="B412" s="13">
        <v>406</v>
      </c>
      <c r="C412" s="14" t="s">
        <v>526</v>
      </c>
      <c r="D412" s="14" t="s">
        <v>49</v>
      </c>
      <c r="E412" s="15">
        <v>1</v>
      </c>
      <c r="F412" s="21">
        <v>45205</v>
      </c>
      <c r="G412" s="45">
        <f t="shared" si="6"/>
        <v>45205</v>
      </c>
      <c r="H412" s="49"/>
      <c r="I412" s="50"/>
    </row>
    <row r="413" spans="1:9" x14ac:dyDescent="0.25">
      <c r="A413" s="53"/>
      <c r="B413" s="13">
        <v>407</v>
      </c>
      <c r="C413" s="14" t="s">
        <v>527</v>
      </c>
      <c r="D413" s="14" t="s">
        <v>60</v>
      </c>
      <c r="E413" s="15">
        <v>1</v>
      </c>
      <c r="F413" s="21">
        <v>643400</v>
      </c>
      <c r="G413" s="45">
        <f t="shared" si="6"/>
        <v>643400</v>
      </c>
      <c r="H413" s="49"/>
      <c r="I413" s="50"/>
    </row>
    <row r="414" spans="1:9" x14ac:dyDescent="0.25">
      <c r="A414" s="53"/>
      <c r="B414" s="13">
        <v>408</v>
      </c>
      <c r="C414" s="24" t="s">
        <v>528</v>
      </c>
      <c r="D414" s="24" t="s">
        <v>12</v>
      </c>
      <c r="E414" s="25">
        <v>30</v>
      </c>
      <c r="F414" s="21">
        <v>6727</v>
      </c>
      <c r="G414" s="45">
        <f t="shared" si="6"/>
        <v>201810</v>
      </c>
      <c r="H414" s="49"/>
      <c r="I414" s="50"/>
    </row>
    <row r="415" spans="1:9" x14ac:dyDescent="0.25">
      <c r="A415" s="53"/>
      <c r="B415" s="13">
        <v>409</v>
      </c>
      <c r="C415" s="14" t="s">
        <v>529</v>
      </c>
      <c r="D415" s="14" t="s">
        <v>12</v>
      </c>
      <c r="E415" s="15">
        <v>6</v>
      </c>
      <c r="F415" s="16">
        <v>6727</v>
      </c>
      <c r="G415" s="45">
        <f t="shared" si="6"/>
        <v>40362</v>
      </c>
      <c r="H415" s="49"/>
      <c r="I415" s="50"/>
    </row>
    <row r="416" spans="1:9" x14ac:dyDescent="0.25">
      <c r="A416" s="53"/>
      <c r="B416" s="13">
        <v>410</v>
      </c>
      <c r="C416" s="14" t="s">
        <v>530</v>
      </c>
      <c r="D416" s="14" t="s">
        <v>15</v>
      </c>
      <c r="E416" s="18" t="s">
        <v>95</v>
      </c>
      <c r="F416" s="16">
        <v>374</v>
      </c>
      <c r="G416" s="45">
        <f t="shared" si="6"/>
        <v>7480</v>
      </c>
      <c r="H416" s="49"/>
      <c r="I416" s="50"/>
    </row>
    <row r="417" spans="1:9" x14ac:dyDescent="0.25">
      <c r="A417" s="53"/>
      <c r="B417" s="13">
        <v>411</v>
      </c>
      <c r="C417" s="22" t="s">
        <v>531</v>
      </c>
      <c r="D417" s="22" t="s">
        <v>532</v>
      </c>
      <c r="E417" s="23">
        <v>1</v>
      </c>
      <c r="F417" s="21">
        <v>17949</v>
      </c>
      <c r="G417" s="45">
        <f t="shared" si="6"/>
        <v>17949</v>
      </c>
      <c r="H417" s="49"/>
      <c r="I417" s="50"/>
    </row>
    <row r="418" spans="1:9" x14ac:dyDescent="0.25">
      <c r="A418" s="53"/>
      <c r="B418" s="13">
        <v>412</v>
      </c>
      <c r="C418" s="14" t="s">
        <v>533</v>
      </c>
      <c r="D418" s="14" t="s">
        <v>534</v>
      </c>
      <c r="E418" s="15">
        <v>1</v>
      </c>
      <c r="F418" s="21">
        <v>12005</v>
      </c>
      <c r="G418" s="45">
        <f t="shared" si="6"/>
        <v>12005</v>
      </c>
      <c r="H418" s="49"/>
      <c r="I418" s="50"/>
    </row>
    <row r="419" spans="1:9" x14ac:dyDescent="0.25">
      <c r="A419" s="53"/>
      <c r="B419" s="13">
        <v>413</v>
      </c>
      <c r="C419" s="14" t="s">
        <v>535</v>
      </c>
      <c r="D419" s="14" t="s">
        <v>188</v>
      </c>
      <c r="E419" s="15">
        <v>1</v>
      </c>
      <c r="F419" s="21">
        <v>29899</v>
      </c>
      <c r="G419" s="45">
        <f t="shared" si="6"/>
        <v>29899</v>
      </c>
      <c r="H419" s="49"/>
      <c r="I419" s="50"/>
    </row>
    <row r="420" spans="1:9" x14ac:dyDescent="0.25">
      <c r="A420" s="53"/>
      <c r="B420" s="13">
        <v>414</v>
      </c>
      <c r="C420" s="19" t="s">
        <v>536</v>
      </c>
      <c r="D420" s="19" t="s">
        <v>15</v>
      </c>
      <c r="E420" s="20">
        <v>30</v>
      </c>
      <c r="F420" s="16">
        <v>2090</v>
      </c>
      <c r="G420" s="45">
        <f t="shared" si="6"/>
        <v>62700</v>
      </c>
      <c r="H420" s="49"/>
      <c r="I420" s="50"/>
    </row>
    <row r="421" spans="1:9" x14ac:dyDescent="0.25">
      <c r="A421" s="53"/>
      <c r="B421" s="13">
        <v>415</v>
      </c>
      <c r="C421" s="14" t="s">
        <v>537</v>
      </c>
      <c r="D421" s="14" t="s">
        <v>18</v>
      </c>
      <c r="E421" s="18">
        <v>30</v>
      </c>
      <c r="F421" s="16">
        <v>301</v>
      </c>
      <c r="G421" s="45">
        <f t="shared" si="6"/>
        <v>9030</v>
      </c>
      <c r="H421" s="49"/>
      <c r="I421" s="50"/>
    </row>
    <row r="422" spans="1:9" x14ac:dyDescent="0.25">
      <c r="A422" s="53"/>
      <c r="B422" s="13">
        <v>416</v>
      </c>
      <c r="C422" s="14" t="s">
        <v>538</v>
      </c>
      <c r="D422" s="14" t="s">
        <v>15</v>
      </c>
      <c r="E422" s="18">
        <v>30</v>
      </c>
      <c r="F422" s="16">
        <v>3276</v>
      </c>
      <c r="G422" s="45">
        <f t="shared" si="6"/>
        <v>98280</v>
      </c>
      <c r="H422" s="49"/>
      <c r="I422" s="50"/>
    </row>
    <row r="423" spans="1:9" x14ac:dyDescent="0.25">
      <c r="A423" s="53"/>
      <c r="B423" s="13">
        <v>417</v>
      </c>
      <c r="C423" s="14" t="s">
        <v>539</v>
      </c>
      <c r="D423" s="14" t="s">
        <v>83</v>
      </c>
      <c r="E423" s="15">
        <v>100</v>
      </c>
      <c r="F423" s="16">
        <v>471</v>
      </c>
      <c r="G423" s="45">
        <f t="shared" si="6"/>
        <v>47100</v>
      </c>
      <c r="H423" s="49"/>
      <c r="I423" s="50"/>
    </row>
    <row r="424" spans="1:9" x14ac:dyDescent="0.25">
      <c r="A424" s="53"/>
      <c r="B424" s="13">
        <v>418</v>
      </c>
      <c r="C424" s="14" t="s">
        <v>540</v>
      </c>
      <c r="D424" s="14" t="s">
        <v>124</v>
      </c>
      <c r="E424" s="18">
        <v>1</v>
      </c>
      <c r="F424" s="21">
        <v>6295</v>
      </c>
      <c r="G424" s="45">
        <f t="shared" si="6"/>
        <v>6295</v>
      </c>
      <c r="H424" s="49"/>
      <c r="I424" s="50"/>
    </row>
    <row r="425" spans="1:9" x14ac:dyDescent="0.25">
      <c r="A425" s="53"/>
      <c r="B425" s="13">
        <v>419</v>
      </c>
      <c r="C425" s="14" t="s">
        <v>541</v>
      </c>
      <c r="D425" s="14" t="s">
        <v>183</v>
      </c>
      <c r="E425" s="15">
        <v>1</v>
      </c>
      <c r="F425" s="21">
        <v>43246</v>
      </c>
      <c r="G425" s="45">
        <f t="shared" si="6"/>
        <v>43246</v>
      </c>
      <c r="H425" s="49"/>
      <c r="I425" s="50"/>
    </row>
    <row r="426" spans="1:9" x14ac:dyDescent="0.25">
      <c r="A426" s="53"/>
      <c r="B426" s="13">
        <v>420</v>
      </c>
      <c r="C426" s="14" t="s">
        <v>542</v>
      </c>
      <c r="D426" s="14" t="s">
        <v>45</v>
      </c>
      <c r="E426" s="15">
        <v>50</v>
      </c>
      <c r="F426" s="16">
        <v>536</v>
      </c>
      <c r="G426" s="45">
        <f t="shared" si="6"/>
        <v>26800</v>
      </c>
      <c r="H426" s="49"/>
      <c r="I426" s="50"/>
    </row>
    <row r="427" spans="1:9" x14ac:dyDescent="0.25">
      <c r="A427" s="53"/>
      <c r="B427" s="13">
        <v>421</v>
      </c>
      <c r="C427" s="14" t="s">
        <v>543</v>
      </c>
      <c r="D427" s="14" t="s">
        <v>544</v>
      </c>
      <c r="E427" s="15">
        <v>24</v>
      </c>
      <c r="F427" s="16">
        <f>79450/24</f>
        <v>3310.4166666666665</v>
      </c>
      <c r="G427" s="45">
        <f t="shared" si="6"/>
        <v>79450</v>
      </c>
      <c r="H427" s="49"/>
      <c r="I427" s="50"/>
    </row>
    <row r="428" spans="1:9" x14ac:dyDescent="0.25">
      <c r="A428" s="53"/>
      <c r="B428" s="13">
        <v>422</v>
      </c>
      <c r="C428" s="14" t="s">
        <v>545</v>
      </c>
      <c r="D428" s="14" t="s">
        <v>223</v>
      </c>
      <c r="E428" s="15">
        <v>6</v>
      </c>
      <c r="F428" s="16">
        <f>47050/6</f>
        <v>7841.666666666667</v>
      </c>
      <c r="G428" s="45">
        <f t="shared" si="6"/>
        <v>47050</v>
      </c>
      <c r="H428" s="49"/>
      <c r="I428" s="50"/>
    </row>
    <row r="429" spans="1:9" x14ac:dyDescent="0.25">
      <c r="A429" s="53"/>
      <c r="B429" s="13">
        <v>423</v>
      </c>
      <c r="C429" s="14" t="s">
        <v>546</v>
      </c>
      <c r="D429" s="14" t="s">
        <v>547</v>
      </c>
      <c r="E429" s="18">
        <v>1</v>
      </c>
      <c r="F429" s="21">
        <v>394553</v>
      </c>
      <c r="G429" s="45">
        <f t="shared" si="6"/>
        <v>394553</v>
      </c>
      <c r="H429" s="49"/>
      <c r="I429" s="50"/>
    </row>
    <row r="430" spans="1:9" x14ac:dyDescent="0.25">
      <c r="A430" s="53"/>
      <c r="B430" s="13">
        <v>424</v>
      </c>
      <c r="C430" s="14" t="s">
        <v>548</v>
      </c>
      <c r="D430" s="14" t="s">
        <v>101</v>
      </c>
      <c r="E430" s="18" t="s">
        <v>37</v>
      </c>
      <c r="F430" s="16">
        <v>573</v>
      </c>
      <c r="G430" s="45">
        <f t="shared" si="6"/>
        <v>17190</v>
      </c>
      <c r="H430" s="49"/>
      <c r="I430" s="50"/>
    </row>
    <row r="431" spans="1:9" x14ac:dyDescent="0.25">
      <c r="A431" s="53"/>
      <c r="B431" s="13">
        <v>425</v>
      </c>
      <c r="C431" s="14" t="s">
        <v>549</v>
      </c>
      <c r="D431" s="14" t="s">
        <v>101</v>
      </c>
      <c r="E431" s="18">
        <v>30</v>
      </c>
      <c r="F431" s="16">
        <v>952</v>
      </c>
      <c r="G431" s="45">
        <f t="shared" si="6"/>
        <v>28560</v>
      </c>
      <c r="H431" s="49"/>
      <c r="I431" s="50"/>
    </row>
    <row r="432" spans="1:9" x14ac:dyDescent="0.25">
      <c r="A432" s="53"/>
      <c r="B432" s="13">
        <v>426</v>
      </c>
      <c r="C432" s="14" t="s">
        <v>550</v>
      </c>
      <c r="D432" s="14" t="s">
        <v>101</v>
      </c>
      <c r="E432" s="18">
        <v>1</v>
      </c>
      <c r="F432" s="21">
        <v>37035</v>
      </c>
      <c r="G432" s="45">
        <f t="shared" si="6"/>
        <v>37035</v>
      </c>
      <c r="H432" s="49"/>
      <c r="I432" s="50"/>
    </row>
    <row r="433" spans="1:9" x14ac:dyDescent="0.25">
      <c r="A433" s="53"/>
      <c r="B433" s="13">
        <v>427</v>
      </c>
      <c r="C433" s="22" t="s">
        <v>551</v>
      </c>
      <c r="D433" s="22" t="s">
        <v>18</v>
      </c>
      <c r="E433" s="23">
        <v>14</v>
      </c>
      <c r="F433" s="16">
        <v>368</v>
      </c>
      <c r="G433" s="45">
        <f t="shared" si="6"/>
        <v>5152</v>
      </c>
      <c r="H433" s="49"/>
      <c r="I433" s="50"/>
    </row>
    <row r="434" spans="1:9" x14ac:dyDescent="0.25">
      <c r="A434" s="53"/>
      <c r="B434" s="13">
        <v>428</v>
      </c>
      <c r="C434" s="19" t="s">
        <v>552</v>
      </c>
      <c r="D434" s="19" t="s">
        <v>18</v>
      </c>
      <c r="E434" s="20">
        <v>14</v>
      </c>
      <c r="F434" s="16">
        <v>4442</v>
      </c>
      <c r="G434" s="45">
        <f t="shared" si="6"/>
        <v>62188</v>
      </c>
      <c r="H434" s="49"/>
      <c r="I434" s="50"/>
    </row>
    <row r="435" spans="1:9" x14ac:dyDescent="0.25">
      <c r="A435" s="53"/>
      <c r="B435" s="13">
        <v>429</v>
      </c>
      <c r="C435" s="14" t="s">
        <v>553</v>
      </c>
      <c r="D435" s="14" t="s">
        <v>274</v>
      </c>
      <c r="E435" s="18" t="s">
        <v>554</v>
      </c>
      <c r="F435" s="16">
        <v>1381</v>
      </c>
      <c r="G435" s="45">
        <f t="shared" si="6"/>
        <v>82860</v>
      </c>
      <c r="H435" s="49"/>
      <c r="I435" s="50"/>
    </row>
    <row r="436" spans="1:9" x14ac:dyDescent="0.25">
      <c r="A436" s="53"/>
      <c r="B436" s="13">
        <v>430</v>
      </c>
      <c r="C436" s="14" t="s">
        <v>555</v>
      </c>
      <c r="D436" s="14" t="s">
        <v>556</v>
      </c>
      <c r="E436" s="15">
        <v>100</v>
      </c>
      <c r="F436" s="16">
        <v>3126</v>
      </c>
      <c r="G436" s="45">
        <f t="shared" si="6"/>
        <v>312600</v>
      </c>
      <c r="H436" s="49"/>
      <c r="I436" s="50"/>
    </row>
    <row r="437" spans="1:9" x14ac:dyDescent="0.25">
      <c r="A437" s="53"/>
      <c r="B437" s="13">
        <v>431</v>
      </c>
      <c r="C437" s="14" t="s">
        <v>557</v>
      </c>
      <c r="D437" s="14" t="s">
        <v>556</v>
      </c>
      <c r="E437" s="15">
        <v>20</v>
      </c>
      <c r="F437" s="16">
        <f>80900/20</f>
        <v>4045</v>
      </c>
      <c r="G437" s="45">
        <f t="shared" si="6"/>
        <v>80900</v>
      </c>
      <c r="H437" s="49"/>
      <c r="I437" s="50"/>
    </row>
    <row r="438" spans="1:9" x14ac:dyDescent="0.25">
      <c r="A438" s="53"/>
      <c r="B438" s="13">
        <v>432</v>
      </c>
      <c r="C438" s="14" t="s">
        <v>558</v>
      </c>
      <c r="D438" s="14" t="s">
        <v>104</v>
      </c>
      <c r="E438" s="15">
        <v>30</v>
      </c>
      <c r="F438" s="16">
        <v>4255</v>
      </c>
      <c r="G438" s="45">
        <f t="shared" si="6"/>
        <v>127650</v>
      </c>
      <c r="H438" s="49"/>
      <c r="I438" s="50"/>
    </row>
    <row r="439" spans="1:9" x14ac:dyDescent="0.25">
      <c r="A439" s="53"/>
      <c r="B439" s="13">
        <v>433</v>
      </c>
      <c r="C439" s="14" t="s">
        <v>559</v>
      </c>
      <c r="D439" s="14" t="s">
        <v>52</v>
      </c>
      <c r="E439" s="15">
        <v>10</v>
      </c>
      <c r="F439" s="16">
        <v>1804</v>
      </c>
      <c r="G439" s="45">
        <f t="shared" si="6"/>
        <v>18040</v>
      </c>
      <c r="H439" s="49"/>
      <c r="I439" s="50"/>
    </row>
    <row r="440" spans="1:9" x14ac:dyDescent="0.25">
      <c r="A440" s="53"/>
      <c r="B440" s="13">
        <v>434</v>
      </c>
      <c r="C440" s="22" t="s">
        <v>560</v>
      </c>
      <c r="D440" s="22" t="s">
        <v>18</v>
      </c>
      <c r="E440" s="23">
        <v>4</v>
      </c>
      <c r="F440" s="16">
        <v>1006</v>
      </c>
      <c r="G440" s="45">
        <f t="shared" si="6"/>
        <v>4024</v>
      </c>
      <c r="H440" s="49"/>
      <c r="I440" s="50"/>
    </row>
    <row r="441" spans="1:9" x14ac:dyDescent="0.25">
      <c r="A441" s="53"/>
      <c r="B441" s="13">
        <v>435</v>
      </c>
      <c r="C441" s="14" t="s">
        <v>561</v>
      </c>
      <c r="D441" s="14" t="s">
        <v>12</v>
      </c>
      <c r="E441" s="15">
        <v>40</v>
      </c>
      <c r="F441" s="16">
        <v>1200</v>
      </c>
      <c r="G441" s="45">
        <f t="shared" si="6"/>
        <v>48000</v>
      </c>
      <c r="H441" s="49"/>
      <c r="I441" s="50"/>
    </row>
    <row r="442" spans="1:9" x14ac:dyDescent="0.25">
      <c r="A442" s="53"/>
      <c r="B442" s="13">
        <v>436</v>
      </c>
      <c r="C442" s="14" t="s">
        <v>562</v>
      </c>
      <c r="D442" s="14" t="s">
        <v>115</v>
      </c>
      <c r="E442" s="18">
        <v>28</v>
      </c>
      <c r="F442" s="16">
        <v>8471</v>
      </c>
      <c r="G442" s="45">
        <f t="shared" si="6"/>
        <v>237188</v>
      </c>
      <c r="H442" s="49"/>
      <c r="I442" s="50"/>
    </row>
    <row r="443" spans="1:9" x14ac:dyDescent="0.25">
      <c r="A443" s="53"/>
      <c r="B443" s="13">
        <v>437</v>
      </c>
      <c r="C443" s="14" t="s">
        <v>563</v>
      </c>
      <c r="D443" s="14" t="s">
        <v>564</v>
      </c>
      <c r="E443" s="15">
        <v>20</v>
      </c>
      <c r="F443" s="16">
        <v>2115</v>
      </c>
      <c r="G443" s="45">
        <f t="shared" si="6"/>
        <v>42300</v>
      </c>
      <c r="H443" s="49"/>
      <c r="I443" s="50"/>
    </row>
    <row r="444" spans="1:9" x14ac:dyDescent="0.25">
      <c r="A444" s="53"/>
      <c r="B444" s="13">
        <v>438</v>
      </c>
      <c r="C444" s="14" t="s">
        <v>565</v>
      </c>
      <c r="D444" s="14" t="s">
        <v>10</v>
      </c>
      <c r="E444" s="15">
        <v>100</v>
      </c>
      <c r="F444" s="16">
        <v>1740</v>
      </c>
      <c r="G444" s="45">
        <f t="shared" si="6"/>
        <v>174000</v>
      </c>
      <c r="H444" s="49"/>
      <c r="I444" s="50"/>
    </row>
    <row r="445" spans="1:9" x14ac:dyDescent="0.25">
      <c r="A445" s="53"/>
      <c r="B445" s="13">
        <v>439</v>
      </c>
      <c r="C445" s="14" t="s">
        <v>566</v>
      </c>
      <c r="D445" s="14" t="s">
        <v>15</v>
      </c>
      <c r="E445" s="15">
        <v>10</v>
      </c>
      <c r="F445" s="16">
        <v>7118</v>
      </c>
      <c r="G445" s="45">
        <f t="shared" si="6"/>
        <v>71180</v>
      </c>
      <c r="H445" s="49"/>
      <c r="I445" s="50"/>
    </row>
    <row r="446" spans="1:9" x14ac:dyDescent="0.25">
      <c r="A446" s="53"/>
      <c r="B446" s="13">
        <v>440</v>
      </c>
      <c r="C446" s="14" t="s">
        <v>567</v>
      </c>
      <c r="D446" s="14" t="s">
        <v>15</v>
      </c>
      <c r="E446" s="18" t="s">
        <v>27</v>
      </c>
      <c r="F446" s="16">
        <v>3563</v>
      </c>
      <c r="G446" s="45">
        <f t="shared" si="6"/>
        <v>35630</v>
      </c>
      <c r="H446" s="49"/>
      <c r="I446" s="50"/>
    </row>
    <row r="447" spans="1:9" x14ac:dyDescent="0.25">
      <c r="A447" s="53"/>
      <c r="B447" s="13">
        <v>441</v>
      </c>
      <c r="C447" s="14" t="s">
        <v>568</v>
      </c>
      <c r="D447" s="14" t="s">
        <v>18</v>
      </c>
      <c r="E447" s="18" t="s">
        <v>95</v>
      </c>
      <c r="F447" s="16">
        <v>850</v>
      </c>
      <c r="G447" s="45">
        <f t="shared" si="6"/>
        <v>17000</v>
      </c>
      <c r="H447" s="49"/>
      <c r="I447" s="50"/>
    </row>
    <row r="448" spans="1:9" x14ac:dyDescent="0.25">
      <c r="A448" s="53"/>
      <c r="B448" s="13">
        <v>442</v>
      </c>
      <c r="C448" s="19" t="s">
        <v>569</v>
      </c>
      <c r="D448" s="19" t="s">
        <v>268</v>
      </c>
      <c r="E448" s="20">
        <v>30</v>
      </c>
      <c r="F448" s="16">
        <v>2499</v>
      </c>
      <c r="G448" s="45">
        <f t="shared" si="6"/>
        <v>74970</v>
      </c>
      <c r="H448" s="49"/>
      <c r="I448" s="50"/>
    </row>
    <row r="449" spans="1:9" x14ac:dyDescent="0.25">
      <c r="A449" s="53"/>
      <c r="B449" s="13">
        <v>443</v>
      </c>
      <c r="C449" s="22" t="s">
        <v>570</v>
      </c>
      <c r="D449" s="22" t="s">
        <v>571</v>
      </c>
      <c r="E449" s="23">
        <v>1</v>
      </c>
      <c r="F449" s="21">
        <v>14803</v>
      </c>
      <c r="G449" s="45">
        <f t="shared" si="6"/>
        <v>14803</v>
      </c>
      <c r="H449" s="49"/>
      <c r="I449" s="50"/>
    </row>
    <row r="450" spans="1:9" x14ac:dyDescent="0.25">
      <c r="A450" s="53"/>
      <c r="B450" s="13">
        <v>444</v>
      </c>
      <c r="C450" s="14" t="s">
        <v>572</v>
      </c>
      <c r="D450" s="14" t="s">
        <v>183</v>
      </c>
      <c r="E450" s="18" t="s">
        <v>37</v>
      </c>
      <c r="F450" s="16">
        <v>2595</v>
      </c>
      <c r="G450" s="45">
        <f t="shared" si="6"/>
        <v>77850</v>
      </c>
      <c r="H450" s="49"/>
      <c r="I450" s="50"/>
    </row>
    <row r="451" spans="1:9" x14ac:dyDescent="0.25">
      <c r="A451" s="53"/>
      <c r="B451" s="13">
        <v>445</v>
      </c>
      <c r="C451" s="24" t="s">
        <v>573</v>
      </c>
      <c r="D451" s="24" t="s">
        <v>78</v>
      </c>
      <c r="E451" s="25">
        <v>30</v>
      </c>
      <c r="F451" s="16">
        <v>2096</v>
      </c>
      <c r="G451" s="45">
        <f t="shared" si="6"/>
        <v>62880</v>
      </c>
      <c r="H451" s="49"/>
      <c r="I451" s="50"/>
    </row>
    <row r="452" spans="1:9" x14ac:dyDescent="0.25">
      <c r="A452" s="53"/>
      <c r="B452" s="13">
        <v>446</v>
      </c>
      <c r="C452" s="14" t="s">
        <v>574</v>
      </c>
      <c r="D452" s="14" t="s">
        <v>49</v>
      </c>
      <c r="E452" s="18">
        <v>1</v>
      </c>
      <c r="F452" s="21">
        <v>48065</v>
      </c>
      <c r="G452" s="45">
        <f t="shared" si="6"/>
        <v>48065</v>
      </c>
      <c r="H452" s="49"/>
      <c r="I452" s="50"/>
    </row>
    <row r="453" spans="1:9" x14ac:dyDescent="0.25">
      <c r="A453" s="53"/>
      <c r="B453" s="13">
        <v>447</v>
      </c>
      <c r="C453" s="14" t="s">
        <v>575</v>
      </c>
      <c r="D453" s="14" t="s">
        <v>131</v>
      </c>
      <c r="E453" s="15">
        <v>30</v>
      </c>
      <c r="F453" s="16">
        <v>4894</v>
      </c>
      <c r="G453" s="45">
        <f t="shared" si="6"/>
        <v>146820</v>
      </c>
      <c r="H453" s="49"/>
      <c r="I453" s="50"/>
    </row>
    <row r="454" spans="1:9" x14ac:dyDescent="0.25">
      <c r="A454" s="53"/>
      <c r="B454" s="13">
        <v>448</v>
      </c>
      <c r="C454" s="14" t="s">
        <v>576</v>
      </c>
      <c r="D454" s="14" t="s">
        <v>12</v>
      </c>
      <c r="E454" s="15">
        <v>30</v>
      </c>
      <c r="F454" s="16">
        <v>5813</v>
      </c>
      <c r="G454" s="45">
        <f t="shared" si="6"/>
        <v>174390</v>
      </c>
      <c r="H454" s="49"/>
      <c r="I454" s="50"/>
    </row>
    <row r="455" spans="1:9" x14ac:dyDescent="0.25">
      <c r="A455" s="53"/>
      <c r="B455" s="13">
        <v>449</v>
      </c>
      <c r="C455" s="14" t="s">
        <v>577</v>
      </c>
      <c r="D455" s="14" t="s">
        <v>12</v>
      </c>
      <c r="E455" s="18">
        <v>30</v>
      </c>
      <c r="F455" s="16">
        <v>5813</v>
      </c>
      <c r="G455" s="45">
        <f t="shared" ref="G455:G518" si="7">+E455*F455</f>
        <v>174390</v>
      </c>
      <c r="H455" s="49"/>
      <c r="I455" s="50"/>
    </row>
    <row r="456" spans="1:9" x14ac:dyDescent="0.25">
      <c r="A456" s="53"/>
      <c r="B456" s="13">
        <v>450</v>
      </c>
      <c r="C456" s="14" t="s">
        <v>578</v>
      </c>
      <c r="D456" s="14" t="s">
        <v>42</v>
      </c>
      <c r="E456" s="15">
        <v>20</v>
      </c>
      <c r="F456" s="16">
        <v>1744</v>
      </c>
      <c r="G456" s="45">
        <f t="shared" si="7"/>
        <v>34880</v>
      </c>
      <c r="H456" s="49"/>
      <c r="I456" s="50"/>
    </row>
    <row r="457" spans="1:9" x14ac:dyDescent="0.25">
      <c r="A457" s="53"/>
      <c r="B457" s="13">
        <v>451</v>
      </c>
      <c r="C457" s="14" t="s">
        <v>579</v>
      </c>
      <c r="D457" s="14" t="s">
        <v>223</v>
      </c>
      <c r="E457" s="15">
        <v>20</v>
      </c>
      <c r="F457" s="16">
        <v>6257</v>
      </c>
      <c r="G457" s="45">
        <f t="shared" si="7"/>
        <v>125140</v>
      </c>
      <c r="H457" s="49"/>
      <c r="I457" s="50"/>
    </row>
    <row r="458" spans="1:9" x14ac:dyDescent="0.25">
      <c r="A458" s="53"/>
      <c r="B458" s="13">
        <v>452</v>
      </c>
      <c r="C458" s="19" t="s">
        <v>580</v>
      </c>
      <c r="D458" s="19" t="s">
        <v>581</v>
      </c>
      <c r="E458" s="20">
        <v>100</v>
      </c>
      <c r="F458" s="16">
        <v>114</v>
      </c>
      <c r="G458" s="45">
        <f t="shared" si="7"/>
        <v>11400</v>
      </c>
      <c r="H458" s="49"/>
      <c r="I458" s="50"/>
    </row>
    <row r="459" spans="1:9" x14ac:dyDescent="0.25">
      <c r="A459" s="53"/>
      <c r="B459" s="13">
        <v>453</v>
      </c>
      <c r="C459" s="19" t="s">
        <v>582</v>
      </c>
      <c r="D459" s="19" t="s">
        <v>583</v>
      </c>
      <c r="E459" s="20">
        <v>300</v>
      </c>
      <c r="F459" s="16">
        <v>61</v>
      </c>
      <c r="G459" s="45">
        <f t="shared" si="7"/>
        <v>18300</v>
      </c>
      <c r="H459" s="49"/>
      <c r="I459" s="50"/>
    </row>
    <row r="460" spans="1:9" x14ac:dyDescent="0.25">
      <c r="A460" s="53"/>
      <c r="B460" s="13">
        <v>454</v>
      </c>
      <c r="C460" s="14" t="s">
        <v>584</v>
      </c>
      <c r="D460" s="14" t="s">
        <v>12</v>
      </c>
      <c r="E460" s="18">
        <v>30</v>
      </c>
      <c r="F460" s="16">
        <v>776</v>
      </c>
      <c r="G460" s="45">
        <f t="shared" si="7"/>
        <v>23280</v>
      </c>
      <c r="H460" s="49"/>
      <c r="I460" s="50"/>
    </row>
    <row r="461" spans="1:9" x14ac:dyDescent="0.25">
      <c r="A461" s="53"/>
      <c r="B461" s="13">
        <v>455</v>
      </c>
      <c r="C461" s="14" t="s">
        <v>585</v>
      </c>
      <c r="D461" s="14" t="s">
        <v>12</v>
      </c>
      <c r="E461" s="18">
        <v>30</v>
      </c>
      <c r="F461" s="16">
        <v>569</v>
      </c>
      <c r="G461" s="45">
        <f t="shared" si="7"/>
        <v>17070</v>
      </c>
      <c r="H461" s="49"/>
      <c r="I461" s="50"/>
    </row>
    <row r="462" spans="1:9" x14ac:dyDescent="0.25">
      <c r="A462" s="53"/>
      <c r="B462" s="13">
        <v>456</v>
      </c>
      <c r="C462" s="14" t="s">
        <v>586</v>
      </c>
      <c r="D462" s="14" t="s">
        <v>12</v>
      </c>
      <c r="E462" s="15">
        <v>30</v>
      </c>
      <c r="F462" s="16">
        <v>701</v>
      </c>
      <c r="G462" s="45">
        <f t="shared" si="7"/>
        <v>21030</v>
      </c>
      <c r="H462" s="49"/>
      <c r="I462" s="50"/>
    </row>
    <row r="463" spans="1:9" x14ac:dyDescent="0.25">
      <c r="A463" s="53"/>
      <c r="B463" s="13">
        <v>457</v>
      </c>
      <c r="C463" s="14" t="s">
        <v>587</v>
      </c>
      <c r="D463" s="14" t="s">
        <v>441</v>
      </c>
      <c r="E463" s="18">
        <v>1</v>
      </c>
      <c r="F463" s="21">
        <v>52727</v>
      </c>
      <c r="G463" s="45">
        <f t="shared" si="7"/>
        <v>52727</v>
      </c>
      <c r="H463" s="49"/>
      <c r="I463" s="50"/>
    </row>
    <row r="464" spans="1:9" x14ac:dyDescent="0.25">
      <c r="A464" s="53"/>
      <c r="B464" s="13">
        <v>458</v>
      </c>
      <c r="C464" s="14" t="s">
        <v>588</v>
      </c>
      <c r="D464" s="14" t="s">
        <v>441</v>
      </c>
      <c r="E464" s="15">
        <v>1</v>
      </c>
      <c r="F464" s="21">
        <v>40137</v>
      </c>
      <c r="G464" s="45">
        <f t="shared" si="7"/>
        <v>40137</v>
      </c>
      <c r="H464" s="49"/>
      <c r="I464" s="50"/>
    </row>
    <row r="465" spans="1:9" x14ac:dyDescent="0.25">
      <c r="A465" s="53"/>
      <c r="B465" s="13">
        <v>459</v>
      </c>
      <c r="C465" s="14" t="s">
        <v>589</v>
      </c>
      <c r="D465" s="14" t="s">
        <v>12</v>
      </c>
      <c r="E465" s="18" t="s">
        <v>37</v>
      </c>
      <c r="F465" s="16">
        <v>2919</v>
      </c>
      <c r="G465" s="45">
        <f t="shared" si="7"/>
        <v>87570</v>
      </c>
      <c r="H465" s="49"/>
      <c r="I465" s="50"/>
    </row>
    <row r="466" spans="1:9" x14ac:dyDescent="0.25">
      <c r="A466" s="53"/>
      <c r="B466" s="13">
        <v>460</v>
      </c>
      <c r="C466" s="14" t="s">
        <v>590</v>
      </c>
      <c r="D466" s="14" t="s">
        <v>45</v>
      </c>
      <c r="E466" s="15">
        <v>1</v>
      </c>
      <c r="F466" s="21">
        <v>46626</v>
      </c>
      <c r="G466" s="45">
        <f t="shared" si="7"/>
        <v>46626</v>
      </c>
      <c r="H466" s="49"/>
      <c r="I466" s="50"/>
    </row>
    <row r="467" spans="1:9" x14ac:dyDescent="0.25">
      <c r="A467" s="53"/>
      <c r="B467" s="13">
        <v>461</v>
      </c>
      <c r="C467" s="14" t="s">
        <v>591</v>
      </c>
      <c r="D467" s="14" t="s">
        <v>474</v>
      </c>
      <c r="E467" s="15">
        <v>28</v>
      </c>
      <c r="F467" s="16">
        <v>6944</v>
      </c>
      <c r="G467" s="45">
        <f t="shared" si="7"/>
        <v>194432</v>
      </c>
      <c r="H467" s="49"/>
      <c r="I467" s="50"/>
    </row>
    <row r="468" spans="1:9" x14ac:dyDescent="0.25">
      <c r="A468" s="53"/>
      <c r="B468" s="13">
        <v>462</v>
      </c>
      <c r="C468" s="22" t="s">
        <v>592</v>
      </c>
      <c r="D468" s="22" t="s">
        <v>593</v>
      </c>
      <c r="E468" s="23">
        <v>1</v>
      </c>
      <c r="F468" s="21">
        <v>16241</v>
      </c>
      <c r="G468" s="45">
        <f t="shared" si="7"/>
        <v>16241</v>
      </c>
      <c r="H468" s="49"/>
      <c r="I468" s="50"/>
    </row>
    <row r="469" spans="1:9" x14ac:dyDescent="0.25">
      <c r="A469" s="53"/>
      <c r="B469" s="13">
        <v>463</v>
      </c>
      <c r="C469" s="14" t="s">
        <v>594</v>
      </c>
      <c r="D469" s="14" t="s">
        <v>20</v>
      </c>
      <c r="E469" s="18">
        <v>30</v>
      </c>
      <c r="F469" s="16">
        <f>185300/30</f>
        <v>6176.666666666667</v>
      </c>
      <c r="G469" s="45">
        <f t="shared" si="7"/>
        <v>185300</v>
      </c>
      <c r="H469" s="49"/>
      <c r="I469" s="50"/>
    </row>
    <row r="470" spans="1:9" x14ac:dyDescent="0.25">
      <c r="A470" s="53"/>
      <c r="B470" s="13">
        <v>464</v>
      </c>
      <c r="C470" s="14" t="s">
        <v>595</v>
      </c>
      <c r="D470" s="14" t="s">
        <v>596</v>
      </c>
      <c r="E470" s="15">
        <v>1</v>
      </c>
      <c r="F470" s="21">
        <v>7734</v>
      </c>
      <c r="G470" s="45">
        <f t="shared" si="7"/>
        <v>7734</v>
      </c>
      <c r="H470" s="49"/>
      <c r="I470" s="50"/>
    </row>
    <row r="471" spans="1:9" x14ac:dyDescent="0.25">
      <c r="A471" s="53"/>
      <c r="B471" s="13">
        <v>465</v>
      </c>
      <c r="C471" s="14" t="s">
        <v>597</v>
      </c>
      <c r="D471" s="14" t="s">
        <v>412</v>
      </c>
      <c r="E471" s="18">
        <v>50</v>
      </c>
      <c r="F471" s="16">
        <v>2394</v>
      </c>
      <c r="G471" s="45">
        <f t="shared" si="7"/>
        <v>119700</v>
      </c>
      <c r="H471" s="49"/>
      <c r="I471" s="50"/>
    </row>
    <row r="472" spans="1:9" x14ac:dyDescent="0.25">
      <c r="A472" s="53"/>
      <c r="B472" s="13">
        <v>466</v>
      </c>
      <c r="C472" s="14" t="s">
        <v>598</v>
      </c>
      <c r="D472" s="14" t="s">
        <v>188</v>
      </c>
      <c r="E472" s="15">
        <v>50</v>
      </c>
      <c r="F472" s="16">
        <v>489</v>
      </c>
      <c r="G472" s="45">
        <f t="shared" si="7"/>
        <v>24450</v>
      </c>
      <c r="H472" s="49"/>
      <c r="I472" s="50"/>
    </row>
    <row r="473" spans="1:9" x14ac:dyDescent="0.25">
      <c r="A473" s="53"/>
      <c r="B473" s="13">
        <v>467</v>
      </c>
      <c r="C473" s="14" t="s">
        <v>599</v>
      </c>
      <c r="D473" s="14" t="s">
        <v>441</v>
      </c>
      <c r="E473" s="15">
        <v>1</v>
      </c>
      <c r="F473" s="21">
        <v>62905</v>
      </c>
      <c r="G473" s="45">
        <f t="shared" si="7"/>
        <v>62905</v>
      </c>
      <c r="H473" s="49"/>
      <c r="I473" s="50"/>
    </row>
    <row r="474" spans="1:9" x14ac:dyDescent="0.25">
      <c r="A474" s="53"/>
      <c r="B474" s="13">
        <v>468</v>
      </c>
      <c r="C474" s="14" t="s">
        <v>600</v>
      </c>
      <c r="D474" s="14" t="s">
        <v>15</v>
      </c>
      <c r="E474" s="18" t="s">
        <v>24</v>
      </c>
      <c r="F474" s="21">
        <v>8731</v>
      </c>
      <c r="G474" s="45">
        <f t="shared" si="7"/>
        <v>8731</v>
      </c>
      <c r="H474" s="49"/>
      <c r="I474" s="50"/>
    </row>
    <row r="475" spans="1:9" x14ac:dyDescent="0.25">
      <c r="A475" s="53"/>
      <c r="B475" s="13">
        <v>469</v>
      </c>
      <c r="C475" s="14" t="s">
        <v>601</v>
      </c>
      <c r="D475" s="14" t="s">
        <v>183</v>
      </c>
      <c r="E475" s="15">
        <v>1</v>
      </c>
      <c r="F475" s="21">
        <v>82393</v>
      </c>
      <c r="G475" s="45">
        <f t="shared" si="7"/>
        <v>82393</v>
      </c>
      <c r="H475" s="49"/>
      <c r="I475" s="50"/>
    </row>
    <row r="476" spans="1:9" x14ac:dyDescent="0.25">
      <c r="A476" s="53"/>
      <c r="B476" s="13">
        <v>470</v>
      </c>
      <c r="C476" s="14" t="s">
        <v>602</v>
      </c>
      <c r="D476" s="14" t="s">
        <v>446</v>
      </c>
      <c r="E476" s="15">
        <v>10</v>
      </c>
      <c r="F476" s="16">
        <v>3004</v>
      </c>
      <c r="G476" s="45">
        <f t="shared" si="7"/>
        <v>30040</v>
      </c>
      <c r="H476" s="49"/>
      <c r="I476" s="50"/>
    </row>
    <row r="477" spans="1:9" x14ac:dyDescent="0.25">
      <c r="A477" s="53"/>
      <c r="B477" s="13">
        <v>471</v>
      </c>
      <c r="C477" s="14" t="s">
        <v>603</v>
      </c>
      <c r="D477" s="14" t="s">
        <v>266</v>
      </c>
      <c r="E477" s="18" t="s">
        <v>262</v>
      </c>
      <c r="F477" s="16">
        <v>1196</v>
      </c>
      <c r="G477" s="45">
        <f t="shared" si="7"/>
        <v>59800</v>
      </c>
      <c r="H477" s="49"/>
      <c r="I477" s="50"/>
    </row>
    <row r="478" spans="1:9" x14ac:dyDescent="0.25">
      <c r="A478" s="53"/>
      <c r="B478" s="13">
        <v>472</v>
      </c>
      <c r="C478" s="14" t="s">
        <v>604</v>
      </c>
      <c r="D478" s="14" t="s">
        <v>266</v>
      </c>
      <c r="E478" s="15">
        <v>1</v>
      </c>
      <c r="F478" s="21">
        <v>39338</v>
      </c>
      <c r="G478" s="45">
        <f t="shared" si="7"/>
        <v>39338</v>
      </c>
      <c r="H478" s="49"/>
      <c r="I478" s="50"/>
    </row>
    <row r="479" spans="1:9" x14ac:dyDescent="0.25">
      <c r="A479" s="53"/>
      <c r="B479" s="13">
        <v>473</v>
      </c>
      <c r="C479" s="14" t="s">
        <v>605</v>
      </c>
      <c r="D479" s="14" t="s">
        <v>97</v>
      </c>
      <c r="E479" s="18">
        <v>30</v>
      </c>
      <c r="F479" s="16">
        <v>3571</v>
      </c>
      <c r="G479" s="45">
        <f t="shared" si="7"/>
        <v>107130</v>
      </c>
      <c r="H479" s="49"/>
      <c r="I479" s="50"/>
    </row>
    <row r="480" spans="1:9" x14ac:dyDescent="0.25">
      <c r="A480" s="53"/>
      <c r="B480" s="13">
        <v>474</v>
      </c>
      <c r="C480" s="14" t="s">
        <v>606</v>
      </c>
      <c r="D480" s="14" t="s">
        <v>97</v>
      </c>
      <c r="E480" s="15">
        <v>60</v>
      </c>
      <c r="F480" s="16">
        <v>2410</v>
      </c>
      <c r="G480" s="45">
        <f t="shared" si="7"/>
        <v>144600</v>
      </c>
      <c r="H480" s="49"/>
      <c r="I480" s="50"/>
    </row>
    <row r="481" spans="1:9" x14ac:dyDescent="0.25">
      <c r="A481" s="53"/>
      <c r="B481" s="13">
        <v>475</v>
      </c>
      <c r="C481" s="14" t="s">
        <v>607</v>
      </c>
      <c r="D481" s="14" t="s">
        <v>97</v>
      </c>
      <c r="E481" s="15">
        <v>60</v>
      </c>
      <c r="F481" s="16">
        <v>1085</v>
      </c>
      <c r="G481" s="45">
        <f t="shared" si="7"/>
        <v>65100</v>
      </c>
      <c r="H481" s="49"/>
      <c r="I481" s="50"/>
    </row>
    <row r="482" spans="1:9" x14ac:dyDescent="0.25">
      <c r="A482" s="53"/>
      <c r="B482" s="13">
        <v>476</v>
      </c>
      <c r="C482" s="22" t="s">
        <v>608</v>
      </c>
      <c r="D482" s="22" t="s">
        <v>461</v>
      </c>
      <c r="E482" s="23">
        <v>1</v>
      </c>
      <c r="F482" s="21">
        <v>55583</v>
      </c>
      <c r="G482" s="45">
        <f t="shared" si="7"/>
        <v>55583</v>
      </c>
      <c r="H482" s="49"/>
      <c r="I482" s="50"/>
    </row>
    <row r="483" spans="1:9" x14ac:dyDescent="0.25">
      <c r="A483" s="53"/>
      <c r="B483" s="13">
        <v>477</v>
      </c>
      <c r="C483" s="14" t="s">
        <v>609</v>
      </c>
      <c r="D483" s="14" t="s">
        <v>461</v>
      </c>
      <c r="E483" s="18" t="s">
        <v>24</v>
      </c>
      <c r="F483" s="21">
        <v>51493</v>
      </c>
      <c r="G483" s="45">
        <f t="shared" si="7"/>
        <v>51493</v>
      </c>
      <c r="H483" s="49"/>
      <c r="I483" s="50"/>
    </row>
    <row r="484" spans="1:9" x14ac:dyDescent="0.25">
      <c r="A484" s="53"/>
      <c r="B484" s="13">
        <v>478</v>
      </c>
      <c r="C484" s="14" t="s">
        <v>610</v>
      </c>
      <c r="D484" s="14" t="s">
        <v>12</v>
      </c>
      <c r="E484" s="15">
        <v>30</v>
      </c>
      <c r="F484" s="16">
        <v>2582</v>
      </c>
      <c r="G484" s="45">
        <f t="shared" si="7"/>
        <v>77460</v>
      </c>
      <c r="H484" s="49"/>
      <c r="I484" s="50"/>
    </row>
    <row r="485" spans="1:9" x14ac:dyDescent="0.25">
      <c r="A485" s="53"/>
      <c r="B485" s="13">
        <v>479</v>
      </c>
      <c r="C485" s="14" t="s">
        <v>611</v>
      </c>
      <c r="D485" s="14" t="s">
        <v>268</v>
      </c>
      <c r="E485" s="18">
        <v>1</v>
      </c>
      <c r="F485" s="21">
        <v>19270</v>
      </c>
      <c r="G485" s="45">
        <f t="shared" si="7"/>
        <v>19270</v>
      </c>
      <c r="H485" s="49"/>
      <c r="I485" s="50"/>
    </row>
    <row r="486" spans="1:9" x14ac:dyDescent="0.25">
      <c r="A486" s="53"/>
      <c r="B486" s="13">
        <v>480</v>
      </c>
      <c r="C486" s="14" t="s">
        <v>612</v>
      </c>
      <c r="D486" s="14" t="s">
        <v>239</v>
      </c>
      <c r="E486" s="15">
        <v>30</v>
      </c>
      <c r="F486" s="16">
        <v>1146</v>
      </c>
      <c r="G486" s="45">
        <f t="shared" si="7"/>
        <v>34380</v>
      </c>
      <c r="H486" s="49"/>
      <c r="I486" s="50"/>
    </row>
    <row r="487" spans="1:9" x14ac:dyDescent="0.25">
      <c r="A487" s="53"/>
      <c r="B487" s="13">
        <v>481</v>
      </c>
      <c r="C487" s="14" t="s">
        <v>613</v>
      </c>
      <c r="D487" s="14" t="s">
        <v>12</v>
      </c>
      <c r="E487" s="15">
        <v>30</v>
      </c>
      <c r="F487" s="16">
        <v>3563</v>
      </c>
      <c r="G487" s="45">
        <f t="shared" si="7"/>
        <v>106890</v>
      </c>
      <c r="H487" s="49"/>
      <c r="I487" s="50"/>
    </row>
    <row r="488" spans="1:9" x14ac:dyDescent="0.25">
      <c r="A488" s="53"/>
      <c r="B488" s="13">
        <v>482</v>
      </c>
      <c r="C488" s="14" t="s">
        <v>614</v>
      </c>
      <c r="D488" s="14" t="s">
        <v>615</v>
      </c>
      <c r="E488" s="15">
        <v>1</v>
      </c>
      <c r="F488" s="21">
        <v>160066</v>
      </c>
      <c r="G488" s="45">
        <f t="shared" si="7"/>
        <v>160066</v>
      </c>
      <c r="H488" s="49"/>
      <c r="I488" s="50"/>
    </row>
    <row r="489" spans="1:9" x14ac:dyDescent="0.25">
      <c r="A489" s="53"/>
      <c r="B489" s="13">
        <v>483</v>
      </c>
      <c r="C489" s="22" t="s">
        <v>616</v>
      </c>
      <c r="D489" s="22" t="s">
        <v>12</v>
      </c>
      <c r="E489" s="23">
        <v>3</v>
      </c>
      <c r="F489" s="16">
        <v>30921</v>
      </c>
      <c r="G489" s="45">
        <f t="shared" si="7"/>
        <v>92763</v>
      </c>
      <c r="H489" s="49"/>
      <c r="I489" s="50"/>
    </row>
    <row r="490" spans="1:9" x14ac:dyDescent="0.25">
      <c r="A490" s="53"/>
      <c r="B490" s="13">
        <v>484</v>
      </c>
      <c r="C490" s="14" t="s">
        <v>617</v>
      </c>
      <c r="D490" s="14" t="s">
        <v>10</v>
      </c>
      <c r="E490" s="18">
        <v>1</v>
      </c>
      <c r="F490" s="21">
        <v>74444</v>
      </c>
      <c r="G490" s="45">
        <f t="shared" si="7"/>
        <v>74444</v>
      </c>
      <c r="H490" s="49"/>
      <c r="I490" s="50"/>
    </row>
    <row r="491" spans="1:9" x14ac:dyDescent="0.25">
      <c r="A491" s="53"/>
      <c r="B491" s="13">
        <v>485</v>
      </c>
      <c r="C491" s="14" t="s">
        <v>618</v>
      </c>
      <c r="D491" s="14" t="s">
        <v>10</v>
      </c>
      <c r="E491" s="15">
        <v>2</v>
      </c>
      <c r="F491" s="16">
        <v>54549</v>
      </c>
      <c r="G491" s="45">
        <f t="shared" si="7"/>
        <v>109098</v>
      </c>
      <c r="H491" s="49"/>
      <c r="I491" s="50"/>
    </row>
    <row r="492" spans="1:9" x14ac:dyDescent="0.25">
      <c r="A492" s="53"/>
      <c r="B492" s="13">
        <v>486</v>
      </c>
      <c r="C492" s="14" t="s">
        <v>619</v>
      </c>
      <c r="D492" s="14" t="s">
        <v>10</v>
      </c>
      <c r="E492" s="15">
        <v>1</v>
      </c>
      <c r="F492" s="21">
        <v>48094</v>
      </c>
      <c r="G492" s="45">
        <f t="shared" si="7"/>
        <v>48094</v>
      </c>
      <c r="H492" s="49"/>
      <c r="I492" s="50"/>
    </row>
    <row r="493" spans="1:9" x14ac:dyDescent="0.25">
      <c r="A493" s="53"/>
      <c r="B493" s="13">
        <v>487</v>
      </c>
      <c r="C493" s="14" t="s">
        <v>620</v>
      </c>
      <c r="D493" s="14" t="s">
        <v>10</v>
      </c>
      <c r="E493" s="15">
        <v>1</v>
      </c>
      <c r="F493" s="21">
        <v>80737</v>
      </c>
      <c r="G493" s="45">
        <f t="shared" si="7"/>
        <v>80737</v>
      </c>
      <c r="H493" s="49"/>
      <c r="I493" s="50"/>
    </row>
    <row r="494" spans="1:9" x14ac:dyDescent="0.25">
      <c r="A494" s="53"/>
      <c r="B494" s="13">
        <v>488</v>
      </c>
      <c r="C494" s="14" t="s">
        <v>621</v>
      </c>
      <c r="D494" s="14" t="s">
        <v>115</v>
      </c>
      <c r="E494" s="15">
        <v>7</v>
      </c>
      <c r="F494" s="16">
        <v>8682</v>
      </c>
      <c r="G494" s="45">
        <f t="shared" si="7"/>
        <v>60774</v>
      </c>
      <c r="H494" s="49"/>
      <c r="I494" s="50"/>
    </row>
    <row r="495" spans="1:9" x14ac:dyDescent="0.25">
      <c r="A495" s="53"/>
      <c r="B495" s="13">
        <v>489</v>
      </c>
      <c r="C495" s="14" t="s">
        <v>622</v>
      </c>
      <c r="D495" s="14" t="s">
        <v>12</v>
      </c>
      <c r="E495" s="15">
        <v>30</v>
      </c>
      <c r="F495" s="16">
        <v>1012</v>
      </c>
      <c r="G495" s="45">
        <f t="shared" si="7"/>
        <v>30360</v>
      </c>
      <c r="H495" s="49"/>
      <c r="I495" s="50"/>
    </row>
    <row r="496" spans="1:9" x14ac:dyDescent="0.25">
      <c r="A496" s="53"/>
      <c r="B496" s="13">
        <v>490</v>
      </c>
      <c r="C496" s="14" t="s">
        <v>623</v>
      </c>
      <c r="D496" s="14" t="s">
        <v>12</v>
      </c>
      <c r="E496" s="18">
        <v>30</v>
      </c>
      <c r="F496" s="16">
        <v>1948</v>
      </c>
      <c r="G496" s="45">
        <f t="shared" si="7"/>
        <v>58440</v>
      </c>
      <c r="H496" s="49"/>
      <c r="I496" s="50"/>
    </row>
    <row r="497" spans="1:9" x14ac:dyDescent="0.25">
      <c r="A497" s="53"/>
      <c r="B497" s="13">
        <v>491</v>
      </c>
      <c r="C497" s="24" t="s">
        <v>624</v>
      </c>
      <c r="D497" s="24" t="s">
        <v>625</v>
      </c>
      <c r="E497" s="25">
        <v>21</v>
      </c>
      <c r="F497" s="16">
        <v>15262</v>
      </c>
      <c r="G497" s="45">
        <f t="shared" si="7"/>
        <v>320502</v>
      </c>
      <c r="H497" s="49"/>
      <c r="I497" s="50"/>
    </row>
    <row r="498" spans="1:9" x14ac:dyDescent="0.25">
      <c r="A498" s="53"/>
      <c r="B498" s="13">
        <v>492</v>
      </c>
      <c r="C498" s="19" t="s">
        <v>626</v>
      </c>
      <c r="D498" s="19" t="s">
        <v>18</v>
      </c>
      <c r="E498" s="20">
        <v>14</v>
      </c>
      <c r="F498" s="16">
        <v>1326</v>
      </c>
      <c r="G498" s="45">
        <f t="shared" si="7"/>
        <v>18564</v>
      </c>
      <c r="H498" s="49"/>
      <c r="I498" s="50"/>
    </row>
    <row r="499" spans="1:9" x14ac:dyDescent="0.25">
      <c r="A499" s="53"/>
      <c r="B499" s="13">
        <v>493</v>
      </c>
      <c r="C499" s="14" t="s">
        <v>627</v>
      </c>
      <c r="D499" s="14" t="s">
        <v>60</v>
      </c>
      <c r="E499" s="15">
        <v>10</v>
      </c>
      <c r="F499" s="16">
        <v>339</v>
      </c>
      <c r="G499" s="45">
        <f t="shared" si="7"/>
        <v>3390</v>
      </c>
      <c r="H499" s="49"/>
      <c r="I499" s="50"/>
    </row>
    <row r="500" spans="1:9" x14ac:dyDescent="0.25">
      <c r="A500" s="53"/>
      <c r="B500" s="13">
        <v>494</v>
      </c>
      <c r="C500" s="14" t="s">
        <v>628</v>
      </c>
      <c r="D500" s="14" t="s">
        <v>461</v>
      </c>
      <c r="E500" s="15">
        <v>30</v>
      </c>
      <c r="F500" s="16">
        <v>1981</v>
      </c>
      <c r="G500" s="45">
        <f t="shared" si="7"/>
        <v>59430</v>
      </c>
      <c r="H500" s="49"/>
      <c r="I500" s="50"/>
    </row>
    <row r="501" spans="1:9" x14ac:dyDescent="0.25">
      <c r="A501" s="53"/>
      <c r="B501" s="13">
        <v>495</v>
      </c>
      <c r="C501" s="14" t="s">
        <v>629</v>
      </c>
      <c r="D501" s="14" t="s">
        <v>115</v>
      </c>
      <c r="E501" s="18">
        <v>30</v>
      </c>
      <c r="F501" s="16">
        <f>207900/30</f>
        <v>6930</v>
      </c>
      <c r="G501" s="45">
        <f t="shared" si="7"/>
        <v>207900</v>
      </c>
      <c r="H501" s="49"/>
      <c r="I501" s="50"/>
    </row>
    <row r="502" spans="1:9" x14ac:dyDescent="0.25">
      <c r="A502" s="53"/>
      <c r="B502" s="13">
        <v>496</v>
      </c>
      <c r="C502" s="19" t="s">
        <v>630</v>
      </c>
      <c r="D502" s="19" t="s">
        <v>425</v>
      </c>
      <c r="E502" s="20">
        <v>30</v>
      </c>
      <c r="F502" s="16">
        <v>1230</v>
      </c>
      <c r="G502" s="45">
        <f t="shared" si="7"/>
        <v>36900</v>
      </c>
      <c r="H502" s="49"/>
      <c r="I502" s="50"/>
    </row>
    <row r="503" spans="1:9" x14ac:dyDescent="0.25">
      <c r="A503" s="53"/>
      <c r="B503" s="13">
        <v>497</v>
      </c>
      <c r="C503" s="22" t="s">
        <v>631</v>
      </c>
      <c r="D503" s="22" t="s">
        <v>60</v>
      </c>
      <c r="E503" s="23">
        <v>1</v>
      </c>
      <c r="F503" s="21">
        <v>19784</v>
      </c>
      <c r="G503" s="45">
        <f t="shared" si="7"/>
        <v>19784</v>
      </c>
      <c r="H503" s="49"/>
      <c r="I503" s="50"/>
    </row>
    <row r="504" spans="1:9" x14ac:dyDescent="0.25">
      <c r="A504" s="53"/>
      <c r="B504" s="13">
        <v>498</v>
      </c>
      <c r="C504" s="14" t="s">
        <v>632</v>
      </c>
      <c r="D504" s="14" t="s">
        <v>633</v>
      </c>
      <c r="E504" s="15">
        <v>24</v>
      </c>
      <c r="F504" s="16">
        <v>3772</v>
      </c>
      <c r="G504" s="45">
        <f t="shared" si="7"/>
        <v>90528</v>
      </c>
      <c r="H504" s="49"/>
      <c r="I504" s="50"/>
    </row>
    <row r="505" spans="1:9" x14ac:dyDescent="0.25">
      <c r="A505" s="53"/>
      <c r="B505" s="13">
        <v>499</v>
      </c>
      <c r="C505" s="14" t="s">
        <v>634</v>
      </c>
      <c r="D505" s="14" t="s">
        <v>183</v>
      </c>
      <c r="E505" s="15">
        <v>5</v>
      </c>
      <c r="F505" s="16">
        <v>8492</v>
      </c>
      <c r="G505" s="45">
        <f t="shared" si="7"/>
        <v>42460</v>
      </c>
      <c r="H505" s="49"/>
      <c r="I505" s="50"/>
    </row>
    <row r="506" spans="1:9" x14ac:dyDescent="0.25">
      <c r="A506" s="53"/>
      <c r="B506" s="13">
        <v>500</v>
      </c>
      <c r="C506" s="14" t="s">
        <v>635</v>
      </c>
      <c r="D506" s="14" t="s">
        <v>183</v>
      </c>
      <c r="E506" s="18">
        <v>20</v>
      </c>
      <c r="F506" s="16">
        <v>7108</v>
      </c>
      <c r="G506" s="45">
        <f t="shared" si="7"/>
        <v>142160</v>
      </c>
      <c r="H506" s="49"/>
      <c r="I506" s="50"/>
    </row>
    <row r="507" spans="1:9" x14ac:dyDescent="0.25">
      <c r="A507" s="53"/>
      <c r="B507" s="13">
        <v>501</v>
      </c>
      <c r="C507" s="14" t="s">
        <v>636</v>
      </c>
      <c r="D507" s="14" t="s">
        <v>637</v>
      </c>
      <c r="E507" s="18" t="s">
        <v>24</v>
      </c>
      <c r="F507" s="21">
        <v>139929</v>
      </c>
      <c r="G507" s="45">
        <f t="shared" si="7"/>
        <v>139929</v>
      </c>
      <c r="H507" s="49"/>
      <c r="I507" s="50"/>
    </row>
    <row r="508" spans="1:9" x14ac:dyDescent="0.25">
      <c r="A508" s="53"/>
      <c r="B508" s="13">
        <v>502</v>
      </c>
      <c r="C508" s="14" t="s">
        <v>638</v>
      </c>
      <c r="D508" s="14" t="s">
        <v>625</v>
      </c>
      <c r="E508" s="15">
        <v>1</v>
      </c>
      <c r="F508" s="21">
        <v>55763</v>
      </c>
      <c r="G508" s="45">
        <f t="shared" si="7"/>
        <v>55763</v>
      </c>
      <c r="H508" s="49"/>
      <c r="I508" s="50"/>
    </row>
    <row r="509" spans="1:9" x14ac:dyDescent="0.25">
      <c r="A509" s="53"/>
      <c r="B509" s="13">
        <v>503</v>
      </c>
      <c r="C509" s="22" t="s">
        <v>639</v>
      </c>
      <c r="D509" s="22" t="s">
        <v>378</v>
      </c>
      <c r="E509" s="23">
        <v>30</v>
      </c>
      <c r="F509" s="16">
        <v>1342</v>
      </c>
      <c r="G509" s="45">
        <f t="shared" si="7"/>
        <v>40260</v>
      </c>
      <c r="H509" s="49"/>
      <c r="I509" s="50"/>
    </row>
    <row r="510" spans="1:9" x14ac:dyDescent="0.25">
      <c r="A510" s="53"/>
      <c r="B510" s="13">
        <v>504</v>
      </c>
      <c r="C510" s="22" t="s">
        <v>640</v>
      </c>
      <c r="D510" s="22" t="s">
        <v>223</v>
      </c>
      <c r="E510" s="23">
        <v>100</v>
      </c>
      <c r="F510" s="16">
        <v>360</v>
      </c>
      <c r="G510" s="45">
        <f t="shared" si="7"/>
        <v>36000</v>
      </c>
      <c r="H510" s="49"/>
      <c r="I510" s="50"/>
    </row>
    <row r="511" spans="1:9" x14ac:dyDescent="0.25">
      <c r="A511" s="53"/>
      <c r="B511" s="13">
        <v>505</v>
      </c>
      <c r="C511" s="22" t="s">
        <v>641</v>
      </c>
      <c r="D511" s="22" t="s">
        <v>642</v>
      </c>
      <c r="E511" s="23">
        <v>12</v>
      </c>
      <c r="F511" s="16">
        <f>7500/E511</f>
        <v>625</v>
      </c>
      <c r="G511" s="45">
        <f t="shared" si="7"/>
        <v>7500</v>
      </c>
      <c r="H511" s="49"/>
      <c r="I511" s="50"/>
    </row>
    <row r="512" spans="1:9" x14ac:dyDescent="0.25">
      <c r="A512" s="53"/>
      <c r="B512" s="13">
        <v>506</v>
      </c>
      <c r="C512" s="22" t="s">
        <v>643</v>
      </c>
      <c r="D512" s="22" t="s">
        <v>313</v>
      </c>
      <c r="E512" s="23">
        <v>30</v>
      </c>
      <c r="F512" s="16">
        <v>337</v>
      </c>
      <c r="G512" s="45">
        <f t="shared" si="7"/>
        <v>10110</v>
      </c>
      <c r="H512" s="49"/>
      <c r="I512" s="50"/>
    </row>
    <row r="513" spans="1:9" x14ac:dyDescent="0.25">
      <c r="A513" s="53"/>
      <c r="B513" s="13">
        <v>507</v>
      </c>
      <c r="C513" s="14" t="s">
        <v>644</v>
      </c>
      <c r="D513" s="14" t="s">
        <v>645</v>
      </c>
      <c r="E513" s="15">
        <v>1</v>
      </c>
      <c r="F513" s="21">
        <v>5997</v>
      </c>
      <c r="G513" s="45">
        <f t="shared" si="7"/>
        <v>5997</v>
      </c>
      <c r="H513" s="49"/>
      <c r="I513" s="50"/>
    </row>
    <row r="514" spans="1:9" x14ac:dyDescent="0.25">
      <c r="A514" s="53"/>
      <c r="B514" s="13">
        <v>508</v>
      </c>
      <c r="C514" s="14" t="s">
        <v>646</v>
      </c>
      <c r="D514" s="14" t="s">
        <v>20</v>
      </c>
      <c r="E514" s="15">
        <v>8</v>
      </c>
      <c r="F514" s="16">
        <v>6627</v>
      </c>
      <c r="G514" s="45">
        <f t="shared" si="7"/>
        <v>53016</v>
      </c>
      <c r="H514" s="49"/>
      <c r="I514" s="50"/>
    </row>
    <row r="515" spans="1:9" x14ac:dyDescent="0.25">
      <c r="A515" s="53"/>
      <c r="B515" s="13">
        <v>509</v>
      </c>
      <c r="C515" s="14" t="s">
        <v>647</v>
      </c>
      <c r="D515" s="14" t="s">
        <v>239</v>
      </c>
      <c r="E515" s="15">
        <v>5</v>
      </c>
      <c r="F515" s="21">
        <v>13811</v>
      </c>
      <c r="G515" s="45">
        <f t="shared" si="7"/>
        <v>69055</v>
      </c>
      <c r="H515" s="49"/>
      <c r="I515" s="50"/>
    </row>
    <row r="516" spans="1:9" x14ac:dyDescent="0.25">
      <c r="A516" s="53"/>
      <c r="B516" s="13">
        <v>510</v>
      </c>
      <c r="C516" s="14" t="s">
        <v>648</v>
      </c>
      <c r="D516" s="14" t="s">
        <v>60</v>
      </c>
      <c r="E516" s="15">
        <v>1</v>
      </c>
      <c r="F516" s="21">
        <v>57201</v>
      </c>
      <c r="G516" s="45">
        <f t="shared" si="7"/>
        <v>57201</v>
      </c>
      <c r="H516" s="49"/>
      <c r="I516" s="50"/>
    </row>
    <row r="517" spans="1:9" x14ac:dyDescent="0.25">
      <c r="A517" s="53"/>
      <c r="B517" s="13">
        <v>511</v>
      </c>
      <c r="C517" s="14" t="s">
        <v>649</v>
      </c>
      <c r="D517" s="14" t="s">
        <v>60</v>
      </c>
      <c r="E517" s="18">
        <v>1</v>
      </c>
      <c r="F517" s="21">
        <v>23878</v>
      </c>
      <c r="G517" s="45">
        <f t="shared" si="7"/>
        <v>23878</v>
      </c>
      <c r="H517" s="49"/>
      <c r="I517" s="50"/>
    </row>
    <row r="518" spans="1:9" x14ac:dyDescent="0.25">
      <c r="A518" s="53"/>
      <c r="B518" s="13">
        <v>512</v>
      </c>
      <c r="C518" s="22" t="s">
        <v>650</v>
      </c>
      <c r="D518" s="22" t="s">
        <v>274</v>
      </c>
      <c r="E518" s="23">
        <v>10</v>
      </c>
      <c r="F518" s="16">
        <v>2466</v>
      </c>
      <c r="G518" s="45">
        <f t="shared" si="7"/>
        <v>24660</v>
      </c>
      <c r="H518" s="49"/>
      <c r="I518" s="50"/>
    </row>
    <row r="519" spans="1:9" x14ac:dyDescent="0.25">
      <c r="A519" s="53"/>
      <c r="B519" s="13">
        <v>513</v>
      </c>
      <c r="C519" s="14" t="s">
        <v>651</v>
      </c>
      <c r="D519" s="14" t="s">
        <v>274</v>
      </c>
      <c r="E519" s="18" t="s">
        <v>37</v>
      </c>
      <c r="F519" s="16">
        <v>1558</v>
      </c>
      <c r="G519" s="45">
        <f t="shared" ref="G519:G582" si="8">+E519*F519</f>
        <v>46740</v>
      </c>
      <c r="H519" s="49"/>
      <c r="I519" s="50"/>
    </row>
    <row r="520" spans="1:9" x14ac:dyDescent="0.25">
      <c r="A520" s="53"/>
      <c r="B520" s="13">
        <v>514</v>
      </c>
      <c r="C520" s="14" t="s">
        <v>652</v>
      </c>
      <c r="D520" s="14" t="s">
        <v>496</v>
      </c>
      <c r="E520" s="18" t="s">
        <v>30</v>
      </c>
      <c r="F520" s="16">
        <v>383</v>
      </c>
      <c r="G520" s="45">
        <f t="shared" si="8"/>
        <v>38300</v>
      </c>
      <c r="H520" s="49"/>
      <c r="I520" s="50"/>
    </row>
    <row r="521" spans="1:9" x14ac:dyDescent="0.25">
      <c r="A521" s="53"/>
      <c r="B521" s="13">
        <v>515</v>
      </c>
      <c r="C521" s="14" t="s">
        <v>653</v>
      </c>
      <c r="D521" s="14" t="s">
        <v>496</v>
      </c>
      <c r="E521" s="18" t="s">
        <v>27</v>
      </c>
      <c r="F521" s="16">
        <v>395</v>
      </c>
      <c r="G521" s="45">
        <f t="shared" si="8"/>
        <v>3950</v>
      </c>
      <c r="H521" s="49"/>
      <c r="I521" s="50"/>
    </row>
    <row r="522" spans="1:9" x14ac:dyDescent="0.25">
      <c r="A522" s="53"/>
      <c r="B522" s="13">
        <v>516</v>
      </c>
      <c r="C522" s="14" t="s">
        <v>654</v>
      </c>
      <c r="D522" s="14" t="s">
        <v>360</v>
      </c>
      <c r="E522" s="18" t="s">
        <v>655</v>
      </c>
      <c r="F522" s="16">
        <v>1084</v>
      </c>
      <c r="G522" s="45">
        <f t="shared" si="8"/>
        <v>13008</v>
      </c>
      <c r="H522" s="49"/>
      <c r="I522" s="50"/>
    </row>
    <row r="523" spans="1:9" x14ac:dyDescent="0.25">
      <c r="A523" s="53"/>
      <c r="B523" s="13">
        <v>517</v>
      </c>
      <c r="C523" s="22" t="s">
        <v>656</v>
      </c>
      <c r="D523" s="22" t="s">
        <v>83</v>
      </c>
      <c r="E523" s="23">
        <v>14</v>
      </c>
      <c r="F523" s="16">
        <v>6240</v>
      </c>
      <c r="G523" s="45">
        <f t="shared" si="8"/>
        <v>87360</v>
      </c>
      <c r="H523" s="49"/>
      <c r="I523" s="50"/>
    </row>
    <row r="524" spans="1:9" x14ac:dyDescent="0.25">
      <c r="A524" s="53"/>
      <c r="B524" s="13">
        <v>518</v>
      </c>
      <c r="C524" s="14" t="s">
        <v>657</v>
      </c>
      <c r="D524" s="14" t="s">
        <v>83</v>
      </c>
      <c r="E524" s="15">
        <v>14</v>
      </c>
      <c r="F524" s="16">
        <v>6407</v>
      </c>
      <c r="G524" s="45">
        <f t="shared" si="8"/>
        <v>89698</v>
      </c>
      <c r="H524" s="49"/>
      <c r="I524" s="50"/>
    </row>
    <row r="525" spans="1:9" x14ac:dyDescent="0.25">
      <c r="A525" s="53"/>
      <c r="B525" s="13">
        <v>519</v>
      </c>
      <c r="C525" s="24" t="s">
        <v>658</v>
      </c>
      <c r="D525" s="24" t="s">
        <v>111</v>
      </c>
      <c r="E525" s="25">
        <v>1</v>
      </c>
      <c r="F525" s="16">
        <v>67601</v>
      </c>
      <c r="G525" s="45">
        <f t="shared" si="8"/>
        <v>67601</v>
      </c>
      <c r="H525" s="49"/>
      <c r="I525" s="50"/>
    </row>
    <row r="526" spans="1:9" x14ac:dyDescent="0.25">
      <c r="A526" s="53"/>
      <c r="B526" s="13">
        <v>520</v>
      </c>
      <c r="C526" s="14" t="s">
        <v>659</v>
      </c>
      <c r="D526" s="14" t="s">
        <v>83</v>
      </c>
      <c r="E526" s="15">
        <v>28</v>
      </c>
      <c r="F526" s="16">
        <v>796</v>
      </c>
      <c r="G526" s="45">
        <f t="shared" si="8"/>
        <v>22288</v>
      </c>
      <c r="H526" s="49"/>
      <c r="I526" s="50"/>
    </row>
    <row r="527" spans="1:9" x14ac:dyDescent="0.25">
      <c r="A527" s="53"/>
      <c r="B527" s="13">
        <v>521</v>
      </c>
      <c r="C527" s="14" t="s">
        <v>660</v>
      </c>
      <c r="D527" s="14" t="s">
        <v>12</v>
      </c>
      <c r="E527" s="18">
        <v>21</v>
      </c>
      <c r="F527" s="16">
        <v>980</v>
      </c>
      <c r="G527" s="45">
        <f t="shared" si="8"/>
        <v>20580</v>
      </c>
      <c r="H527" s="49"/>
      <c r="I527" s="50"/>
    </row>
    <row r="528" spans="1:9" x14ac:dyDescent="0.25">
      <c r="A528" s="53"/>
      <c r="B528" s="13">
        <v>522</v>
      </c>
      <c r="C528" s="22" t="s">
        <v>661</v>
      </c>
      <c r="D528" s="22" t="s">
        <v>15</v>
      </c>
      <c r="E528" s="23">
        <v>1</v>
      </c>
      <c r="F528" s="21">
        <v>13345</v>
      </c>
      <c r="G528" s="45">
        <f t="shared" si="8"/>
        <v>13345</v>
      </c>
      <c r="H528" s="49"/>
      <c r="I528" s="50"/>
    </row>
    <row r="529" spans="1:9" x14ac:dyDescent="0.25">
      <c r="A529" s="53"/>
      <c r="B529" s="13">
        <v>523</v>
      </c>
      <c r="C529" s="14" t="s">
        <v>662</v>
      </c>
      <c r="D529" s="14" t="s">
        <v>20</v>
      </c>
      <c r="E529" s="15">
        <v>30</v>
      </c>
      <c r="F529" s="16">
        <v>3512</v>
      </c>
      <c r="G529" s="45">
        <f t="shared" si="8"/>
        <v>105360</v>
      </c>
      <c r="H529" s="49"/>
      <c r="I529" s="50"/>
    </row>
    <row r="530" spans="1:9" x14ac:dyDescent="0.25">
      <c r="A530" s="53"/>
      <c r="B530" s="13">
        <v>524</v>
      </c>
      <c r="C530" s="14" t="s">
        <v>663</v>
      </c>
      <c r="D530" s="14" t="s">
        <v>12</v>
      </c>
      <c r="E530" s="15">
        <v>1</v>
      </c>
      <c r="F530" s="21">
        <v>91797</v>
      </c>
      <c r="G530" s="45">
        <f t="shared" si="8"/>
        <v>91797</v>
      </c>
      <c r="H530" s="49"/>
      <c r="I530" s="50"/>
    </row>
    <row r="531" spans="1:9" x14ac:dyDescent="0.25">
      <c r="A531" s="53"/>
      <c r="B531" s="13">
        <v>525</v>
      </c>
      <c r="C531" s="22" t="s">
        <v>664</v>
      </c>
      <c r="D531" s="22" t="s">
        <v>183</v>
      </c>
      <c r="E531" s="23">
        <v>10</v>
      </c>
      <c r="F531" s="16">
        <v>11495</v>
      </c>
      <c r="G531" s="45">
        <f t="shared" si="8"/>
        <v>114950</v>
      </c>
      <c r="H531" s="49"/>
      <c r="I531" s="50"/>
    </row>
    <row r="532" spans="1:9" ht="15.75" thickBot="1" x14ac:dyDescent="0.3">
      <c r="A532" s="53"/>
      <c r="B532" s="29">
        <v>526</v>
      </c>
      <c r="C532" s="30" t="s">
        <v>665</v>
      </c>
      <c r="D532" s="30" t="s">
        <v>10</v>
      </c>
      <c r="E532" s="31">
        <v>1</v>
      </c>
      <c r="F532" s="32">
        <v>116750</v>
      </c>
      <c r="G532" s="48">
        <f t="shared" si="8"/>
        <v>116750</v>
      </c>
      <c r="H532" s="51"/>
      <c r="I532" s="52"/>
    </row>
    <row r="533" spans="1:9" x14ac:dyDescent="0.25">
      <c r="B533" s="33"/>
      <c r="F533" s="35"/>
      <c r="G533" s="35"/>
    </row>
    <row r="534" spans="1:9" ht="65.25" customHeight="1" x14ac:dyDescent="0.25">
      <c r="B534" s="58" t="s">
        <v>670</v>
      </c>
      <c r="C534" s="58"/>
      <c r="D534" s="58"/>
      <c r="E534" s="58"/>
      <c r="F534" s="58"/>
      <c r="G534" s="58"/>
      <c r="H534" s="58"/>
      <c r="I534" s="58"/>
    </row>
    <row r="535" spans="1:9" x14ac:dyDescent="0.25">
      <c r="B535" s="33"/>
      <c r="F535" s="35"/>
      <c r="G535" s="35"/>
    </row>
    <row r="536" spans="1:9" x14ac:dyDescent="0.25">
      <c r="B536" s="36"/>
      <c r="F536" s="35"/>
      <c r="G536" s="35"/>
    </row>
    <row r="537" spans="1:9" x14ac:dyDescent="0.25">
      <c r="B537" s="33"/>
      <c r="F537" s="35"/>
      <c r="G537" s="35"/>
    </row>
    <row r="538" spans="1:9" x14ac:dyDescent="0.25">
      <c r="B538" s="36"/>
      <c r="F538" s="35"/>
      <c r="G538" s="35"/>
    </row>
    <row r="539" spans="1:9" x14ac:dyDescent="0.25">
      <c r="B539" s="33"/>
      <c r="F539" s="35"/>
      <c r="G539" s="35"/>
    </row>
    <row r="540" spans="1:9" x14ac:dyDescent="0.25">
      <c r="B540" s="36"/>
      <c r="F540" s="35"/>
      <c r="G540" s="35"/>
    </row>
    <row r="541" spans="1:9" x14ac:dyDescent="0.25">
      <c r="B541" s="33"/>
      <c r="F541" s="35"/>
      <c r="G541" s="35"/>
    </row>
    <row r="542" spans="1:9" x14ac:dyDescent="0.25">
      <c r="B542" s="36"/>
      <c r="F542" s="35"/>
      <c r="G542" s="35"/>
    </row>
    <row r="543" spans="1:9" x14ac:dyDescent="0.25">
      <c r="B543" s="33"/>
      <c r="C543" s="34"/>
      <c r="F543" s="37"/>
      <c r="G543" s="37"/>
    </row>
    <row r="544" spans="1:9" x14ac:dyDescent="0.25">
      <c r="B544" s="36"/>
      <c r="C544" s="34"/>
      <c r="F544" s="37"/>
      <c r="G544" s="37"/>
    </row>
    <row r="545" spans="2:7" x14ac:dyDescent="0.25">
      <c r="B545" s="33"/>
      <c r="C545" s="34"/>
      <c r="F545" s="37"/>
      <c r="G545" s="37"/>
    </row>
    <row r="546" spans="2:7" x14ac:dyDescent="0.25">
      <c r="B546" s="36"/>
      <c r="F546" s="35"/>
      <c r="G546" s="35"/>
    </row>
    <row r="547" spans="2:7" x14ac:dyDescent="0.25">
      <c r="B547" s="33"/>
      <c r="F547" s="35"/>
      <c r="G547" s="35"/>
    </row>
    <row r="548" spans="2:7" x14ac:dyDescent="0.25">
      <c r="B548" s="36"/>
      <c r="F548" s="35"/>
      <c r="G548" s="35"/>
    </row>
    <row r="549" spans="2:7" x14ac:dyDescent="0.25">
      <c r="B549" s="33"/>
      <c r="F549" s="35"/>
      <c r="G549" s="35"/>
    </row>
    <row r="550" spans="2:7" x14ac:dyDescent="0.25">
      <c r="B550" s="36"/>
      <c r="F550" s="35"/>
      <c r="G550" s="35"/>
    </row>
    <row r="551" spans="2:7" x14ac:dyDescent="0.25">
      <c r="B551" s="33"/>
      <c r="F551" s="35"/>
      <c r="G551" s="35"/>
    </row>
    <row r="552" spans="2:7" x14ac:dyDescent="0.25">
      <c r="B552" s="36"/>
      <c r="F552" s="35"/>
      <c r="G552" s="35"/>
    </row>
    <row r="553" spans="2:7" x14ac:dyDescent="0.25">
      <c r="B553" s="33"/>
      <c r="F553" s="35"/>
      <c r="G553" s="35"/>
    </row>
    <row r="554" spans="2:7" x14ac:dyDescent="0.25">
      <c r="B554" s="36"/>
      <c r="F554" s="35"/>
      <c r="G554" s="35"/>
    </row>
    <row r="555" spans="2:7" x14ac:dyDescent="0.25">
      <c r="B555" s="33"/>
      <c r="F555" s="35"/>
      <c r="G555" s="35"/>
    </row>
    <row r="556" spans="2:7" x14ac:dyDescent="0.25">
      <c r="B556" s="36"/>
      <c r="F556" s="35"/>
      <c r="G556" s="35"/>
    </row>
    <row r="557" spans="2:7" x14ac:dyDescent="0.25">
      <c r="B557" s="33"/>
      <c r="F557" s="35"/>
      <c r="G557" s="35"/>
    </row>
    <row r="558" spans="2:7" x14ac:dyDescent="0.25">
      <c r="B558" s="36"/>
      <c r="F558" s="35"/>
      <c r="G558" s="35"/>
    </row>
    <row r="559" spans="2:7" x14ac:dyDescent="0.25">
      <c r="B559" s="33"/>
      <c r="F559" s="35"/>
      <c r="G559" s="35"/>
    </row>
    <row r="560" spans="2:7" x14ac:dyDescent="0.25">
      <c r="B560" s="36"/>
      <c r="F560" s="35"/>
      <c r="G560" s="35"/>
    </row>
    <row r="561" spans="2:7" x14ac:dyDescent="0.25">
      <c r="B561" s="33"/>
      <c r="F561" s="35"/>
      <c r="G561" s="35"/>
    </row>
    <row r="562" spans="2:7" x14ac:dyDescent="0.25">
      <c r="B562" s="36"/>
      <c r="F562" s="35"/>
      <c r="G562" s="35"/>
    </row>
    <row r="563" spans="2:7" x14ac:dyDescent="0.25">
      <c r="B563" s="33"/>
      <c r="F563" s="35"/>
      <c r="G563" s="35"/>
    </row>
    <row r="564" spans="2:7" x14ac:dyDescent="0.25">
      <c r="B564" s="36"/>
      <c r="F564" s="35"/>
      <c r="G564" s="35"/>
    </row>
    <row r="565" spans="2:7" x14ac:dyDescent="0.25">
      <c r="B565" s="33"/>
      <c r="F565" s="35"/>
      <c r="G565" s="35"/>
    </row>
    <row r="566" spans="2:7" x14ac:dyDescent="0.25">
      <c r="B566" s="36"/>
      <c r="F566" s="35"/>
      <c r="G566" s="35"/>
    </row>
    <row r="567" spans="2:7" x14ac:dyDescent="0.25">
      <c r="B567" s="33"/>
      <c r="F567" s="35"/>
      <c r="G567" s="35"/>
    </row>
    <row r="568" spans="2:7" x14ac:dyDescent="0.25">
      <c r="B568" s="36"/>
      <c r="F568" s="35"/>
      <c r="G568" s="35"/>
    </row>
    <row r="569" spans="2:7" x14ac:dyDescent="0.25">
      <c r="B569" s="33"/>
      <c r="F569" s="35"/>
      <c r="G569" s="35"/>
    </row>
    <row r="570" spans="2:7" x14ac:dyDescent="0.25">
      <c r="B570" s="36"/>
      <c r="F570" s="35"/>
      <c r="G570" s="35"/>
    </row>
    <row r="571" spans="2:7" x14ac:dyDescent="0.25">
      <c r="B571" s="33"/>
      <c r="F571" s="35"/>
      <c r="G571" s="35"/>
    </row>
    <row r="572" spans="2:7" x14ac:dyDescent="0.25">
      <c r="B572" s="36"/>
      <c r="F572" s="35"/>
      <c r="G572" s="35"/>
    </row>
    <row r="573" spans="2:7" x14ac:dyDescent="0.25">
      <c r="B573" s="33"/>
      <c r="F573" s="35"/>
      <c r="G573" s="35"/>
    </row>
    <row r="574" spans="2:7" x14ac:dyDescent="0.25">
      <c r="B574" s="36"/>
      <c r="F574" s="35"/>
      <c r="G574" s="35"/>
    </row>
    <row r="575" spans="2:7" x14ac:dyDescent="0.25">
      <c r="B575" s="33"/>
      <c r="F575" s="35"/>
      <c r="G575" s="35"/>
    </row>
    <row r="576" spans="2:7" x14ac:dyDescent="0.25">
      <c r="B576" s="36"/>
      <c r="F576" s="35"/>
      <c r="G576" s="35"/>
    </row>
    <row r="577" spans="2:7" x14ac:dyDescent="0.25">
      <c r="B577" s="33"/>
      <c r="F577" s="35"/>
      <c r="G577" s="35"/>
    </row>
    <row r="578" spans="2:7" x14ac:dyDescent="0.25">
      <c r="B578" s="36"/>
      <c r="F578" s="35"/>
      <c r="G578" s="35"/>
    </row>
    <row r="579" spans="2:7" x14ac:dyDescent="0.25">
      <c r="B579" s="33"/>
      <c r="F579" s="35"/>
      <c r="G579" s="35"/>
    </row>
    <row r="580" spans="2:7" x14ac:dyDescent="0.25">
      <c r="B580" s="36"/>
      <c r="F580" s="35"/>
      <c r="G580" s="35"/>
    </row>
    <row r="581" spans="2:7" x14ac:dyDescent="0.25">
      <c r="B581" s="33"/>
      <c r="F581" s="35"/>
      <c r="G581" s="35"/>
    </row>
    <row r="582" spans="2:7" x14ac:dyDescent="0.25">
      <c r="B582" s="36"/>
      <c r="F582" s="35"/>
      <c r="G582" s="35"/>
    </row>
    <row r="583" spans="2:7" x14ac:dyDescent="0.25">
      <c r="B583" s="33"/>
      <c r="F583" s="35"/>
      <c r="G583" s="35"/>
    </row>
    <row r="584" spans="2:7" x14ac:dyDescent="0.25">
      <c r="B584" s="36"/>
      <c r="F584" s="35"/>
      <c r="G584" s="35"/>
    </row>
    <row r="585" spans="2:7" x14ac:dyDescent="0.25">
      <c r="B585" s="33"/>
      <c r="F585" s="35"/>
      <c r="G585" s="35"/>
    </row>
    <row r="586" spans="2:7" x14ac:dyDescent="0.25">
      <c r="B586" s="36"/>
      <c r="F586" s="35"/>
      <c r="G586" s="35"/>
    </row>
    <row r="587" spans="2:7" x14ac:dyDescent="0.25">
      <c r="B587" s="33"/>
      <c r="F587" s="35"/>
      <c r="G587" s="35"/>
    </row>
    <row r="588" spans="2:7" x14ac:dyDescent="0.25">
      <c r="B588" s="36"/>
      <c r="F588" s="35"/>
      <c r="G588" s="35"/>
    </row>
    <row r="589" spans="2:7" x14ac:dyDescent="0.25">
      <c r="B589" s="33"/>
      <c r="F589" s="35"/>
      <c r="G589" s="35"/>
    </row>
    <row r="590" spans="2:7" x14ac:dyDescent="0.25">
      <c r="B590" s="36"/>
      <c r="F590" s="35"/>
      <c r="G590" s="35"/>
    </row>
    <row r="591" spans="2:7" x14ac:dyDescent="0.25">
      <c r="B591" s="33"/>
      <c r="F591" s="35"/>
      <c r="G591" s="35"/>
    </row>
    <row r="592" spans="2:7" x14ac:dyDescent="0.25">
      <c r="B592" s="36"/>
      <c r="F592" s="35"/>
      <c r="G592" s="35"/>
    </row>
    <row r="593" spans="2:7" x14ac:dyDescent="0.25">
      <c r="B593" s="33"/>
      <c r="F593" s="35"/>
      <c r="G593" s="35"/>
    </row>
    <row r="594" spans="2:7" x14ac:dyDescent="0.25">
      <c r="B594" s="36"/>
      <c r="F594" s="35"/>
      <c r="G594" s="35"/>
    </row>
    <row r="595" spans="2:7" x14ac:dyDescent="0.25">
      <c r="B595" s="33"/>
      <c r="F595" s="35"/>
      <c r="G595" s="35"/>
    </row>
    <row r="596" spans="2:7" x14ac:dyDescent="0.25">
      <c r="B596" s="36"/>
      <c r="F596" s="35"/>
      <c r="G596" s="35"/>
    </row>
    <row r="597" spans="2:7" x14ac:dyDescent="0.25">
      <c r="B597" s="33"/>
      <c r="F597" s="35"/>
      <c r="G597" s="35"/>
    </row>
    <row r="598" spans="2:7" x14ac:dyDescent="0.25">
      <c r="B598" s="36"/>
      <c r="F598" s="35"/>
      <c r="G598" s="35"/>
    </row>
    <row r="599" spans="2:7" x14ac:dyDescent="0.25">
      <c r="B599" s="33"/>
      <c r="F599" s="35"/>
      <c r="G599" s="35"/>
    </row>
    <row r="600" spans="2:7" x14ac:dyDescent="0.25">
      <c r="B600" s="36"/>
      <c r="F600" s="35"/>
      <c r="G600" s="35"/>
    </row>
    <row r="601" spans="2:7" x14ac:dyDescent="0.25">
      <c r="B601" s="33"/>
      <c r="F601" s="35"/>
      <c r="G601" s="35"/>
    </row>
    <row r="602" spans="2:7" x14ac:dyDescent="0.25">
      <c r="B602" s="36"/>
      <c r="F602" s="35"/>
      <c r="G602" s="35"/>
    </row>
    <row r="603" spans="2:7" x14ac:dyDescent="0.25">
      <c r="B603" s="33"/>
      <c r="F603" s="35"/>
      <c r="G603" s="35"/>
    </row>
    <row r="604" spans="2:7" x14ac:dyDescent="0.25">
      <c r="B604" s="36"/>
      <c r="F604" s="35"/>
      <c r="G604" s="35"/>
    </row>
    <row r="605" spans="2:7" x14ac:dyDescent="0.25">
      <c r="B605" s="33"/>
      <c r="F605" s="35"/>
      <c r="G605" s="35"/>
    </row>
    <row r="606" spans="2:7" x14ac:dyDescent="0.25">
      <c r="B606" s="36"/>
      <c r="F606" s="35"/>
      <c r="G606" s="35"/>
    </row>
    <row r="607" spans="2:7" x14ac:dyDescent="0.25">
      <c r="B607" s="33"/>
      <c r="F607" s="35"/>
      <c r="G607" s="35"/>
    </row>
    <row r="608" spans="2:7" x14ac:dyDescent="0.25">
      <c r="B608" s="36"/>
      <c r="F608" s="35"/>
      <c r="G608" s="35"/>
    </row>
    <row r="609" spans="2:7" x14ac:dyDescent="0.25">
      <c r="B609" s="33"/>
      <c r="F609" s="35"/>
      <c r="G609" s="35"/>
    </row>
    <row r="610" spans="2:7" x14ac:dyDescent="0.25">
      <c r="B610" s="36"/>
      <c r="F610" s="35"/>
      <c r="G610" s="35"/>
    </row>
    <row r="611" spans="2:7" x14ac:dyDescent="0.25">
      <c r="B611" s="33"/>
      <c r="F611" s="35"/>
      <c r="G611" s="35"/>
    </row>
    <row r="612" spans="2:7" x14ac:dyDescent="0.25">
      <c r="B612" s="36"/>
      <c r="F612" s="35"/>
      <c r="G612" s="35"/>
    </row>
    <row r="613" spans="2:7" x14ac:dyDescent="0.25">
      <c r="B613" s="33"/>
      <c r="F613" s="35"/>
      <c r="G613" s="35"/>
    </row>
    <row r="614" spans="2:7" x14ac:dyDescent="0.25">
      <c r="B614" s="36"/>
      <c r="F614" s="35"/>
      <c r="G614" s="35"/>
    </row>
    <row r="615" spans="2:7" x14ac:dyDescent="0.25">
      <c r="B615" s="33"/>
      <c r="F615" s="35"/>
      <c r="G615" s="35"/>
    </row>
    <row r="616" spans="2:7" x14ac:dyDescent="0.25">
      <c r="B616" s="36"/>
      <c r="F616" s="35"/>
      <c r="G616" s="35"/>
    </row>
    <row r="617" spans="2:7" x14ac:dyDescent="0.25">
      <c r="B617" s="33"/>
      <c r="F617" s="35"/>
      <c r="G617" s="35"/>
    </row>
    <row r="618" spans="2:7" x14ac:dyDescent="0.25">
      <c r="B618" s="36"/>
      <c r="F618" s="35"/>
      <c r="G618" s="35"/>
    </row>
    <row r="619" spans="2:7" x14ac:dyDescent="0.25">
      <c r="B619" s="33"/>
      <c r="F619" s="35"/>
      <c r="G619" s="35"/>
    </row>
    <row r="620" spans="2:7" x14ac:dyDescent="0.25">
      <c r="B620" s="36"/>
      <c r="F620" s="35"/>
      <c r="G620" s="35"/>
    </row>
    <row r="621" spans="2:7" x14ac:dyDescent="0.25">
      <c r="B621" s="33"/>
      <c r="F621" s="35"/>
      <c r="G621" s="35"/>
    </row>
    <row r="622" spans="2:7" x14ac:dyDescent="0.25">
      <c r="B622" s="36"/>
      <c r="F622" s="35"/>
      <c r="G622" s="35"/>
    </row>
    <row r="623" spans="2:7" x14ac:dyDescent="0.25">
      <c r="B623" s="33"/>
      <c r="F623" s="35"/>
      <c r="G623" s="35"/>
    </row>
    <row r="624" spans="2:7" x14ac:dyDescent="0.25">
      <c r="B624" s="36"/>
      <c r="F624" s="35"/>
      <c r="G624" s="35"/>
    </row>
    <row r="625" spans="2:7" x14ac:dyDescent="0.25">
      <c r="B625" s="33"/>
      <c r="F625" s="35"/>
      <c r="G625" s="35"/>
    </row>
    <row r="626" spans="2:7" x14ac:dyDescent="0.25">
      <c r="B626" s="36"/>
      <c r="F626" s="35"/>
      <c r="G626" s="35"/>
    </row>
    <row r="627" spans="2:7" x14ac:dyDescent="0.25">
      <c r="B627" s="33"/>
      <c r="F627" s="35"/>
      <c r="G627" s="35"/>
    </row>
    <row r="628" spans="2:7" x14ac:dyDescent="0.25">
      <c r="B628" s="36"/>
      <c r="F628" s="35"/>
      <c r="G628" s="35"/>
    </row>
    <row r="629" spans="2:7" x14ac:dyDescent="0.25">
      <c r="B629" s="33"/>
      <c r="F629" s="35"/>
      <c r="G629" s="35"/>
    </row>
    <row r="630" spans="2:7" x14ac:dyDescent="0.25">
      <c r="B630" s="36"/>
      <c r="F630" s="35"/>
      <c r="G630" s="35"/>
    </row>
    <row r="631" spans="2:7" x14ac:dyDescent="0.25">
      <c r="B631" s="33"/>
      <c r="F631" s="35"/>
      <c r="G631" s="35"/>
    </row>
    <row r="632" spans="2:7" x14ac:dyDescent="0.25">
      <c r="B632" s="36"/>
      <c r="F632" s="35"/>
      <c r="G632" s="35"/>
    </row>
    <row r="633" spans="2:7" x14ac:dyDescent="0.25">
      <c r="B633" s="33"/>
      <c r="F633" s="35"/>
      <c r="G633" s="35"/>
    </row>
    <row r="634" spans="2:7" x14ac:dyDescent="0.25">
      <c r="B634" s="36"/>
      <c r="F634" s="35"/>
      <c r="G634" s="35"/>
    </row>
    <row r="635" spans="2:7" x14ac:dyDescent="0.25">
      <c r="B635" s="33"/>
      <c r="F635" s="35"/>
      <c r="G635" s="35"/>
    </row>
    <row r="636" spans="2:7" x14ac:dyDescent="0.25">
      <c r="B636" s="36"/>
      <c r="F636" s="35"/>
      <c r="G636" s="35"/>
    </row>
    <row r="637" spans="2:7" x14ac:dyDescent="0.25">
      <c r="B637" s="33"/>
      <c r="F637" s="35"/>
      <c r="G637" s="35"/>
    </row>
    <row r="638" spans="2:7" x14ac:dyDescent="0.25">
      <c r="B638" s="36"/>
      <c r="F638" s="35"/>
      <c r="G638" s="35"/>
    </row>
    <row r="639" spans="2:7" x14ac:dyDescent="0.25">
      <c r="B639" s="33"/>
      <c r="F639" s="35"/>
      <c r="G639" s="35"/>
    </row>
    <row r="640" spans="2:7" x14ac:dyDescent="0.25">
      <c r="B640" s="36"/>
      <c r="F640" s="35"/>
      <c r="G640" s="35"/>
    </row>
    <row r="641" spans="2:7" x14ac:dyDescent="0.25">
      <c r="B641" s="33"/>
      <c r="F641" s="35"/>
      <c r="G641" s="35"/>
    </row>
    <row r="642" spans="2:7" x14ac:dyDescent="0.25">
      <c r="B642" s="36"/>
      <c r="F642" s="35"/>
      <c r="G642" s="35"/>
    </row>
    <row r="643" spans="2:7" x14ac:dyDescent="0.25">
      <c r="B643" s="33"/>
      <c r="F643" s="35"/>
      <c r="G643" s="35"/>
    </row>
    <row r="644" spans="2:7" x14ac:dyDescent="0.25">
      <c r="B644" s="36"/>
      <c r="F644" s="35"/>
      <c r="G644" s="35"/>
    </row>
    <row r="645" spans="2:7" x14ac:dyDescent="0.25">
      <c r="B645" s="33"/>
      <c r="F645" s="35"/>
      <c r="G645" s="35"/>
    </row>
    <row r="646" spans="2:7" x14ac:dyDescent="0.25">
      <c r="B646" s="36"/>
      <c r="F646" s="35"/>
      <c r="G646" s="35"/>
    </row>
    <row r="647" spans="2:7" x14ac:dyDescent="0.25">
      <c r="B647" s="33"/>
      <c r="F647" s="35"/>
      <c r="G647" s="35"/>
    </row>
    <row r="648" spans="2:7" x14ac:dyDescent="0.25">
      <c r="B648" s="36"/>
      <c r="F648" s="35"/>
      <c r="G648" s="35"/>
    </row>
    <row r="649" spans="2:7" x14ac:dyDescent="0.25">
      <c r="B649" s="33"/>
      <c r="F649" s="35"/>
      <c r="G649" s="35"/>
    </row>
    <row r="650" spans="2:7" x14ac:dyDescent="0.25">
      <c r="B650" s="36"/>
      <c r="F650" s="35"/>
      <c r="G650" s="35"/>
    </row>
    <row r="651" spans="2:7" x14ac:dyDescent="0.25">
      <c r="B651" s="33"/>
      <c r="F651" s="35"/>
      <c r="G651" s="35"/>
    </row>
    <row r="652" spans="2:7" x14ac:dyDescent="0.25">
      <c r="B652" s="36"/>
      <c r="F652" s="35"/>
      <c r="G652" s="35"/>
    </row>
    <row r="653" spans="2:7" x14ac:dyDescent="0.25">
      <c r="B653" s="33"/>
      <c r="F653" s="35"/>
      <c r="G653" s="35"/>
    </row>
    <row r="654" spans="2:7" x14ac:dyDescent="0.25">
      <c r="B654" s="36"/>
      <c r="F654" s="35"/>
      <c r="G654" s="35"/>
    </row>
    <row r="655" spans="2:7" x14ac:dyDescent="0.25">
      <c r="B655" s="33"/>
      <c r="F655" s="35"/>
      <c r="G655" s="35"/>
    </row>
    <row r="656" spans="2:7" x14ac:dyDescent="0.25">
      <c r="B656" s="36"/>
      <c r="F656" s="35"/>
      <c r="G656" s="35"/>
    </row>
    <row r="657" spans="2:7" x14ac:dyDescent="0.25">
      <c r="B657" s="33"/>
      <c r="F657" s="35"/>
      <c r="G657" s="35"/>
    </row>
    <row r="658" spans="2:7" x14ac:dyDescent="0.25">
      <c r="B658" s="36"/>
      <c r="F658" s="35"/>
      <c r="G658" s="35"/>
    </row>
    <row r="659" spans="2:7" x14ac:dyDescent="0.25">
      <c r="B659" s="33"/>
      <c r="F659" s="35"/>
      <c r="G659" s="35"/>
    </row>
    <row r="660" spans="2:7" x14ac:dyDescent="0.25">
      <c r="B660" s="36"/>
      <c r="F660" s="35"/>
      <c r="G660" s="35"/>
    </row>
    <row r="661" spans="2:7" x14ac:dyDescent="0.25">
      <c r="B661" s="33"/>
      <c r="F661" s="35"/>
      <c r="G661" s="35"/>
    </row>
    <row r="662" spans="2:7" x14ac:dyDescent="0.25">
      <c r="B662" s="36"/>
      <c r="F662" s="35"/>
      <c r="G662" s="35"/>
    </row>
    <row r="663" spans="2:7" x14ac:dyDescent="0.25">
      <c r="B663" s="33"/>
      <c r="F663" s="35"/>
      <c r="G663" s="35"/>
    </row>
    <row r="664" spans="2:7" x14ac:dyDescent="0.25">
      <c r="B664" s="36"/>
      <c r="F664" s="35"/>
      <c r="G664" s="35"/>
    </row>
    <row r="665" spans="2:7" x14ac:dyDescent="0.25">
      <c r="B665" s="33"/>
      <c r="F665" s="35"/>
      <c r="G665" s="35"/>
    </row>
    <row r="666" spans="2:7" x14ac:dyDescent="0.25">
      <c r="B666" s="36"/>
      <c r="F666" s="35"/>
      <c r="G666" s="35"/>
    </row>
    <row r="667" spans="2:7" x14ac:dyDescent="0.25">
      <c r="B667" s="33"/>
      <c r="F667" s="35"/>
      <c r="G667" s="35"/>
    </row>
    <row r="668" spans="2:7" x14ac:dyDescent="0.25">
      <c r="B668" s="36"/>
      <c r="F668" s="35"/>
      <c r="G668" s="35"/>
    </row>
    <row r="669" spans="2:7" x14ac:dyDescent="0.25">
      <c r="B669" s="33"/>
      <c r="F669" s="35"/>
      <c r="G669" s="35"/>
    </row>
    <row r="670" spans="2:7" x14ac:dyDescent="0.25">
      <c r="B670" s="36"/>
      <c r="F670" s="35"/>
      <c r="G670" s="35"/>
    </row>
    <row r="671" spans="2:7" x14ac:dyDescent="0.25">
      <c r="B671" s="33"/>
      <c r="F671" s="35"/>
      <c r="G671" s="35"/>
    </row>
    <row r="672" spans="2:7" x14ac:dyDescent="0.25">
      <c r="B672" s="36"/>
      <c r="F672" s="35"/>
      <c r="G672" s="35"/>
    </row>
    <row r="673" spans="2:7" x14ac:dyDescent="0.25">
      <c r="B673" s="33"/>
      <c r="F673" s="35"/>
      <c r="G673" s="35"/>
    </row>
    <row r="674" spans="2:7" x14ac:dyDescent="0.25">
      <c r="B674" s="36"/>
      <c r="F674" s="35"/>
      <c r="G674" s="35"/>
    </row>
    <row r="675" spans="2:7" ht="19.5" customHeight="1" x14ac:dyDescent="0.25">
      <c r="B675" s="33"/>
      <c r="F675" s="35"/>
      <c r="G675" s="35"/>
    </row>
    <row r="676" spans="2:7" x14ac:dyDescent="0.25">
      <c r="B676" s="36"/>
      <c r="F676" s="35"/>
      <c r="G676" s="35"/>
    </row>
    <row r="677" spans="2:7" x14ac:dyDescent="0.25">
      <c r="B677" s="33"/>
      <c r="F677" s="35"/>
      <c r="G677" s="35"/>
    </row>
    <row r="678" spans="2:7" x14ac:dyDescent="0.25">
      <c r="B678" s="36"/>
      <c r="F678" s="35"/>
      <c r="G678" s="35"/>
    </row>
    <row r="679" spans="2:7" x14ac:dyDescent="0.25">
      <c r="B679" s="33"/>
      <c r="F679" s="35"/>
      <c r="G679" s="35"/>
    </row>
    <row r="680" spans="2:7" x14ac:dyDescent="0.25">
      <c r="B680" s="36"/>
      <c r="F680" s="35"/>
      <c r="G680" s="35"/>
    </row>
    <row r="681" spans="2:7" x14ac:dyDescent="0.25">
      <c r="B681" s="33"/>
      <c r="F681" s="35"/>
      <c r="G681" s="35"/>
    </row>
    <row r="682" spans="2:7" x14ac:dyDescent="0.25">
      <c r="B682" s="36"/>
      <c r="F682" s="35"/>
      <c r="G682" s="35"/>
    </row>
    <row r="683" spans="2:7" x14ac:dyDescent="0.25">
      <c r="B683" s="33"/>
      <c r="F683" s="35"/>
      <c r="G683" s="35"/>
    </row>
    <row r="684" spans="2:7" x14ac:dyDescent="0.25">
      <c r="B684" s="36"/>
      <c r="F684" s="35"/>
      <c r="G684" s="35"/>
    </row>
    <row r="685" spans="2:7" x14ac:dyDescent="0.25">
      <c r="B685" s="33"/>
      <c r="F685" s="35"/>
      <c r="G685" s="35"/>
    </row>
    <row r="686" spans="2:7" x14ac:dyDescent="0.25">
      <c r="B686" s="36"/>
      <c r="F686" s="35"/>
      <c r="G686" s="35"/>
    </row>
    <row r="687" spans="2:7" x14ac:dyDescent="0.25">
      <c r="B687" s="33"/>
      <c r="F687" s="35"/>
      <c r="G687" s="35"/>
    </row>
    <row r="688" spans="2:7" x14ac:dyDescent="0.25">
      <c r="B688" s="36"/>
      <c r="F688" s="35"/>
      <c r="G688" s="35"/>
    </row>
    <row r="689" spans="2:7" x14ac:dyDescent="0.25">
      <c r="B689" s="33"/>
      <c r="F689" s="35"/>
      <c r="G689" s="35"/>
    </row>
    <row r="690" spans="2:7" x14ac:dyDescent="0.25">
      <c r="B690" s="36"/>
      <c r="F690" s="35"/>
      <c r="G690" s="35"/>
    </row>
    <row r="691" spans="2:7" x14ac:dyDescent="0.25">
      <c r="B691" s="33"/>
      <c r="F691" s="35"/>
      <c r="G691" s="35"/>
    </row>
    <row r="692" spans="2:7" x14ac:dyDescent="0.25">
      <c r="B692" s="36"/>
      <c r="F692" s="35"/>
      <c r="G692" s="35"/>
    </row>
    <row r="693" spans="2:7" x14ac:dyDescent="0.25">
      <c r="B693" s="33"/>
      <c r="F693" s="35"/>
      <c r="G693" s="35"/>
    </row>
    <row r="694" spans="2:7" x14ac:dyDescent="0.25">
      <c r="B694" s="36"/>
      <c r="F694" s="35"/>
      <c r="G694" s="35"/>
    </row>
    <row r="695" spans="2:7" x14ac:dyDescent="0.25">
      <c r="B695" s="33"/>
      <c r="F695" s="35"/>
      <c r="G695" s="35"/>
    </row>
    <row r="696" spans="2:7" x14ac:dyDescent="0.25">
      <c r="B696" s="36"/>
      <c r="F696" s="35"/>
      <c r="G696" s="35"/>
    </row>
    <row r="697" spans="2:7" x14ac:dyDescent="0.25">
      <c r="B697" s="33"/>
      <c r="F697" s="35"/>
      <c r="G697" s="35"/>
    </row>
    <row r="698" spans="2:7" x14ac:dyDescent="0.25">
      <c r="B698" s="36"/>
      <c r="F698" s="35"/>
      <c r="G698" s="35"/>
    </row>
    <row r="699" spans="2:7" x14ac:dyDescent="0.25">
      <c r="B699" s="33"/>
      <c r="C699" s="38"/>
      <c r="D699" s="38"/>
      <c r="E699" s="39"/>
      <c r="F699" s="40"/>
      <c r="G699" s="40"/>
    </row>
    <row r="700" spans="2:7" x14ac:dyDescent="0.25">
      <c r="B700" s="36"/>
      <c r="C700" s="38"/>
      <c r="D700" s="38"/>
      <c r="E700" s="39"/>
      <c r="F700" s="40"/>
      <c r="G700" s="40"/>
    </row>
    <row r="701" spans="2:7" x14ac:dyDescent="0.25">
      <c r="B701" s="33"/>
      <c r="C701" s="38"/>
      <c r="D701" s="38"/>
      <c r="E701" s="39"/>
      <c r="F701" s="40"/>
      <c r="G701" s="40"/>
    </row>
    <row r="702" spans="2:7" x14ac:dyDescent="0.25">
      <c r="B702" s="36"/>
      <c r="C702" s="38"/>
      <c r="D702" s="38"/>
      <c r="E702" s="39"/>
      <c r="F702" s="40"/>
      <c r="G702" s="40"/>
    </row>
    <row r="703" spans="2:7" x14ac:dyDescent="0.25">
      <c r="B703" s="33"/>
      <c r="C703" s="38"/>
      <c r="D703" s="38"/>
      <c r="E703" s="39"/>
      <c r="F703" s="40"/>
      <c r="G703" s="40"/>
    </row>
    <row r="704" spans="2:7" x14ac:dyDescent="0.25">
      <c r="B704" s="36"/>
      <c r="C704" s="38"/>
      <c r="D704" s="38"/>
      <c r="E704" s="39"/>
      <c r="F704" s="40"/>
      <c r="G704" s="40"/>
    </row>
    <row r="705" spans="2:7" x14ac:dyDescent="0.25">
      <c r="B705" s="33"/>
      <c r="C705" s="38"/>
      <c r="D705" s="38"/>
      <c r="E705" s="39"/>
      <c r="F705" s="40"/>
      <c r="G705" s="40"/>
    </row>
    <row r="706" spans="2:7" x14ac:dyDescent="0.25">
      <c r="B706" s="36"/>
      <c r="C706" s="38"/>
      <c r="D706" s="38"/>
      <c r="E706" s="39"/>
      <c r="F706" s="40"/>
      <c r="G706" s="40"/>
    </row>
    <row r="707" spans="2:7" x14ac:dyDescent="0.25">
      <c r="B707" s="33"/>
      <c r="C707" s="38"/>
      <c r="D707" s="38"/>
      <c r="E707" s="39"/>
      <c r="F707" s="40"/>
      <c r="G707" s="40"/>
    </row>
    <row r="708" spans="2:7" x14ac:dyDescent="0.25">
      <c r="B708" s="36"/>
      <c r="C708" s="38"/>
      <c r="D708" s="38"/>
      <c r="E708" s="39"/>
      <c r="F708" s="40"/>
      <c r="G708" s="40"/>
    </row>
    <row r="709" spans="2:7" x14ac:dyDescent="0.25">
      <c r="B709" s="33"/>
      <c r="C709" s="38"/>
      <c r="D709" s="38"/>
      <c r="E709" s="39"/>
      <c r="F709" s="40"/>
      <c r="G709" s="40"/>
    </row>
    <row r="710" spans="2:7" x14ac:dyDescent="0.25">
      <c r="B710" s="36"/>
      <c r="C710" s="38"/>
      <c r="D710" s="38"/>
      <c r="E710" s="39"/>
      <c r="F710" s="40"/>
      <c r="G710" s="40"/>
    </row>
    <row r="711" spans="2:7" x14ac:dyDescent="0.25">
      <c r="B711" s="33"/>
      <c r="C711" s="38"/>
      <c r="D711" s="38"/>
      <c r="E711" s="39"/>
      <c r="F711" s="40"/>
      <c r="G711" s="40"/>
    </row>
    <row r="712" spans="2:7" x14ac:dyDescent="0.25">
      <c r="B712" s="36"/>
      <c r="C712" s="38"/>
      <c r="D712" s="38"/>
      <c r="E712" s="39"/>
      <c r="F712" s="40"/>
      <c r="G712" s="40"/>
    </row>
    <row r="713" spans="2:7" x14ac:dyDescent="0.25">
      <c r="B713" s="33"/>
      <c r="C713" s="38"/>
      <c r="D713" s="38"/>
      <c r="E713" s="39"/>
      <c r="F713" s="40"/>
      <c r="G713" s="40"/>
    </row>
    <row r="714" spans="2:7" x14ac:dyDescent="0.25">
      <c r="B714" s="36"/>
      <c r="C714" s="38"/>
      <c r="D714" s="38"/>
      <c r="E714" s="39"/>
      <c r="F714" s="40"/>
      <c r="G714" s="40"/>
    </row>
    <row r="715" spans="2:7" x14ac:dyDescent="0.25">
      <c r="B715" s="33"/>
      <c r="C715" s="38"/>
      <c r="D715" s="38"/>
      <c r="E715" s="39"/>
      <c r="F715" s="40"/>
      <c r="G715" s="40"/>
    </row>
    <row r="716" spans="2:7" x14ac:dyDescent="0.25">
      <c r="B716" s="36"/>
      <c r="C716" s="38"/>
      <c r="D716" s="38"/>
      <c r="E716" s="39"/>
      <c r="F716" s="40"/>
      <c r="G716" s="40"/>
    </row>
    <row r="717" spans="2:7" x14ac:dyDescent="0.25">
      <c r="B717" s="33"/>
      <c r="C717" s="38"/>
      <c r="D717" s="38"/>
      <c r="E717" s="39"/>
      <c r="F717" s="40"/>
      <c r="G717" s="40"/>
    </row>
    <row r="718" spans="2:7" x14ac:dyDescent="0.25">
      <c r="B718" s="36"/>
      <c r="C718" s="38"/>
      <c r="D718" s="38"/>
      <c r="E718" s="39"/>
      <c r="F718" s="40"/>
      <c r="G718" s="40"/>
    </row>
    <row r="719" spans="2:7" x14ac:dyDescent="0.25">
      <c r="B719" s="33"/>
      <c r="C719" s="38"/>
      <c r="D719" s="38"/>
      <c r="E719" s="39"/>
      <c r="F719" s="40"/>
      <c r="G719" s="40"/>
    </row>
    <row r="720" spans="2:7" x14ac:dyDescent="0.25">
      <c r="B720" s="36"/>
      <c r="C720" s="38"/>
      <c r="D720" s="38"/>
      <c r="E720" s="39"/>
      <c r="F720" s="40"/>
      <c r="G720" s="40"/>
    </row>
    <row r="721" spans="2:7" x14ac:dyDescent="0.25">
      <c r="B721" s="33"/>
      <c r="C721" s="38"/>
      <c r="D721" s="38"/>
      <c r="E721" s="39"/>
      <c r="F721" s="40"/>
      <c r="G721" s="40"/>
    </row>
    <row r="722" spans="2:7" x14ac:dyDescent="0.25">
      <c r="B722" s="36"/>
      <c r="C722" s="38"/>
      <c r="D722" s="38"/>
      <c r="E722" s="39"/>
      <c r="F722" s="40"/>
      <c r="G722" s="40"/>
    </row>
    <row r="723" spans="2:7" x14ac:dyDescent="0.25">
      <c r="B723" s="33"/>
      <c r="C723" s="38"/>
      <c r="D723" s="38"/>
      <c r="E723" s="39"/>
      <c r="F723" s="40"/>
      <c r="G723" s="40"/>
    </row>
    <row r="724" spans="2:7" x14ac:dyDescent="0.25">
      <c r="B724" s="36"/>
      <c r="C724" s="38"/>
      <c r="D724" s="38"/>
      <c r="E724" s="39"/>
      <c r="F724" s="40"/>
      <c r="G724" s="40"/>
    </row>
    <row r="725" spans="2:7" x14ac:dyDescent="0.25">
      <c r="B725" s="33"/>
      <c r="C725" s="38"/>
      <c r="D725" s="38"/>
      <c r="E725" s="39"/>
      <c r="F725" s="40"/>
      <c r="G725" s="40"/>
    </row>
    <row r="726" spans="2:7" x14ac:dyDescent="0.25">
      <c r="B726" s="36"/>
      <c r="C726" s="38"/>
      <c r="D726" s="38"/>
      <c r="E726" s="39"/>
      <c r="F726" s="40"/>
      <c r="G726" s="40"/>
    </row>
    <row r="727" spans="2:7" x14ac:dyDescent="0.25">
      <c r="B727" s="33"/>
      <c r="C727" s="38"/>
      <c r="D727" s="38"/>
      <c r="E727" s="39"/>
      <c r="F727" s="40"/>
      <c r="G727" s="40"/>
    </row>
    <row r="728" spans="2:7" x14ac:dyDescent="0.25">
      <c r="B728" s="36"/>
      <c r="C728" s="38"/>
      <c r="D728" s="38"/>
      <c r="E728" s="39"/>
      <c r="F728" s="40"/>
      <c r="G728" s="40"/>
    </row>
    <row r="729" spans="2:7" x14ac:dyDescent="0.25">
      <c r="B729" s="33"/>
      <c r="C729" s="38"/>
      <c r="D729" s="38"/>
      <c r="E729" s="39"/>
      <c r="F729" s="40"/>
      <c r="G729" s="40"/>
    </row>
    <row r="730" spans="2:7" x14ac:dyDescent="0.25">
      <c r="B730" s="36"/>
      <c r="C730" s="38"/>
      <c r="D730" s="38"/>
      <c r="E730" s="39"/>
      <c r="F730" s="40"/>
      <c r="G730" s="40"/>
    </row>
    <row r="731" spans="2:7" x14ac:dyDescent="0.25">
      <c r="B731" s="33"/>
      <c r="C731" s="38"/>
      <c r="D731" s="38"/>
      <c r="E731" s="39"/>
      <c r="F731" s="40"/>
      <c r="G731" s="40"/>
    </row>
    <row r="732" spans="2:7" x14ac:dyDescent="0.25">
      <c r="B732" s="36"/>
      <c r="C732" s="38"/>
      <c r="D732" s="38"/>
      <c r="E732" s="39"/>
      <c r="F732" s="40"/>
      <c r="G732" s="40"/>
    </row>
    <row r="733" spans="2:7" x14ac:dyDescent="0.25">
      <c r="B733" s="33"/>
      <c r="C733" s="38"/>
      <c r="D733" s="38"/>
      <c r="E733" s="39"/>
      <c r="F733" s="40"/>
      <c r="G733" s="40"/>
    </row>
    <row r="734" spans="2:7" x14ac:dyDescent="0.25">
      <c r="B734" s="36"/>
      <c r="C734" s="38"/>
      <c r="D734" s="38"/>
      <c r="E734" s="39"/>
      <c r="F734" s="40"/>
      <c r="G734" s="40"/>
    </row>
    <row r="735" spans="2:7" x14ac:dyDescent="0.25">
      <c r="B735" s="33"/>
      <c r="C735" s="38"/>
      <c r="D735" s="38"/>
      <c r="E735" s="39"/>
      <c r="F735" s="40"/>
      <c r="G735" s="40"/>
    </row>
    <row r="736" spans="2:7" x14ac:dyDescent="0.25">
      <c r="B736" s="36"/>
      <c r="C736" s="38"/>
      <c r="D736" s="38"/>
      <c r="E736" s="39"/>
      <c r="F736" s="40"/>
      <c r="G736" s="40"/>
    </row>
    <row r="737" spans="2:7" x14ac:dyDescent="0.25">
      <c r="B737" s="33"/>
      <c r="C737" s="38"/>
      <c r="D737" s="38"/>
      <c r="E737" s="39"/>
      <c r="F737" s="40"/>
      <c r="G737" s="40"/>
    </row>
    <row r="738" spans="2:7" x14ac:dyDescent="0.25">
      <c r="B738" s="36"/>
      <c r="C738" s="38"/>
      <c r="D738" s="38"/>
      <c r="E738" s="39"/>
      <c r="F738" s="40"/>
      <c r="G738" s="40"/>
    </row>
    <row r="739" spans="2:7" x14ac:dyDescent="0.25">
      <c r="B739" s="33"/>
      <c r="C739" s="38"/>
      <c r="D739" s="38"/>
      <c r="E739" s="39"/>
      <c r="F739" s="40"/>
      <c r="G739" s="40"/>
    </row>
    <row r="740" spans="2:7" x14ac:dyDescent="0.25">
      <c r="B740" s="36"/>
      <c r="C740" s="38"/>
      <c r="D740" s="38"/>
      <c r="E740" s="39"/>
      <c r="F740" s="40"/>
      <c r="G740" s="40"/>
    </row>
    <row r="741" spans="2:7" x14ac:dyDescent="0.25">
      <c r="B741" s="33"/>
      <c r="C741" s="38"/>
      <c r="D741" s="38"/>
      <c r="E741" s="39"/>
      <c r="F741" s="40"/>
      <c r="G741" s="40"/>
    </row>
    <row r="742" spans="2:7" x14ac:dyDescent="0.25">
      <c r="B742" s="36"/>
      <c r="C742" s="38"/>
      <c r="D742" s="38"/>
      <c r="E742" s="39"/>
      <c r="F742" s="40"/>
      <c r="G742" s="40"/>
    </row>
    <row r="743" spans="2:7" x14ac:dyDescent="0.25">
      <c r="B743" s="33"/>
      <c r="C743" s="38"/>
      <c r="D743" s="38"/>
      <c r="E743" s="39"/>
      <c r="F743" s="40"/>
      <c r="G743" s="40"/>
    </row>
    <row r="744" spans="2:7" x14ac:dyDescent="0.25">
      <c r="B744" s="36"/>
      <c r="C744" s="38"/>
      <c r="D744" s="38"/>
      <c r="E744" s="39"/>
      <c r="F744" s="40"/>
      <c r="G744" s="40"/>
    </row>
    <row r="745" spans="2:7" x14ac:dyDescent="0.25">
      <c r="B745" s="33"/>
      <c r="C745" s="38"/>
      <c r="D745" s="38"/>
      <c r="E745" s="39"/>
      <c r="F745" s="40"/>
      <c r="G745" s="40"/>
    </row>
    <row r="746" spans="2:7" x14ac:dyDescent="0.25">
      <c r="B746" s="36"/>
      <c r="C746" s="38"/>
      <c r="D746" s="38"/>
      <c r="E746" s="39"/>
      <c r="F746" s="40"/>
      <c r="G746" s="40"/>
    </row>
    <row r="747" spans="2:7" x14ac:dyDescent="0.25">
      <c r="B747" s="33"/>
      <c r="C747" s="38"/>
      <c r="D747" s="38"/>
      <c r="E747" s="39"/>
      <c r="F747" s="40"/>
      <c r="G747" s="40"/>
    </row>
    <row r="748" spans="2:7" x14ac:dyDescent="0.25">
      <c r="B748" s="36"/>
      <c r="C748" s="38"/>
      <c r="D748" s="38"/>
      <c r="E748" s="39"/>
      <c r="F748" s="40"/>
      <c r="G748" s="40"/>
    </row>
    <row r="749" spans="2:7" x14ac:dyDescent="0.25">
      <c r="B749" s="33"/>
      <c r="C749" s="38"/>
      <c r="D749" s="38"/>
      <c r="E749" s="39"/>
      <c r="F749" s="40"/>
      <c r="G749" s="40"/>
    </row>
    <row r="750" spans="2:7" x14ac:dyDescent="0.25">
      <c r="B750" s="36"/>
      <c r="C750" s="38"/>
      <c r="D750" s="38"/>
      <c r="E750" s="39"/>
      <c r="F750" s="40"/>
      <c r="G750" s="40"/>
    </row>
    <row r="751" spans="2:7" x14ac:dyDescent="0.25">
      <c r="B751" s="33"/>
      <c r="C751" s="38"/>
      <c r="D751" s="38"/>
      <c r="E751" s="39"/>
      <c r="F751" s="40"/>
      <c r="G751" s="40"/>
    </row>
    <row r="752" spans="2:7" x14ac:dyDescent="0.25">
      <c r="B752" s="36"/>
      <c r="C752" s="38"/>
      <c r="D752" s="38"/>
      <c r="E752" s="39"/>
      <c r="F752" s="40"/>
      <c r="G752" s="40"/>
    </row>
    <row r="753" spans="2:7" x14ac:dyDescent="0.25">
      <c r="B753" s="33"/>
      <c r="C753" s="38"/>
      <c r="D753" s="38"/>
      <c r="E753" s="39"/>
      <c r="F753" s="40"/>
      <c r="G753" s="40"/>
    </row>
    <row r="754" spans="2:7" x14ac:dyDescent="0.25">
      <c r="B754" s="36"/>
      <c r="C754" s="38"/>
      <c r="D754" s="38"/>
      <c r="E754" s="39"/>
      <c r="F754" s="40"/>
      <c r="G754" s="40"/>
    </row>
    <row r="755" spans="2:7" x14ac:dyDescent="0.25">
      <c r="B755" s="33"/>
      <c r="C755" s="38"/>
      <c r="D755" s="38"/>
      <c r="E755" s="39"/>
      <c r="F755" s="40"/>
      <c r="G755" s="40"/>
    </row>
    <row r="756" spans="2:7" x14ac:dyDescent="0.25">
      <c r="B756" s="36"/>
      <c r="C756" s="38"/>
      <c r="D756" s="38"/>
      <c r="E756" s="39"/>
      <c r="F756" s="40"/>
      <c r="G756" s="40"/>
    </row>
    <row r="757" spans="2:7" x14ac:dyDescent="0.25">
      <c r="B757" s="33"/>
      <c r="C757" s="38"/>
      <c r="D757" s="38"/>
      <c r="E757" s="39"/>
      <c r="F757" s="40"/>
      <c r="G757" s="40"/>
    </row>
    <row r="758" spans="2:7" x14ac:dyDescent="0.25">
      <c r="B758" s="36"/>
      <c r="C758" s="38"/>
      <c r="D758" s="38"/>
      <c r="E758" s="39"/>
      <c r="F758" s="40"/>
      <c r="G758" s="40"/>
    </row>
    <row r="759" spans="2:7" x14ac:dyDescent="0.25">
      <c r="B759" s="33"/>
      <c r="C759" s="38"/>
      <c r="D759" s="38"/>
      <c r="E759" s="39"/>
      <c r="F759" s="40"/>
      <c r="G759" s="40"/>
    </row>
    <row r="760" spans="2:7" x14ac:dyDescent="0.25">
      <c r="B760" s="36"/>
      <c r="C760" s="38"/>
      <c r="D760" s="38"/>
      <c r="E760" s="39"/>
      <c r="F760" s="40"/>
      <c r="G760" s="40"/>
    </row>
    <row r="761" spans="2:7" x14ac:dyDescent="0.25">
      <c r="B761" s="33"/>
      <c r="C761" s="38"/>
      <c r="D761" s="38"/>
      <c r="E761" s="39"/>
      <c r="F761" s="40"/>
      <c r="G761" s="40"/>
    </row>
    <row r="762" spans="2:7" x14ac:dyDescent="0.25">
      <c r="B762" s="36"/>
      <c r="C762" s="38"/>
      <c r="D762" s="38"/>
      <c r="E762" s="39"/>
      <c r="F762" s="40"/>
      <c r="G762" s="40"/>
    </row>
    <row r="763" spans="2:7" x14ac:dyDescent="0.25">
      <c r="B763" s="33"/>
      <c r="C763" s="38"/>
      <c r="D763" s="38"/>
      <c r="E763" s="39"/>
      <c r="F763" s="40"/>
      <c r="G763" s="40"/>
    </row>
    <row r="764" spans="2:7" x14ac:dyDescent="0.25">
      <c r="B764" s="36"/>
      <c r="C764" s="38"/>
      <c r="D764" s="38"/>
      <c r="E764" s="39"/>
      <c r="F764" s="40"/>
      <c r="G764" s="40"/>
    </row>
    <row r="765" spans="2:7" x14ac:dyDescent="0.25">
      <c r="B765" s="33"/>
      <c r="C765" s="38"/>
      <c r="D765" s="38"/>
      <c r="E765" s="39"/>
      <c r="F765" s="40"/>
      <c r="G765" s="40"/>
    </row>
    <row r="766" spans="2:7" x14ac:dyDescent="0.25">
      <c r="B766" s="36"/>
      <c r="C766" s="38"/>
      <c r="D766" s="38"/>
      <c r="E766" s="39"/>
      <c r="F766" s="40"/>
      <c r="G766" s="40"/>
    </row>
    <row r="767" spans="2:7" x14ac:dyDescent="0.25">
      <c r="B767" s="33"/>
      <c r="C767" s="38"/>
      <c r="D767" s="38"/>
      <c r="E767" s="39"/>
      <c r="F767" s="40"/>
      <c r="G767" s="40"/>
    </row>
    <row r="768" spans="2:7" x14ac:dyDescent="0.25">
      <c r="B768" s="36"/>
      <c r="C768" s="38"/>
      <c r="D768" s="38"/>
      <c r="E768" s="39"/>
      <c r="F768" s="40"/>
      <c r="G768" s="40"/>
    </row>
    <row r="769" spans="2:7" x14ac:dyDescent="0.25">
      <c r="B769" s="33"/>
      <c r="C769" s="38"/>
      <c r="D769" s="38"/>
      <c r="E769" s="39"/>
      <c r="F769" s="40"/>
      <c r="G769" s="40"/>
    </row>
    <row r="770" spans="2:7" x14ac:dyDescent="0.25">
      <c r="B770" s="36"/>
      <c r="C770" s="38"/>
      <c r="D770" s="38"/>
      <c r="E770" s="39"/>
      <c r="F770" s="40"/>
      <c r="G770" s="40"/>
    </row>
    <row r="771" spans="2:7" x14ac:dyDescent="0.25">
      <c r="B771" s="33"/>
      <c r="C771" s="38"/>
      <c r="D771" s="38"/>
      <c r="E771" s="39"/>
      <c r="F771" s="40"/>
      <c r="G771" s="40"/>
    </row>
    <row r="772" spans="2:7" x14ac:dyDescent="0.25">
      <c r="B772" s="36"/>
      <c r="C772" s="38"/>
      <c r="D772" s="38"/>
      <c r="E772" s="39"/>
      <c r="F772" s="40"/>
      <c r="G772" s="40"/>
    </row>
    <row r="773" spans="2:7" x14ac:dyDescent="0.25">
      <c r="B773" s="33"/>
      <c r="C773" s="38"/>
      <c r="D773" s="38"/>
      <c r="E773" s="39"/>
      <c r="F773" s="40"/>
      <c r="G773" s="40"/>
    </row>
    <row r="774" spans="2:7" x14ac:dyDescent="0.25">
      <c r="B774" s="36"/>
      <c r="C774" s="38"/>
      <c r="D774" s="38"/>
      <c r="E774" s="39"/>
      <c r="F774" s="40"/>
      <c r="G774" s="40"/>
    </row>
    <row r="775" spans="2:7" x14ac:dyDescent="0.25">
      <c r="B775" s="33"/>
      <c r="C775" s="38"/>
      <c r="D775" s="38"/>
      <c r="E775" s="39"/>
      <c r="F775" s="40"/>
      <c r="G775" s="40"/>
    </row>
    <row r="776" spans="2:7" x14ac:dyDescent="0.25">
      <c r="B776" s="36"/>
      <c r="C776" s="38"/>
      <c r="D776" s="38"/>
      <c r="E776" s="39"/>
      <c r="F776" s="40"/>
      <c r="G776" s="40"/>
    </row>
    <row r="777" spans="2:7" x14ac:dyDescent="0.25">
      <c r="B777" s="33"/>
      <c r="C777" s="38"/>
      <c r="D777" s="38"/>
      <c r="E777" s="39"/>
      <c r="F777" s="40"/>
      <c r="G777" s="40"/>
    </row>
    <row r="778" spans="2:7" x14ac:dyDescent="0.25">
      <c r="B778" s="36"/>
      <c r="C778" s="38"/>
      <c r="D778" s="38"/>
      <c r="E778" s="39"/>
      <c r="F778" s="40"/>
      <c r="G778" s="40"/>
    </row>
    <row r="779" spans="2:7" x14ac:dyDescent="0.25">
      <c r="B779" s="33"/>
      <c r="C779" s="38"/>
      <c r="D779" s="38"/>
      <c r="E779" s="39"/>
      <c r="F779" s="40"/>
      <c r="G779" s="40"/>
    </row>
    <row r="780" spans="2:7" x14ac:dyDescent="0.25">
      <c r="B780" s="36"/>
      <c r="C780" s="38"/>
      <c r="D780" s="38"/>
      <c r="E780" s="39"/>
      <c r="F780" s="40"/>
      <c r="G780" s="40"/>
    </row>
    <row r="781" spans="2:7" x14ac:dyDescent="0.25">
      <c r="B781" s="33"/>
      <c r="C781" s="38"/>
      <c r="D781" s="38"/>
      <c r="E781" s="39"/>
      <c r="F781" s="40"/>
      <c r="G781" s="40"/>
    </row>
    <row r="782" spans="2:7" x14ac:dyDescent="0.25">
      <c r="B782" s="36"/>
      <c r="C782" s="38"/>
      <c r="D782" s="38"/>
      <c r="E782" s="39"/>
      <c r="F782" s="40"/>
      <c r="G782" s="40"/>
    </row>
    <row r="783" spans="2:7" x14ac:dyDescent="0.25">
      <c r="B783" s="33"/>
      <c r="C783" s="38"/>
      <c r="D783" s="38"/>
      <c r="E783" s="39"/>
      <c r="F783" s="40"/>
      <c r="G783" s="40"/>
    </row>
    <row r="784" spans="2:7" x14ac:dyDescent="0.25">
      <c r="B784" s="36"/>
      <c r="C784" s="38"/>
      <c r="D784" s="38"/>
      <c r="E784" s="39"/>
      <c r="F784" s="40"/>
      <c r="G784" s="40"/>
    </row>
    <row r="785" spans="2:7" x14ac:dyDescent="0.25">
      <c r="B785" s="33"/>
      <c r="C785" s="38"/>
      <c r="D785" s="38"/>
      <c r="E785" s="39"/>
      <c r="F785" s="40"/>
      <c r="G785" s="40"/>
    </row>
    <row r="786" spans="2:7" x14ac:dyDescent="0.25">
      <c r="B786" s="36"/>
      <c r="C786" s="38"/>
      <c r="D786" s="38"/>
      <c r="E786" s="39"/>
      <c r="F786" s="40"/>
      <c r="G786" s="40"/>
    </row>
    <row r="787" spans="2:7" x14ac:dyDescent="0.25">
      <c r="B787" s="33"/>
      <c r="C787" s="38"/>
      <c r="D787" s="38"/>
      <c r="E787" s="39"/>
      <c r="F787" s="40"/>
      <c r="G787" s="40"/>
    </row>
    <row r="788" spans="2:7" x14ac:dyDescent="0.25">
      <c r="B788" s="36"/>
      <c r="C788" s="38"/>
      <c r="D788" s="38"/>
      <c r="E788" s="39"/>
      <c r="F788" s="40"/>
      <c r="G788" s="40"/>
    </row>
    <row r="789" spans="2:7" x14ac:dyDescent="0.25">
      <c r="B789" s="33"/>
      <c r="C789" s="38"/>
      <c r="D789" s="38"/>
      <c r="E789" s="39"/>
      <c r="F789" s="40"/>
      <c r="G789" s="40"/>
    </row>
    <row r="790" spans="2:7" x14ac:dyDescent="0.25">
      <c r="B790" s="36"/>
      <c r="C790" s="38"/>
      <c r="D790" s="38"/>
      <c r="E790" s="39"/>
      <c r="F790" s="40"/>
      <c r="G790" s="40"/>
    </row>
    <row r="791" spans="2:7" x14ac:dyDescent="0.25">
      <c r="B791" s="33"/>
      <c r="C791" s="38"/>
      <c r="D791" s="38"/>
      <c r="E791" s="39"/>
      <c r="F791" s="40"/>
      <c r="G791" s="40"/>
    </row>
    <row r="792" spans="2:7" x14ac:dyDescent="0.25">
      <c r="B792" s="36"/>
      <c r="C792" s="38"/>
      <c r="D792" s="38"/>
      <c r="E792" s="39"/>
      <c r="F792" s="40"/>
      <c r="G792" s="40"/>
    </row>
    <row r="793" spans="2:7" x14ac:dyDescent="0.25">
      <c r="B793" s="33"/>
      <c r="C793" s="38"/>
      <c r="D793" s="38"/>
      <c r="E793" s="39"/>
      <c r="F793" s="40"/>
      <c r="G793" s="40"/>
    </row>
    <row r="794" spans="2:7" x14ac:dyDescent="0.25">
      <c r="B794" s="36"/>
      <c r="C794" s="38"/>
      <c r="D794" s="38"/>
      <c r="E794" s="39"/>
      <c r="F794" s="40"/>
      <c r="G794" s="40"/>
    </row>
    <row r="795" spans="2:7" x14ac:dyDescent="0.25">
      <c r="B795" s="33"/>
      <c r="C795" s="38"/>
      <c r="D795" s="38"/>
      <c r="E795" s="39"/>
      <c r="F795" s="40"/>
      <c r="G795" s="40"/>
    </row>
    <row r="796" spans="2:7" x14ac:dyDescent="0.25">
      <c r="B796" s="36"/>
      <c r="C796" s="38"/>
      <c r="D796" s="38"/>
      <c r="E796" s="39"/>
      <c r="F796" s="40"/>
      <c r="G796" s="40"/>
    </row>
    <row r="797" spans="2:7" x14ac:dyDescent="0.25">
      <c r="B797" s="33"/>
      <c r="C797" s="38"/>
      <c r="D797" s="38"/>
      <c r="E797" s="39"/>
      <c r="F797" s="40"/>
      <c r="G797" s="40"/>
    </row>
    <row r="798" spans="2:7" x14ac:dyDescent="0.25">
      <c r="B798" s="36"/>
      <c r="C798" s="38"/>
      <c r="D798" s="38"/>
      <c r="E798" s="39"/>
      <c r="F798" s="40"/>
      <c r="G798" s="40"/>
    </row>
    <row r="799" spans="2:7" x14ac:dyDescent="0.25">
      <c r="B799" s="33"/>
      <c r="C799" s="38"/>
      <c r="D799" s="38"/>
      <c r="E799" s="39"/>
      <c r="F799" s="40"/>
      <c r="G799" s="40"/>
    </row>
    <row r="800" spans="2:7" x14ac:dyDescent="0.25">
      <c r="B800" s="36"/>
      <c r="C800" s="38"/>
      <c r="D800" s="38"/>
      <c r="E800" s="39"/>
      <c r="F800" s="40"/>
      <c r="G800" s="40"/>
    </row>
    <row r="801" spans="2:7" x14ac:dyDescent="0.25">
      <c r="B801" s="33"/>
      <c r="C801" s="38"/>
      <c r="D801" s="38"/>
      <c r="E801" s="39"/>
      <c r="F801" s="40"/>
      <c r="G801" s="40"/>
    </row>
    <row r="802" spans="2:7" x14ac:dyDescent="0.25">
      <c r="B802" s="36"/>
      <c r="C802" s="38"/>
      <c r="D802" s="38"/>
      <c r="E802" s="39"/>
      <c r="F802" s="40"/>
      <c r="G802" s="40"/>
    </row>
    <row r="803" spans="2:7" x14ac:dyDescent="0.25">
      <c r="B803" s="33"/>
      <c r="C803" s="38"/>
      <c r="D803" s="38"/>
      <c r="E803" s="39"/>
      <c r="F803" s="40"/>
      <c r="G803" s="40"/>
    </row>
    <row r="804" spans="2:7" x14ac:dyDescent="0.25">
      <c r="B804" s="36"/>
      <c r="C804" s="38"/>
      <c r="D804" s="38"/>
      <c r="E804" s="39"/>
      <c r="F804" s="40"/>
      <c r="G804" s="40"/>
    </row>
    <row r="805" spans="2:7" x14ac:dyDescent="0.25">
      <c r="B805" s="33"/>
      <c r="C805" s="38"/>
      <c r="D805" s="38"/>
      <c r="E805" s="39"/>
      <c r="F805" s="40"/>
      <c r="G805" s="40"/>
    </row>
    <row r="806" spans="2:7" x14ac:dyDescent="0.25">
      <c r="B806" s="36"/>
      <c r="C806" s="38"/>
      <c r="D806" s="38"/>
      <c r="E806" s="39"/>
      <c r="F806" s="40"/>
      <c r="G806" s="40"/>
    </row>
    <row r="807" spans="2:7" x14ac:dyDescent="0.25">
      <c r="B807" s="33"/>
      <c r="C807" s="38"/>
      <c r="D807" s="38"/>
      <c r="E807" s="39"/>
      <c r="F807" s="40"/>
      <c r="G807" s="40"/>
    </row>
    <row r="808" spans="2:7" x14ac:dyDescent="0.25">
      <c r="B808" s="36"/>
      <c r="C808" s="38"/>
      <c r="D808" s="38"/>
      <c r="E808" s="39"/>
      <c r="F808" s="40"/>
      <c r="G808" s="40"/>
    </row>
    <row r="809" spans="2:7" x14ac:dyDescent="0.25">
      <c r="B809" s="33"/>
      <c r="C809" s="38"/>
      <c r="D809" s="38"/>
      <c r="E809" s="39"/>
      <c r="F809" s="40"/>
      <c r="G809" s="40"/>
    </row>
    <row r="810" spans="2:7" x14ac:dyDescent="0.25">
      <c r="B810" s="36"/>
      <c r="C810" s="38"/>
      <c r="D810" s="38"/>
      <c r="E810" s="39"/>
      <c r="F810" s="40"/>
      <c r="G810" s="40"/>
    </row>
    <row r="811" spans="2:7" x14ac:dyDescent="0.25">
      <c r="B811" s="33"/>
      <c r="C811" s="38"/>
      <c r="D811" s="38"/>
      <c r="E811" s="39"/>
      <c r="F811" s="40"/>
      <c r="G811" s="40"/>
    </row>
    <row r="812" spans="2:7" x14ac:dyDescent="0.25">
      <c r="B812" s="36"/>
      <c r="C812" s="38"/>
      <c r="D812" s="38"/>
      <c r="E812" s="39"/>
      <c r="F812" s="40"/>
      <c r="G812" s="40"/>
    </row>
    <row r="813" spans="2:7" x14ac:dyDescent="0.25">
      <c r="B813" s="33"/>
      <c r="C813" s="38"/>
      <c r="D813" s="38"/>
      <c r="E813" s="39"/>
      <c r="F813" s="40"/>
      <c r="G813" s="40"/>
    </row>
    <row r="814" spans="2:7" x14ac:dyDescent="0.25">
      <c r="B814" s="36"/>
      <c r="C814" s="38"/>
      <c r="D814" s="38"/>
      <c r="E814" s="39"/>
      <c r="F814" s="40"/>
      <c r="G814" s="40"/>
    </row>
    <row r="815" spans="2:7" x14ac:dyDescent="0.25">
      <c r="B815" s="33"/>
      <c r="C815" s="38"/>
      <c r="D815" s="38"/>
      <c r="E815" s="39"/>
      <c r="F815" s="40"/>
      <c r="G815" s="40"/>
    </row>
    <row r="816" spans="2:7" x14ac:dyDescent="0.25">
      <c r="B816" s="36"/>
      <c r="C816" s="38"/>
      <c r="D816" s="38"/>
      <c r="E816" s="39"/>
      <c r="F816" s="40"/>
      <c r="G816" s="40"/>
    </row>
    <row r="817" spans="2:7" x14ac:dyDescent="0.25">
      <c r="B817" s="33"/>
      <c r="C817" s="38"/>
      <c r="D817" s="38"/>
      <c r="E817" s="39"/>
      <c r="F817" s="40"/>
      <c r="G817" s="40"/>
    </row>
    <row r="818" spans="2:7" x14ac:dyDescent="0.25">
      <c r="B818" s="36"/>
      <c r="C818" s="38"/>
      <c r="D818" s="38"/>
      <c r="E818" s="39"/>
      <c r="F818" s="40"/>
      <c r="G818" s="40"/>
    </row>
    <row r="819" spans="2:7" x14ac:dyDescent="0.25">
      <c r="B819" s="33"/>
      <c r="C819" s="38"/>
      <c r="D819" s="38"/>
      <c r="E819" s="39"/>
      <c r="F819" s="40"/>
      <c r="G819" s="40"/>
    </row>
    <row r="820" spans="2:7" x14ac:dyDescent="0.25">
      <c r="B820" s="36"/>
      <c r="C820" s="38"/>
      <c r="D820" s="38"/>
      <c r="E820" s="39"/>
      <c r="F820" s="40"/>
      <c r="G820" s="40"/>
    </row>
    <row r="821" spans="2:7" x14ac:dyDescent="0.25">
      <c r="B821" s="33"/>
      <c r="C821" s="38"/>
      <c r="D821" s="38"/>
      <c r="E821" s="39"/>
      <c r="F821" s="40"/>
      <c r="G821" s="40"/>
    </row>
    <row r="822" spans="2:7" x14ac:dyDescent="0.25">
      <c r="B822" s="36"/>
      <c r="C822" s="38"/>
      <c r="D822" s="38"/>
      <c r="E822" s="39"/>
      <c r="F822" s="40"/>
      <c r="G822" s="40"/>
    </row>
    <row r="823" spans="2:7" x14ac:dyDescent="0.25">
      <c r="B823" s="33"/>
      <c r="C823" s="38"/>
      <c r="D823" s="38"/>
      <c r="E823" s="39"/>
      <c r="F823" s="40"/>
      <c r="G823" s="40"/>
    </row>
    <row r="824" spans="2:7" x14ac:dyDescent="0.25">
      <c r="B824" s="36"/>
      <c r="C824" s="38"/>
      <c r="D824" s="38"/>
      <c r="E824" s="39"/>
      <c r="F824" s="40"/>
      <c r="G824" s="40"/>
    </row>
    <row r="825" spans="2:7" x14ac:dyDescent="0.25">
      <c r="B825" s="33"/>
      <c r="C825" s="38"/>
      <c r="D825" s="38"/>
      <c r="E825" s="39"/>
      <c r="F825" s="40"/>
      <c r="G825" s="40"/>
    </row>
    <row r="826" spans="2:7" x14ac:dyDescent="0.25">
      <c r="B826" s="36"/>
      <c r="C826" s="38"/>
      <c r="D826" s="38"/>
      <c r="E826" s="39"/>
      <c r="F826" s="40"/>
      <c r="G826" s="40"/>
    </row>
    <row r="827" spans="2:7" x14ac:dyDescent="0.25">
      <c r="B827" s="33"/>
      <c r="C827" s="38"/>
      <c r="D827" s="38"/>
      <c r="E827" s="39"/>
      <c r="F827" s="40"/>
      <c r="G827" s="40"/>
    </row>
    <row r="828" spans="2:7" x14ac:dyDescent="0.25">
      <c r="B828" s="36"/>
      <c r="C828" s="38"/>
      <c r="D828" s="38"/>
      <c r="E828" s="39"/>
      <c r="F828" s="40"/>
      <c r="G828" s="40"/>
    </row>
    <row r="829" spans="2:7" x14ac:dyDescent="0.25">
      <c r="B829" s="33"/>
      <c r="C829" s="38"/>
      <c r="D829" s="38"/>
      <c r="E829" s="39"/>
      <c r="F829" s="40"/>
      <c r="G829" s="40"/>
    </row>
    <row r="830" spans="2:7" x14ac:dyDescent="0.25">
      <c r="B830" s="36"/>
      <c r="C830" s="38"/>
      <c r="D830" s="38"/>
      <c r="E830" s="39"/>
      <c r="F830" s="40"/>
      <c r="G830" s="40"/>
    </row>
    <row r="831" spans="2:7" x14ac:dyDescent="0.25">
      <c r="B831" s="33"/>
      <c r="C831" s="38"/>
      <c r="D831" s="38"/>
      <c r="E831" s="39"/>
      <c r="F831" s="40"/>
      <c r="G831" s="40"/>
    </row>
    <row r="832" spans="2:7" x14ac:dyDescent="0.25">
      <c r="B832" s="36"/>
      <c r="C832" s="38"/>
      <c r="D832" s="38"/>
      <c r="E832" s="39"/>
      <c r="F832" s="40"/>
      <c r="G832" s="40"/>
    </row>
    <row r="833" spans="2:7" x14ac:dyDescent="0.25">
      <c r="B833" s="33"/>
      <c r="C833" s="38"/>
      <c r="D833" s="38"/>
      <c r="E833" s="39"/>
      <c r="F833" s="40"/>
      <c r="G833" s="40"/>
    </row>
    <row r="834" spans="2:7" x14ac:dyDescent="0.25">
      <c r="B834" s="36"/>
      <c r="C834" s="38"/>
      <c r="D834" s="38"/>
      <c r="E834" s="39"/>
      <c r="F834" s="40"/>
      <c r="G834" s="40"/>
    </row>
    <row r="835" spans="2:7" x14ac:dyDescent="0.25">
      <c r="B835" s="33"/>
      <c r="C835" s="38"/>
      <c r="D835" s="38"/>
      <c r="E835" s="39"/>
      <c r="F835" s="40"/>
      <c r="G835" s="40"/>
    </row>
    <row r="836" spans="2:7" x14ac:dyDescent="0.25">
      <c r="B836" s="36"/>
      <c r="C836" s="38"/>
      <c r="D836" s="38"/>
      <c r="E836" s="39"/>
      <c r="F836" s="40"/>
      <c r="G836" s="40"/>
    </row>
    <row r="837" spans="2:7" x14ac:dyDescent="0.25">
      <c r="B837" s="33"/>
      <c r="C837" s="38"/>
      <c r="D837" s="38"/>
      <c r="E837" s="39"/>
      <c r="F837" s="40"/>
      <c r="G837" s="40"/>
    </row>
    <row r="838" spans="2:7" x14ac:dyDescent="0.25">
      <c r="B838" s="36"/>
      <c r="C838" s="38"/>
      <c r="D838" s="38"/>
      <c r="E838" s="39"/>
      <c r="F838" s="40"/>
      <c r="G838" s="40"/>
    </row>
    <row r="839" spans="2:7" x14ac:dyDescent="0.25">
      <c r="B839" s="33"/>
      <c r="C839" s="38"/>
      <c r="D839" s="38"/>
      <c r="E839" s="39"/>
      <c r="F839" s="40"/>
      <c r="G839" s="40"/>
    </row>
    <row r="840" spans="2:7" x14ac:dyDescent="0.25">
      <c r="B840" s="36"/>
      <c r="C840" s="38"/>
      <c r="D840" s="38"/>
      <c r="E840" s="39"/>
      <c r="F840" s="40"/>
      <c r="G840" s="40"/>
    </row>
    <row r="841" spans="2:7" x14ac:dyDescent="0.25">
      <c r="B841" s="33"/>
      <c r="C841" s="38"/>
      <c r="D841" s="38"/>
      <c r="E841" s="39"/>
      <c r="F841" s="40"/>
      <c r="G841" s="40"/>
    </row>
    <row r="842" spans="2:7" x14ac:dyDescent="0.25">
      <c r="B842" s="36"/>
      <c r="C842" s="38"/>
      <c r="D842" s="38"/>
      <c r="E842" s="39"/>
      <c r="F842" s="40"/>
      <c r="G842" s="40"/>
    </row>
    <row r="843" spans="2:7" x14ac:dyDescent="0.25">
      <c r="B843" s="33"/>
      <c r="C843" s="38"/>
      <c r="D843" s="38"/>
      <c r="E843" s="39"/>
      <c r="F843" s="40"/>
      <c r="G843" s="40"/>
    </row>
    <row r="844" spans="2:7" x14ac:dyDescent="0.25">
      <c r="B844" s="36"/>
      <c r="C844" s="38"/>
      <c r="D844" s="38"/>
      <c r="E844" s="39"/>
      <c r="F844" s="40"/>
      <c r="G844" s="40"/>
    </row>
    <row r="845" spans="2:7" x14ac:dyDescent="0.25">
      <c r="B845" s="33"/>
      <c r="C845" s="38"/>
      <c r="D845" s="38"/>
      <c r="E845" s="39"/>
      <c r="F845" s="40"/>
      <c r="G845" s="40"/>
    </row>
    <row r="846" spans="2:7" x14ac:dyDescent="0.25">
      <c r="B846" s="36"/>
      <c r="C846" s="38"/>
      <c r="D846" s="38"/>
      <c r="E846" s="39"/>
      <c r="F846" s="40"/>
      <c r="G846" s="40"/>
    </row>
    <row r="847" spans="2:7" x14ac:dyDescent="0.25">
      <c r="B847" s="33"/>
      <c r="C847" s="38"/>
      <c r="D847" s="38"/>
      <c r="E847" s="39"/>
      <c r="F847" s="40"/>
      <c r="G847" s="40"/>
    </row>
    <row r="848" spans="2:7" x14ac:dyDescent="0.25">
      <c r="B848" s="36"/>
      <c r="C848" s="38"/>
      <c r="D848" s="38"/>
      <c r="E848" s="39"/>
      <c r="F848" s="40"/>
      <c r="G848" s="40"/>
    </row>
    <row r="849" spans="2:7" x14ac:dyDescent="0.25">
      <c r="B849" s="33"/>
      <c r="C849" s="38"/>
      <c r="D849" s="38"/>
      <c r="E849" s="39"/>
      <c r="F849" s="40"/>
      <c r="G849" s="40"/>
    </row>
    <row r="850" spans="2:7" x14ac:dyDescent="0.25">
      <c r="B850" s="36"/>
      <c r="C850" s="38"/>
      <c r="D850" s="38"/>
      <c r="E850" s="39"/>
      <c r="F850" s="40"/>
      <c r="G850" s="40"/>
    </row>
    <row r="851" spans="2:7" x14ac:dyDescent="0.25">
      <c r="B851" s="33"/>
      <c r="C851" s="38"/>
      <c r="D851" s="38"/>
      <c r="E851" s="39"/>
      <c r="F851" s="40"/>
      <c r="G851" s="40"/>
    </row>
    <row r="852" spans="2:7" x14ac:dyDescent="0.25">
      <c r="B852" s="36"/>
      <c r="C852" s="38"/>
      <c r="D852" s="38"/>
      <c r="E852" s="39"/>
      <c r="F852" s="40"/>
      <c r="G852" s="40"/>
    </row>
    <row r="853" spans="2:7" x14ac:dyDescent="0.25">
      <c r="B853" s="33"/>
      <c r="C853" s="38"/>
      <c r="D853" s="38"/>
      <c r="E853" s="39"/>
      <c r="F853" s="40"/>
      <c r="G853" s="40"/>
    </row>
    <row r="854" spans="2:7" x14ac:dyDescent="0.25">
      <c r="B854" s="36"/>
      <c r="C854" s="38"/>
      <c r="D854" s="38"/>
      <c r="E854" s="39"/>
      <c r="F854" s="40"/>
      <c r="G854" s="40"/>
    </row>
    <row r="855" spans="2:7" x14ac:dyDescent="0.25">
      <c r="B855" s="33"/>
      <c r="C855" s="38"/>
      <c r="D855" s="38"/>
      <c r="E855" s="39"/>
      <c r="F855" s="40"/>
      <c r="G855" s="40"/>
    </row>
    <row r="856" spans="2:7" x14ac:dyDescent="0.25">
      <c r="B856" s="36"/>
      <c r="C856" s="38"/>
      <c r="D856" s="38"/>
      <c r="E856" s="39"/>
      <c r="F856" s="40"/>
      <c r="G856" s="40"/>
    </row>
    <row r="857" spans="2:7" x14ac:dyDescent="0.25">
      <c r="B857" s="33"/>
      <c r="C857" s="38"/>
      <c r="D857" s="38"/>
      <c r="E857" s="39"/>
      <c r="F857" s="40"/>
      <c r="G857" s="40"/>
    </row>
    <row r="858" spans="2:7" x14ac:dyDescent="0.25">
      <c r="B858" s="36"/>
      <c r="C858" s="38"/>
      <c r="D858" s="38"/>
      <c r="E858" s="39"/>
      <c r="F858" s="40"/>
      <c r="G858" s="40"/>
    </row>
    <row r="859" spans="2:7" x14ac:dyDescent="0.25">
      <c r="B859" s="33"/>
      <c r="C859" s="38"/>
      <c r="D859" s="38"/>
      <c r="E859" s="39"/>
      <c r="F859" s="40"/>
      <c r="G859" s="40"/>
    </row>
    <row r="860" spans="2:7" x14ac:dyDescent="0.25">
      <c r="B860" s="36"/>
      <c r="C860" s="38"/>
      <c r="D860" s="38"/>
      <c r="E860" s="39"/>
      <c r="F860" s="40"/>
      <c r="G860" s="40"/>
    </row>
    <row r="861" spans="2:7" x14ac:dyDescent="0.25">
      <c r="B861" s="33"/>
      <c r="C861" s="38"/>
      <c r="D861" s="38"/>
      <c r="E861" s="39"/>
      <c r="F861" s="40"/>
      <c r="G861" s="40"/>
    </row>
    <row r="862" spans="2:7" x14ac:dyDescent="0.25">
      <c r="B862" s="36"/>
      <c r="C862" s="38"/>
      <c r="D862" s="38"/>
      <c r="E862" s="39"/>
      <c r="F862" s="40"/>
      <c r="G862" s="40"/>
    </row>
    <row r="863" spans="2:7" x14ac:dyDescent="0.25">
      <c r="B863" s="33"/>
      <c r="C863" s="38"/>
      <c r="D863" s="38"/>
      <c r="E863" s="39"/>
      <c r="F863" s="40"/>
      <c r="G863" s="40"/>
    </row>
    <row r="864" spans="2:7" x14ac:dyDescent="0.25">
      <c r="B864" s="36"/>
      <c r="C864" s="38"/>
      <c r="D864" s="38"/>
      <c r="E864" s="39"/>
      <c r="F864" s="40"/>
      <c r="G864" s="40"/>
    </row>
    <row r="865" spans="2:7" x14ac:dyDescent="0.25">
      <c r="B865" s="33"/>
      <c r="C865" s="38"/>
      <c r="D865" s="38"/>
      <c r="E865" s="39"/>
      <c r="F865" s="40"/>
      <c r="G865" s="40"/>
    </row>
    <row r="866" spans="2:7" x14ac:dyDescent="0.25">
      <c r="B866" s="36"/>
      <c r="C866" s="41"/>
      <c r="D866" s="41"/>
      <c r="E866" s="42"/>
      <c r="F866" s="40"/>
      <c r="G866" s="40"/>
    </row>
    <row r="867" spans="2:7" x14ac:dyDescent="0.25">
      <c r="B867" s="33"/>
      <c r="C867" s="41"/>
      <c r="D867" s="41"/>
      <c r="E867" s="42"/>
      <c r="F867" s="40"/>
      <c r="G867" s="40"/>
    </row>
    <row r="868" spans="2:7" x14ac:dyDescent="0.25">
      <c r="B868" s="36"/>
      <c r="C868" s="41"/>
      <c r="D868" s="41"/>
      <c r="E868" s="42"/>
      <c r="F868" s="40"/>
      <c r="G868" s="40"/>
    </row>
    <row r="869" spans="2:7" x14ac:dyDescent="0.25">
      <c r="B869" s="33"/>
      <c r="C869" s="41"/>
      <c r="D869" s="41"/>
      <c r="E869" s="42"/>
      <c r="F869" s="40"/>
      <c r="G869" s="40"/>
    </row>
    <row r="870" spans="2:7" x14ac:dyDescent="0.25">
      <c r="B870" s="36"/>
      <c r="C870" s="41"/>
      <c r="D870" s="41"/>
      <c r="E870" s="42"/>
      <c r="F870" s="40"/>
      <c r="G870" s="40"/>
    </row>
    <row r="871" spans="2:7" x14ac:dyDescent="0.25">
      <c r="B871" s="33"/>
      <c r="C871" s="41"/>
      <c r="D871" s="41"/>
      <c r="E871" s="42"/>
      <c r="F871" s="40"/>
      <c r="G871" s="40"/>
    </row>
    <row r="872" spans="2:7" x14ac:dyDescent="0.25">
      <c r="B872" s="36"/>
      <c r="C872" s="41"/>
      <c r="D872" s="41"/>
      <c r="E872" s="42"/>
      <c r="F872" s="40"/>
      <c r="G872" s="40"/>
    </row>
    <row r="873" spans="2:7" x14ac:dyDescent="0.25">
      <c r="B873" s="33"/>
      <c r="C873" s="41"/>
      <c r="D873" s="41"/>
      <c r="E873" s="42"/>
      <c r="F873" s="40"/>
      <c r="G873" s="40"/>
    </row>
    <row r="874" spans="2:7" x14ac:dyDescent="0.25">
      <c r="B874" s="36"/>
      <c r="C874" s="41"/>
      <c r="D874" s="41"/>
      <c r="E874" s="42"/>
      <c r="F874" s="40"/>
      <c r="G874" s="40"/>
    </row>
    <row r="875" spans="2:7" x14ac:dyDescent="0.25">
      <c r="B875" s="33"/>
      <c r="C875" s="41"/>
      <c r="D875" s="41"/>
      <c r="E875" s="42"/>
      <c r="F875" s="40"/>
      <c r="G875" s="40"/>
    </row>
    <row r="876" spans="2:7" x14ac:dyDescent="0.25">
      <c r="B876" s="36"/>
      <c r="C876" s="41"/>
      <c r="D876" s="41"/>
      <c r="E876" s="42"/>
      <c r="F876" s="40"/>
      <c r="G876" s="40"/>
    </row>
    <row r="877" spans="2:7" x14ac:dyDescent="0.25">
      <c r="B877" s="33"/>
      <c r="C877" s="41"/>
      <c r="D877" s="41"/>
      <c r="E877" s="42"/>
      <c r="F877" s="40"/>
      <c r="G877" s="40"/>
    </row>
    <row r="878" spans="2:7" x14ac:dyDescent="0.25">
      <c r="B878" s="36"/>
      <c r="C878" s="41"/>
      <c r="D878" s="41"/>
      <c r="E878" s="42"/>
      <c r="F878" s="40"/>
      <c r="G878" s="40"/>
    </row>
    <row r="879" spans="2:7" x14ac:dyDescent="0.25">
      <c r="B879" s="33"/>
      <c r="C879" s="41"/>
      <c r="D879" s="41"/>
      <c r="E879" s="42"/>
      <c r="F879" s="40"/>
      <c r="G879" s="40"/>
    </row>
    <row r="880" spans="2:7" x14ac:dyDescent="0.25">
      <c r="B880" s="36"/>
      <c r="C880" s="41"/>
      <c r="D880" s="41"/>
      <c r="E880" s="42"/>
      <c r="F880" s="40"/>
      <c r="G880" s="40"/>
    </row>
    <row r="881" spans="2:7" x14ac:dyDescent="0.25">
      <c r="B881" s="33"/>
      <c r="C881" s="41"/>
      <c r="D881" s="41"/>
      <c r="E881" s="42"/>
      <c r="F881" s="40"/>
      <c r="G881" s="40"/>
    </row>
    <row r="882" spans="2:7" x14ac:dyDescent="0.25">
      <c r="B882" s="36"/>
      <c r="C882" s="41"/>
      <c r="D882" s="41"/>
      <c r="E882" s="42"/>
      <c r="F882" s="40"/>
      <c r="G882" s="40"/>
    </row>
    <row r="883" spans="2:7" x14ac:dyDescent="0.25">
      <c r="B883" s="33"/>
      <c r="C883" s="41"/>
      <c r="D883" s="41"/>
      <c r="E883" s="42"/>
      <c r="F883" s="40"/>
      <c r="G883" s="40"/>
    </row>
    <row r="884" spans="2:7" x14ac:dyDescent="0.25">
      <c r="B884" s="36"/>
      <c r="C884" s="41"/>
      <c r="D884" s="41"/>
      <c r="E884" s="42"/>
      <c r="F884" s="40"/>
      <c r="G884" s="40"/>
    </row>
    <row r="885" spans="2:7" x14ac:dyDescent="0.25">
      <c r="B885" s="33"/>
      <c r="C885" s="41"/>
      <c r="D885" s="41"/>
      <c r="E885" s="42"/>
      <c r="F885" s="40"/>
      <c r="G885" s="40"/>
    </row>
    <row r="886" spans="2:7" x14ac:dyDescent="0.25">
      <c r="B886" s="36"/>
      <c r="C886" s="41"/>
      <c r="D886" s="41"/>
      <c r="E886" s="42"/>
      <c r="F886" s="40"/>
      <c r="G886" s="40"/>
    </row>
    <row r="887" spans="2:7" x14ac:dyDescent="0.25">
      <c r="B887" s="33"/>
      <c r="C887" s="41"/>
      <c r="D887" s="41"/>
      <c r="E887" s="42"/>
      <c r="F887" s="40"/>
      <c r="G887" s="40"/>
    </row>
    <row r="888" spans="2:7" x14ac:dyDescent="0.25">
      <c r="B888" s="36"/>
      <c r="C888" s="41"/>
      <c r="D888" s="41"/>
      <c r="E888" s="42"/>
      <c r="F888" s="40"/>
      <c r="G888" s="40"/>
    </row>
    <row r="889" spans="2:7" x14ac:dyDescent="0.25">
      <c r="B889" s="33"/>
      <c r="C889" s="41"/>
      <c r="D889" s="41"/>
      <c r="E889" s="42"/>
      <c r="F889" s="40"/>
      <c r="G889" s="40"/>
    </row>
    <row r="890" spans="2:7" x14ac:dyDescent="0.25">
      <c r="B890" s="36"/>
      <c r="C890" s="41"/>
      <c r="D890" s="41"/>
      <c r="E890" s="42"/>
      <c r="F890" s="40"/>
      <c r="G890" s="40"/>
    </row>
    <row r="891" spans="2:7" x14ac:dyDescent="0.25">
      <c r="B891" s="33"/>
      <c r="C891" s="41"/>
      <c r="D891" s="41"/>
      <c r="E891" s="42"/>
      <c r="F891" s="40"/>
      <c r="G891" s="40"/>
    </row>
    <row r="892" spans="2:7" x14ac:dyDescent="0.25">
      <c r="B892" s="36"/>
      <c r="C892" s="41"/>
      <c r="D892" s="41"/>
      <c r="E892" s="42"/>
      <c r="F892" s="40"/>
      <c r="G892" s="40"/>
    </row>
    <row r="893" spans="2:7" x14ac:dyDescent="0.25">
      <c r="B893" s="33"/>
      <c r="C893" s="41"/>
      <c r="D893" s="41"/>
      <c r="E893" s="42"/>
      <c r="F893" s="40"/>
      <c r="G893" s="40"/>
    </row>
    <row r="894" spans="2:7" x14ac:dyDescent="0.25">
      <c r="B894" s="36"/>
      <c r="C894" s="41"/>
      <c r="D894" s="41"/>
      <c r="E894" s="42"/>
      <c r="F894" s="40"/>
      <c r="G894" s="40"/>
    </row>
    <row r="895" spans="2:7" x14ac:dyDescent="0.25">
      <c r="B895" s="33"/>
      <c r="C895" s="41"/>
      <c r="D895" s="41"/>
      <c r="E895" s="42"/>
      <c r="F895" s="40"/>
      <c r="G895" s="40"/>
    </row>
    <row r="896" spans="2:7" x14ac:dyDescent="0.25">
      <c r="B896" s="36"/>
      <c r="C896" s="41"/>
      <c r="D896" s="41"/>
      <c r="E896" s="42"/>
      <c r="F896" s="40"/>
      <c r="G896" s="40"/>
    </row>
    <row r="897" spans="2:7" x14ac:dyDescent="0.25">
      <c r="B897" s="33"/>
      <c r="C897" s="41"/>
      <c r="D897" s="41"/>
      <c r="E897" s="42"/>
      <c r="F897" s="40"/>
      <c r="G897" s="40"/>
    </row>
    <row r="898" spans="2:7" x14ac:dyDescent="0.25">
      <c r="B898" s="36"/>
      <c r="C898" s="41"/>
      <c r="D898" s="41"/>
      <c r="E898" s="42"/>
      <c r="F898" s="40"/>
      <c r="G898" s="40"/>
    </row>
    <row r="899" spans="2:7" x14ac:dyDescent="0.25">
      <c r="B899" s="33"/>
      <c r="C899" s="41"/>
      <c r="D899" s="41"/>
      <c r="E899" s="42"/>
      <c r="F899" s="40"/>
      <c r="G899" s="40"/>
    </row>
    <row r="900" spans="2:7" x14ac:dyDescent="0.25">
      <c r="B900" s="36"/>
      <c r="C900" s="41"/>
      <c r="D900" s="41"/>
      <c r="E900" s="42"/>
      <c r="F900" s="40"/>
      <c r="G900" s="40"/>
    </row>
    <row r="901" spans="2:7" x14ac:dyDescent="0.25">
      <c r="B901" s="33"/>
      <c r="C901" s="41"/>
      <c r="D901" s="41"/>
      <c r="E901" s="42"/>
      <c r="F901" s="40"/>
      <c r="G901" s="40"/>
    </row>
    <row r="902" spans="2:7" x14ac:dyDescent="0.25">
      <c r="B902" s="36"/>
      <c r="C902" s="41"/>
      <c r="D902" s="41"/>
      <c r="E902" s="42"/>
      <c r="F902" s="40"/>
      <c r="G902" s="40"/>
    </row>
    <row r="903" spans="2:7" x14ac:dyDescent="0.25">
      <c r="B903" s="33"/>
      <c r="C903" s="41"/>
      <c r="D903" s="41"/>
      <c r="E903" s="42"/>
      <c r="F903" s="40"/>
      <c r="G903" s="40"/>
    </row>
    <row r="904" spans="2:7" x14ac:dyDescent="0.25">
      <c r="B904" s="36"/>
      <c r="C904" s="41"/>
      <c r="D904" s="41"/>
      <c r="E904" s="42"/>
      <c r="F904" s="40"/>
      <c r="G904" s="40"/>
    </row>
    <row r="905" spans="2:7" x14ac:dyDescent="0.25">
      <c r="B905" s="33"/>
      <c r="C905" s="41"/>
      <c r="D905" s="41"/>
      <c r="E905" s="42"/>
      <c r="F905" s="40"/>
      <c r="G905" s="40"/>
    </row>
    <row r="906" spans="2:7" x14ac:dyDescent="0.25">
      <c r="B906" s="36"/>
      <c r="C906" s="41"/>
      <c r="D906" s="41"/>
      <c r="E906" s="42"/>
      <c r="F906" s="40"/>
      <c r="G906" s="40"/>
    </row>
    <row r="907" spans="2:7" x14ac:dyDescent="0.25">
      <c r="B907" s="33"/>
      <c r="C907" s="41"/>
      <c r="D907" s="41"/>
      <c r="E907" s="42"/>
      <c r="F907" s="40"/>
      <c r="G907" s="40"/>
    </row>
    <row r="908" spans="2:7" x14ac:dyDescent="0.25">
      <c r="B908" s="36"/>
      <c r="C908" s="41"/>
      <c r="D908" s="41"/>
      <c r="E908" s="42"/>
      <c r="F908" s="40"/>
      <c r="G908" s="40"/>
    </row>
    <row r="909" spans="2:7" x14ac:dyDescent="0.25">
      <c r="B909" s="33"/>
      <c r="C909" s="41"/>
      <c r="D909" s="41"/>
      <c r="E909" s="42"/>
      <c r="F909" s="40"/>
      <c r="G909" s="40"/>
    </row>
    <row r="910" spans="2:7" x14ac:dyDescent="0.25">
      <c r="B910" s="36"/>
      <c r="C910" s="41"/>
      <c r="D910" s="41"/>
      <c r="E910" s="42"/>
      <c r="F910" s="40"/>
      <c r="G910" s="40"/>
    </row>
    <row r="911" spans="2:7" x14ac:dyDescent="0.25">
      <c r="B911" s="33"/>
      <c r="C911" s="41"/>
      <c r="D911" s="41"/>
      <c r="E911" s="42"/>
      <c r="F911" s="40"/>
      <c r="G911" s="40"/>
    </row>
    <row r="912" spans="2:7" x14ac:dyDescent="0.25">
      <c r="B912" s="36"/>
      <c r="C912" s="41"/>
      <c r="D912" s="41"/>
      <c r="E912" s="42"/>
      <c r="F912" s="40"/>
      <c r="G912" s="40"/>
    </row>
    <row r="913" spans="2:7" x14ac:dyDescent="0.25">
      <c r="B913" s="33"/>
      <c r="C913" s="41"/>
      <c r="D913" s="41"/>
      <c r="E913" s="42"/>
      <c r="F913" s="40"/>
      <c r="G913" s="40"/>
    </row>
    <row r="914" spans="2:7" x14ac:dyDescent="0.25">
      <c r="B914" s="36"/>
      <c r="C914" s="41"/>
      <c r="D914" s="41"/>
      <c r="E914" s="42"/>
      <c r="F914" s="40"/>
      <c r="G914" s="40"/>
    </row>
    <row r="915" spans="2:7" x14ac:dyDescent="0.25">
      <c r="B915" s="33"/>
      <c r="C915" s="41"/>
      <c r="D915" s="41"/>
      <c r="E915" s="42"/>
      <c r="F915" s="40"/>
      <c r="G915" s="40"/>
    </row>
    <row r="916" spans="2:7" x14ac:dyDescent="0.25">
      <c r="B916" s="36"/>
      <c r="C916" s="41"/>
      <c r="D916" s="41"/>
      <c r="E916" s="42"/>
      <c r="F916" s="40"/>
      <c r="G916" s="40"/>
    </row>
    <row r="917" spans="2:7" x14ac:dyDescent="0.25">
      <c r="B917" s="33"/>
      <c r="C917" s="41"/>
      <c r="D917" s="41"/>
      <c r="E917" s="42"/>
      <c r="F917" s="40"/>
      <c r="G917" s="40"/>
    </row>
    <row r="918" spans="2:7" x14ac:dyDescent="0.25">
      <c r="B918" s="36"/>
      <c r="C918" s="41"/>
      <c r="D918" s="41"/>
      <c r="E918" s="42"/>
      <c r="F918" s="40"/>
      <c r="G918" s="40"/>
    </row>
    <row r="919" spans="2:7" x14ac:dyDescent="0.25">
      <c r="B919" s="33"/>
      <c r="C919" s="41"/>
      <c r="D919" s="41"/>
      <c r="E919" s="42"/>
      <c r="F919" s="40"/>
      <c r="G919" s="40"/>
    </row>
    <row r="920" spans="2:7" x14ac:dyDescent="0.25">
      <c r="B920" s="36"/>
      <c r="C920" s="41"/>
      <c r="D920" s="41"/>
      <c r="E920" s="42"/>
      <c r="F920" s="40"/>
      <c r="G920" s="40"/>
    </row>
    <row r="921" spans="2:7" x14ac:dyDescent="0.25">
      <c r="B921" s="33"/>
      <c r="C921" s="41"/>
      <c r="D921" s="41"/>
      <c r="E921" s="42"/>
      <c r="F921" s="40"/>
      <c r="G921" s="40"/>
    </row>
    <row r="922" spans="2:7" x14ac:dyDescent="0.25">
      <c r="B922" s="36"/>
      <c r="C922" s="41"/>
      <c r="D922" s="41"/>
      <c r="E922" s="42"/>
      <c r="F922" s="40"/>
      <c r="G922" s="40"/>
    </row>
    <row r="923" spans="2:7" x14ac:dyDescent="0.25">
      <c r="B923" s="33"/>
      <c r="C923" s="41"/>
      <c r="D923" s="41"/>
      <c r="E923" s="42"/>
      <c r="F923" s="40"/>
      <c r="G923" s="40"/>
    </row>
    <row r="924" spans="2:7" x14ac:dyDescent="0.25">
      <c r="B924" s="36"/>
      <c r="C924" s="41"/>
      <c r="D924" s="41"/>
      <c r="E924" s="42"/>
      <c r="F924" s="40"/>
      <c r="G924" s="40"/>
    </row>
    <row r="925" spans="2:7" x14ac:dyDescent="0.25">
      <c r="B925" s="33"/>
      <c r="C925" s="41"/>
      <c r="D925" s="41"/>
      <c r="E925" s="42"/>
      <c r="F925" s="40"/>
      <c r="G925" s="40"/>
    </row>
    <row r="926" spans="2:7" x14ac:dyDescent="0.25">
      <c r="B926" s="36"/>
      <c r="C926" s="41"/>
      <c r="D926" s="41"/>
      <c r="E926" s="42"/>
      <c r="F926" s="40"/>
      <c r="G926" s="40"/>
    </row>
    <row r="927" spans="2:7" x14ac:dyDescent="0.25">
      <c r="B927" s="33"/>
      <c r="C927" s="41"/>
      <c r="D927" s="41"/>
      <c r="E927" s="42"/>
      <c r="F927" s="40"/>
      <c r="G927" s="40"/>
    </row>
    <row r="928" spans="2:7" x14ac:dyDescent="0.25">
      <c r="B928" s="36"/>
      <c r="C928" s="41"/>
      <c r="D928" s="41"/>
      <c r="E928" s="42"/>
      <c r="F928" s="40"/>
      <c r="G928" s="40"/>
    </row>
    <row r="929" spans="2:7" x14ac:dyDescent="0.25">
      <c r="B929" s="33"/>
      <c r="C929" s="38"/>
      <c r="D929" s="38"/>
      <c r="E929" s="39"/>
      <c r="F929" s="40"/>
      <c r="G929" s="40"/>
    </row>
    <row r="930" spans="2:7" x14ac:dyDescent="0.25">
      <c r="B930" s="36"/>
      <c r="C930" s="38"/>
      <c r="D930" s="38"/>
      <c r="E930" s="39"/>
      <c r="F930" s="40"/>
      <c r="G930" s="40"/>
    </row>
    <row r="931" spans="2:7" x14ac:dyDescent="0.25">
      <c r="B931" s="33"/>
      <c r="C931" s="38"/>
      <c r="D931" s="38"/>
      <c r="E931" s="39"/>
      <c r="F931" s="40"/>
      <c r="G931" s="40"/>
    </row>
    <row r="932" spans="2:7" x14ac:dyDescent="0.25">
      <c r="B932" s="36"/>
      <c r="C932" s="38"/>
      <c r="D932" s="38"/>
      <c r="E932" s="39"/>
      <c r="F932" s="40"/>
      <c r="G932" s="40"/>
    </row>
    <row r="933" spans="2:7" x14ac:dyDescent="0.25">
      <c r="B933" s="33"/>
      <c r="C933" s="38"/>
      <c r="D933" s="38"/>
      <c r="E933" s="39"/>
      <c r="F933" s="40"/>
      <c r="G933" s="40"/>
    </row>
    <row r="934" spans="2:7" x14ac:dyDescent="0.25">
      <c r="B934" s="36"/>
      <c r="C934" s="38"/>
      <c r="D934" s="38"/>
      <c r="E934" s="39"/>
      <c r="F934" s="40"/>
      <c r="G934" s="40"/>
    </row>
    <row r="935" spans="2:7" x14ac:dyDescent="0.25">
      <c r="B935" s="33"/>
      <c r="C935" s="38"/>
      <c r="D935" s="38"/>
      <c r="E935" s="39"/>
      <c r="F935" s="40"/>
      <c r="G935" s="40"/>
    </row>
    <row r="936" spans="2:7" x14ac:dyDescent="0.25">
      <c r="B936" s="36"/>
      <c r="C936" s="38"/>
      <c r="D936" s="38"/>
      <c r="E936" s="39"/>
      <c r="F936" s="40"/>
      <c r="G936" s="40"/>
    </row>
    <row r="937" spans="2:7" x14ac:dyDescent="0.25">
      <c r="B937" s="33"/>
      <c r="C937" s="38"/>
      <c r="D937" s="38"/>
      <c r="E937" s="39"/>
      <c r="F937" s="40"/>
      <c r="G937" s="40"/>
    </row>
    <row r="938" spans="2:7" x14ac:dyDescent="0.25">
      <c r="B938" s="36"/>
      <c r="C938" s="38"/>
      <c r="D938" s="38"/>
      <c r="E938" s="39"/>
      <c r="F938" s="40"/>
      <c r="G938" s="40"/>
    </row>
    <row r="939" spans="2:7" x14ac:dyDescent="0.25">
      <c r="B939" s="33"/>
      <c r="C939" s="38"/>
      <c r="D939" s="38"/>
      <c r="E939" s="39"/>
      <c r="F939" s="40"/>
      <c r="G939" s="40"/>
    </row>
    <row r="940" spans="2:7" x14ac:dyDescent="0.25">
      <c r="B940" s="36"/>
      <c r="C940" s="38"/>
      <c r="D940" s="38"/>
      <c r="E940" s="39"/>
      <c r="F940" s="40"/>
      <c r="G940" s="40"/>
    </row>
    <row r="941" spans="2:7" x14ac:dyDescent="0.25">
      <c r="B941" s="33"/>
      <c r="C941" s="38"/>
      <c r="D941" s="38"/>
      <c r="E941" s="39"/>
      <c r="F941" s="40"/>
      <c r="G941" s="40"/>
    </row>
    <row r="942" spans="2:7" x14ac:dyDescent="0.25">
      <c r="B942" s="36"/>
      <c r="C942" s="38"/>
      <c r="D942" s="38"/>
      <c r="E942" s="39"/>
      <c r="F942" s="40"/>
      <c r="G942" s="40"/>
    </row>
    <row r="943" spans="2:7" x14ac:dyDescent="0.25">
      <c r="B943" s="33"/>
      <c r="C943" s="38"/>
      <c r="D943" s="38"/>
      <c r="E943" s="39"/>
      <c r="F943" s="40"/>
      <c r="G943" s="40"/>
    </row>
    <row r="944" spans="2:7" x14ac:dyDescent="0.25">
      <c r="B944" s="36"/>
      <c r="C944" s="38"/>
      <c r="D944" s="38"/>
      <c r="E944" s="39"/>
      <c r="F944" s="40"/>
      <c r="G944" s="40"/>
    </row>
    <row r="945" spans="2:7" x14ac:dyDescent="0.25">
      <c r="B945" s="33"/>
      <c r="C945" s="38"/>
      <c r="D945" s="38"/>
      <c r="E945" s="39"/>
      <c r="F945" s="40"/>
      <c r="G945" s="40"/>
    </row>
    <row r="946" spans="2:7" x14ac:dyDescent="0.25">
      <c r="B946" s="36"/>
      <c r="C946" s="38"/>
      <c r="D946" s="38"/>
      <c r="E946" s="39"/>
      <c r="F946" s="40"/>
      <c r="G946" s="40"/>
    </row>
    <row r="947" spans="2:7" x14ac:dyDescent="0.25">
      <c r="B947" s="33"/>
      <c r="C947" s="38"/>
      <c r="D947" s="38"/>
      <c r="E947" s="39"/>
      <c r="F947" s="40"/>
      <c r="G947" s="40"/>
    </row>
    <row r="948" spans="2:7" x14ac:dyDescent="0.25">
      <c r="B948" s="36"/>
      <c r="C948" s="38"/>
      <c r="D948" s="38"/>
      <c r="E948" s="39"/>
      <c r="F948" s="40"/>
      <c r="G948" s="40"/>
    </row>
    <row r="949" spans="2:7" x14ac:dyDescent="0.25">
      <c r="B949" s="33"/>
      <c r="C949" s="38"/>
      <c r="D949" s="38"/>
      <c r="E949" s="39"/>
      <c r="F949" s="40"/>
      <c r="G949" s="40"/>
    </row>
    <row r="950" spans="2:7" x14ac:dyDescent="0.25">
      <c r="B950" s="36"/>
      <c r="C950" s="38"/>
      <c r="D950" s="38"/>
      <c r="E950" s="39"/>
      <c r="F950" s="40"/>
      <c r="G950" s="40"/>
    </row>
    <row r="951" spans="2:7" x14ac:dyDescent="0.25">
      <c r="B951" s="33"/>
      <c r="C951" s="38"/>
      <c r="D951" s="38"/>
      <c r="E951" s="39"/>
      <c r="F951" s="40"/>
      <c r="G951" s="40"/>
    </row>
    <row r="952" spans="2:7" x14ac:dyDescent="0.25">
      <c r="B952" s="36"/>
      <c r="C952" s="38"/>
      <c r="D952" s="38"/>
      <c r="E952" s="39"/>
      <c r="F952" s="40"/>
      <c r="G952" s="40"/>
    </row>
    <row r="953" spans="2:7" x14ac:dyDescent="0.25">
      <c r="B953" s="33"/>
      <c r="C953" s="38"/>
      <c r="D953" s="38"/>
      <c r="E953" s="39"/>
      <c r="F953" s="40"/>
      <c r="G953" s="40"/>
    </row>
    <row r="954" spans="2:7" x14ac:dyDescent="0.25">
      <c r="B954" s="36"/>
      <c r="C954" s="38"/>
      <c r="D954" s="38"/>
      <c r="E954" s="39"/>
      <c r="F954" s="40"/>
      <c r="G954" s="40"/>
    </row>
    <row r="955" spans="2:7" x14ac:dyDescent="0.25">
      <c r="B955" s="33"/>
      <c r="C955" s="38"/>
      <c r="D955" s="38"/>
      <c r="E955" s="39"/>
      <c r="F955" s="40"/>
      <c r="G955" s="40"/>
    </row>
    <row r="956" spans="2:7" x14ac:dyDescent="0.25">
      <c r="B956" s="36"/>
      <c r="C956" s="38"/>
      <c r="D956" s="38"/>
      <c r="E956" s="39"/>
      <c r="F956" s="40"/>
      <c r="G956" s="40"/>
    </row>
    <row r="957" spans="2:7" x14ac:dyDescent="0.25">
      <c r="B957" s="33"/>
      <c r="C957" s="38"/>
      <c r="D957" s="38"/>
      <c r="E957" s="39"/>
      <c r="F957" s="40"/>
      <c r="G957" s="40"/>
    </row>
    <row r="958" spans="2:7" x14ac:dyDescent="0.25">
      <c r="B958" s="36"/>
      <c r="C958" s="38"/>
      <c r="D958" s="38"/>
      <c r="E958" s="39"/>
      <c r="F958" s="40"/>
      <c r="G958" s="40"/>
    </row>
    <row r="959" spans="2:7" x14ac:dyDescent="0.25">
      <c r="B959" s="33"/>
      <c r="C959" s="38"/>
      <c r="D959" s="38"/>
      <c r="E959" s="39"/>
      <c r="F959" s="40"/>
      <c r="G959" s="40"/>
    </row>
    <row r="960" spans="2:7" x14ac:dyDescent="0.25">
      <c r="B960" s="36"/>
      <c r="C960" s="38"/>
      <c r="D960" s="38"/>
      <c r="E960" s="39"/>
      <c r="F960" s="40"/>
      <c r="G960" s="40"/>
    </row>
    <row r="961" spans="2:7" x14ac:dyDescent="0.25">
      <c r="B961" s="33"/>
      <c r="C961" s="38"/>
      <c r="D961" s="38"/>
      <c r="E961" s="39"/>
      <c r="F961" s="40"/>
      <c r="G961" s="40"/>
    </row>
    <row r="962" spans="2:7" x14ac:dyDescent="0.25">
      <c r="B962" s="36"/>
      <c r="C962" s="38"/>
      <c r="D962" s="38"/>
      <c r="E962" s="39"/>
      <c r="F962" s="40"/>
      <c r="G962" s="40"/>
    </row>
    <row r="963" spans="2:7" x14ac:dyDescent="0.25">
      <c r="B963" s="33"/>
      <c r="C963" s="38"/>
      <c r="D963" s="38"/>
      <c r="E963" s="39"/>
      <c r="F963" s="40"/>
      <c r="G963" s="40"/>
    </row>
    <row r="964" spans="2:7" x14ac:dyDescent="0.25">
      <c r="B964" s="36"/>
      <c r="C964" s="38"/>
      <c r="D964" s="38"/>
      <c r="E964" s="39"/>
      <c r="F964" s="40"/>
      <c r="G964" s="40"/>
    </row>
    <row r="965" spans="2:7" x14ac:dyDescent="0.25">
      <c r="B965" s="33"/>
      <c r="C965" s="38"/>
      <c r="D965" s="38"/>
      <c r="E965" s="39"/>
      <c r="F965" s="40"/>
      <c r="G965" s="40"/>
    </row>
    <row r="966" spans="2:7" x14ac:dyDescent="0.25">
      <c r="B966" s="36"/>
      <c r="C966" s="38"/>
      <c r="D966" s="38"/>
      <c r="E966" s="39"/>
      <c r="F966" s="40"/>
      <c r="G966" s="40"/>
    </row>
    <row r="967" spans="2:7" x14ac:dyDescent="0.25">
      <c r="B967" s="33"/>
      <c r="C967" s="38"/>
      <c r="D967" s="38"/>
      <c r="E967" s="39"/>
      <c r="F967" s="40"/>
      <c r="G967" s="40"/>
    </row>
    <row r="968" spans="2:7" x14ac:dyDescent="0.25">
      <c r="B968" s="36"/>
      <c r="C968" s="38"/>
      <c r="D968" s="38"/>
      <c r="E968" s="39"/>
      <c r="F968" s="40"/>
      <c r="G968" s="40"/>
    </row>
    <row r="969" spans="2:7" x14ac:dyDescent="0.25">
      <c r="B969" s="33"/>
      <c r="C969" s="38"/>
      <c r="D969" s="38"/>
      <c r="E969" s="39"/>
      <c r="F969" s="40"/>
      <c r="G969" s="40"/>
    </row>
    <row r="970" spans="2:7" x14ac:dyDescent="0.25">
      <c r="B970" s="36"/>
      <c r="C970" s="38"/>
      <c r="D970" s="38"/>
      <c r="E970" s="39"/>
      <c r="F970" s="40"/>
      <c r="G970" s="40"/>
    </row>
    <row r="971" spans="2:7" x14ac:dyDescent="0.25">
      <c r="B971" s="33"/>
      <c r="C971" s="38"/>
      <c r="D971" s="38"/>
      <c r="E971" s="39"/>
      <c r="F971" s="40"/>
      <c r="G971" s="40"/>
    </row>
    <row r="972" spans="2:7" x14ac:dyDescent="0.25">
      <c r="B972" s="36"/>
      <c r="C972" s="38"/>
      <c r="D972" s="38"/>
      <c r="E972" s="39"/>
      <c r="F972" s="40"/>
      <c r="G972" s="40"/>
    </row>
    <row r="973" spans="2:7" x14ac:dyDescent="0.25">
      <c r="B973" s="33"/>
      <c r="C973" s="38"/>
      <c r="D973" s="38"/>
      <c r="E973" s="39"/>
      <c r="F973" s="40"/>
      <c r="G973" s="40"/>
    </row>
    <row r="974" spans="2:7" x14ac:dyDescent="0.25">
      <c r="B974" s="36"/>
      <c r="C974" s="38"/>
      <c r="D974" s="38"/>
      <c r="E974" s="39"/>
      <c r="F974" s="40"/>
      <c r="G974" s="40"/>
    </row>
    <row r="975" spans="2:7" x14ac:dyDescent="0.25">
      <c r="B975" s="33"/>
      <c r="C975" s="38"/>
      <c r="D975" s="38"/>
      <c r="E975" s="39"/>
      <c r="F975" s="40"/>
      <c r="G975" s="40"/>
    </row>
    <row r="976" spans="2:7" x14ac:dyDescent="0.25">
      <c r="B976" s="36"/>
      <c r="C976" s="38"/>
      <c r="D976" s="38"/>
      <c r="E976" s="39"/>
      <c r="F976" s="40"/>
      <c r="G976" s="40"/>
    </row>
    <row r="977" spans="2:7" x14ac:dyDescent="0.25">
      <c r="B977" s="33"/>
      <c r="C977" s="38"/>
      <c r="D977" s="38"/>
      <c r="E977" s="39"/>
      <c r="F977" s="40"/>
      <c r="G977" s="40"/>
    </row>
    <row r="978" spans="2:7" x14ac:dyDescent="0.25">
      <c r="B978" s="36"/>
      <c r="C978" s="38"/>
      <c r="D978" s="38"/>
      <c r="E978" s="39"/>
      <c r="F978" s="40"/>
      <c r="G978" s="40"/>
    </row>
    <row r="979" spans="2:7" x14ac:dyDescent="0.25">
      <c r="B979" s="33"/>
      <c r="C979" s="38"/>
      <c r="D979" s="38"/>
      <c r="E979" s="39"/>
      <c r="F979" s="40"/>
      <c r="G979" s="40"/>
    </row>
    <row r="980" spans="2:7" x14ac:dyDescent="0.25">
      <c r="B980" s="36"/>
      <c r="C980" s="38"/>
      <c r="D980" s="38"/>
      <c r="E980" s="39"/>
      <c r="F980" s="40"/>
      <c r="G980" s="40"/>
    </row>
    <row r="981" spans="2:7" x14ac:dyDescent="0.25">
      <c r="B981" s="33"/>
      <c r="C981" s="38"/>
      <c r="D981" s="38"/>
      <c r="E981" s="39"/>
      <c r="F981" s="40"/>
      <c r="G981" s="40"/>
    </row>
    <row r="982" spans="2:7" x14ac:dyDescent="0.25">
      <c r="B982" s="36"/>
      <c r="C982" s="38"/>
      <c r="D982" s="38"/>
      <c r="E982" s="39"/>
      <c r="F982" s="40"/>
      <c r="G982" s="40"/>
    </row>
    <row r="983" spans="2:7" x14ac:dyDescent="0.25">
      <c r="B983" s="33"/>
      <c r="C983" s="38"/>
      <c r="D983" s="38"/>
      <c r="E983" s="39"/>
      <c r="F983" s="40"/>
      <c r="G983" s="40"/>
    </row>
    <row r="984" spans="2:7" x14ac:dyDescent="0.25">
      <c r="B984" s="36"/>
      <c r="C984" s="38"/>
      <c r="D984" s="38"/>
      <c r="E984" s="39"/>
      <c r="F984" s="40"/>
      <c r="G984" s="40"/>
    </row>
    <row r="985" spans="2:7" x14ac:dyDescent="0.25">
      <c r="B985" s="33"/>
      <c r="C985" s="38"/>
      <c r="D985" s="38"/>
      <c r="E985" s="39"/>
      <c r="F985" s="40"/>
      <c r="G985" s="40"/>
    </row>
    <row r="986" spans="2:7" x14ac:dyDescent="0.25">
      <c r="B986" s="36"/>
      <c r="C986" s="38"/>
      <c r="D986" s="38"/>
      <c r="E986" s="39"/>
      <c r="F986" s="40"/>
      <c r="G986" s="40"/>
    </row>
    <row r="987" spans="2:7" x14ac:dyDescent="0.25">
      <c r="B987" s="33"/>
      <c r="C987" s="38"/>
      <c r="D987" s="38"/>
      <c r="E987" s="39"/>
      <c r="F987" s="40"/>
      <c r="G987" s="40"/>
    </row>
    <row r="988" spans="2:7" x14ac:dyDescent="0.25">
      <c r="B988" s="36"/>
      <c r="C988" s="38"/>
      <c r="D988" s="38"/>
      <c r="E988" s="39"/>
      <c r="F988" s="40"/>
      <c r="G988" s="40"/>
    </row>
    <row r="989" spans="2:7" x14ac:dyDescent="0.25">
      <c r="B989" s="33"/>
      <c r="C989" s="38"/>
      <c r="D989" s="38"/>
      <c r="E989" s="39"/>
      <c r="F989" s="40"/>
      <c r="G989" s="40"/>
    </row>
    <row r="990" spans="2:7" x14ac:dyDescent="0.25">
      <c r="B990" s="36"/>
      <c r="C990" s="38"/>
      <c r="D990" s="38"/>
      <c r="E990" s="39"/>
      <c r="F990" s="40"/>
      <c r="G990" s="40"/>
    </row>
    <row r="991" spans="2:7" x14ac:dyDescent="0.25">
      <c r="B991" s="33"/>
      <c r="C991" s="38"/>
      <c r="D991" s="38"/>
      <c r="E991" s="39"/>
      <c r="F991" s="40"/>
      <c r="G991" s="40"/>
    </row>
    <row r="992" spans="2:7" x14ac:dyDescent="0.25">
      <c r="B992" s="36"/>
      <c r="C992" s="38"/>
      <c r="D992" s="38"/>
      <c r="E992" s="39"/>
      <c r="F992" s="40"/>
      <c r="G992" s="40"/>
    </row>
    <row r="993" spans="2:7" x14ac:dyDescent="0.25">
      <c r="B993" s="33"/>
      <c r="C993" s="38"/>
      <c r="D993" s="38"/>
      <c r="E993" s="39"/>
      <c r="F993" s="40"/>
      <c r="G993" s="40"/>
    </row>
    <row r="994" spans="2:7" x14ac:dyDescent="0.25">
      <c r="B994" s="36"/>
      <c r="C994" s="38"/>
      <c r="D994" s="38"/>
      <c r="E994" s="39"/>
      <c r="F994" s="40"/>
      <c r="G994" s="40"/>
    </row>
    <row r="995" spans="2:7" x14ac:dyDescent="0.25">
      <c r="B995" s="33"/>
      <c r="C995" s="38"/>
      <c r="D995" s="38"/>
      <c r="E995" s="39"/>
      <c r="F995" s="40"/>
      <c r="G995" s="40"/>
    </row>
    <row r="996" spans="2:7" x14ac:dyDescent="0.25">
      <c r="B996" s="36"/>
      <c r="C996" s="38"/>
      <c r="D996" s="38"/>
      <c r="E996" s="39"/>
      <c r="F996" s="40"/>
      <c r="G996" s="40"/>
    </row>
    <row r="997" spans="2:7" x14ac:dyDescent="0.25">
      <c r="B997" s="33"/>
      <c r="C997" s="38"/>
      <c r="D997" s="38"/>
      <c r="E997" s="39"/>
      <c r="F997" s="40"/>
      <c r="G997" s="40"/>
    </row>
    <row r="998" spans="2:7" x14ac:dyDescent="0.25">
      <c r="B998" s="36"/>
      <c r="C998" s="38"/>
      <c r="D998" s="38"/>
      <c r="E998" s="39"/>
      <c r="F998" s="40"/>
      <c r="G998" s="40"/>
    </row>
    <row r="999" spans="2:7" x14ac:dyDescent="0.25">
      <c r="B999" s="33"/>
      <c r="C999" s="38"/>
      <c r="D999" s="38"/>
      <c r="E999" s="39"/>
      <c r="F999" s="40"/>
      <c r="G999" s="40"/>
    </row>
    <row r="1000" spans="2:7" x14ac:dyDescent="0.25">
      <c r="B1000" s="36"/>
      <c r="C1000" s="38"/>
      <c r="D1000" s="38"/>
      <c r="E1000" s="39"/>
      <c r="F1000" s="40"/>
      <c r="G1000" s="40"/>
    </row>
    <row r="1001" spans="2:7" x14ac:dyDescent="0.25">
      <c r="B1001" s="33"/>
      <c r="C1001" s="38"/>
      <c r="D1001" s="38"/>
      <c r="E1001" s="39"/>
      <c r="F1001" s="40"/>
      <c r="G1001" s="40"/>
    </row>
    <row r="1002" spans="2:7" x14ac:dyDescent="0.25">
      <c r="B1002" s="36"/>
      <c r="C1002" s="38"/>
      <c r="D1002" s="38"/>
      <c r="E1002" s="39"/>
      <c r="F1002" s="40"/>
      <c r="G1002" s="40"/>
    </row>
    <row r="1003" spans="2:7" x14ac:dyDescent="0.25">
      <c r="B1003" s="33"/>
      <c r="C1003" s="38"/>
      <c r="D1003" s="38"/>
      <c r="E1003" s="39"/>
      <c r="F1003" s="40"/>
      <c r="G1003" s="40"/>
    </row>
    <row r="1004" spans="2:7" x14ac:dyDescent="0.25">
      <c r="B1004" s="36"/>
      <c r="C1004" s="38"/>
      <c r="D1004" s="38"/>
      <c r="E1004" s="39"/>
      <c r="F1004" s="40"/>
      <c r="G1004" s="40"/>
    </row>
    <row r="1005" spans="2:7" x14ac:dyDescent="0.25">
      <c r="B1005" s="33"/>
      <c r="C1005" s="38"/>
      <c r="D1005" s="38"/>
      <c r="E1005" s="39"/>
      <c r="F1005" s="40"/>
      <c r="G1005" s="40"/>
    </row>
    <row r="1006" spans="2:7" x14ac:dyDescent="0.25">
      <c r="B1006" s="36"/>
      <c r="C1006" s="38"/>
      <c r="D1006" s="38"/>
      <c r="E1006" s="39"/>
      <c r="F1006" s="40"/>
      <c r="G1006" s="40"/>
    </row>
    <row r="1007" spans="2:7" x14ac:dyDescent="0.25">
      <c r="B1007" s="33"/>
      <c r="C1007" s="38"/>
      <c r="D1007" s="38"/>
      <c r="E1007" s="39"/>
      <c r="F1007" s="40"/>
      <c r="G1007" s="40"/>
    </row>
    <row r="1008" spans="2:7" x14ac:dyDescent="0.25">
      <c r="B1008" s="36"/>
      <c r="C1008" s="38"/>
      <c r="D1008" s="38"/>
      <c r="E1008" s="39"/>
      <c r="F1008" s="40"/>
      <c r="G1008" s="40"/>
    </row>
    <row r="1009" spans="2:7" x14ac:dyDescent="0.25">
      <c r="B1009" s="33"/>
      <c r="C1009" s="38"/>
      <c r="D1009" s="38"/>
      <c r="E1009" s="39"/>
      <c r="F1009" s="40"/>
      <c r="G1009" s="40"/>
    </row>
    <row r="1010" spans="2:7" x14ac:dyDescent="0.25">
      <c r="B1010" s="36"/>
      <c r="C1010" s="38"/>
      <c r="D1010" s="38"/>
      <c r="E1010" s="39"/>
      <c r="F1010" s="40"/>
      <c r="G1010" s="40"/>
    </row>
    <row r="1011" spans="2:7" x14ac:dyDescent="0.25">
      <c r="B1011" s="33"/>
      <c r="C1011" s="38"/>
      <c r="D1011" s="38"/>
      <c r="E1011" s="39"/>
      <c r="F1011" s="40"/>
      <c r="G1011" s="40"/>
    </row>
    <row r="1012" spans="2:7" x14ac:dyDescent="0.25">
      <c r="B1012" s="36"/>
      <c r="C1012" s="38"/>
      <c r="D1012" s="38"/>
      <c r="E1012" s="39"/>
      <c r="F1012" s="40"/>
      <c r="G1012" s="40"/>
    </row>
    <row r="1013" spans="2:7" x14ac:dyDescent="0.25">
      <c r="B1013" s="33"/>
      <c r="C1013" s="38"/>
      <c r="D1013" s="38"/>
      <c r="E1013" s="39"/>
      <c r="F1013" s="40"/>
      <c r="G1013" s="40"/>
    </row>
    <row r="1014" spans="2:7" x14ac:dyDescent="0.25">
      <c r="B1014" s="36"/>
      <c r="C1014" s="38"/>
      <c r="D1014" s="38"/>
      <c r="E1014" s="39"/>
      <c r="F1014" s="40"/>
      <c r="G1014" s="40"/>
    </row>
    <row r="1015" spans="2:7" x14ac:dyDescent="0.25">
      <c r="B1015" s="33"/>
      <c r="C1015" s="38"/>
      <c r="D1015" s="38"/>
      <c r="E1015" s="39"/>
      <c r="F1015" s="40"/>
      <c r="G1015" s="40"/>
    </row>
    <row r="1016" spans="2:7" x14ac:dyDescent="0.25">
      <c r="B1016" s="36"/>
      <c r="C1016" s="38"/>
      <c r="D1016" s="38"/>
      <c r="E1016" s="39"/>
      <c r="F1016" s="40"/>
      <c r="G1016" s="40"/>
    </row>
    <row r="1017" spans="2:7" x14ac:dyDescent="0.25">
      <c r="B1017" s="33"/>
      <c r="C1017" s="38"/>
      <c r="D1017" s="38"/>
      <c r="E1017" s="39"/>
      <c r="F1017" s="40"/>
      <c r="G1017" s="40"/>
    </row>
    <row r="1018" spans="2:7" x14ac:dyDescent="0.25">
      <c r="B1018" s="36"/>
      <c r="C1018" s="38"/>
      <c r="D1018" s="38"/>
      <c r="E1018" s="39"/>
      <c r="F1018" s="40"/>
      <c r="G1018" s="40"/>
    </row>
    <row r="1019" spans="2:7" x14ac:dyDescent="0.25">
      <c r="B1019" s="33"/>
      <c r="C1019" s="38"/>
      <c r="D1019" s="38"/>
      <c r="E1019" s="39"/>
      <c r="F1019" s="40"/>
      <c r="G1019" s="40"/>
    </row>
    <row r="1020" spans="2:7" x14ac:dyDescent="0.25">
      <c r="B1020" s="36"/>
      <c r="C1020" s="38"/>
      <c r="D1020" s="38"/>
      <c r="E1020" s="39"/>
      <c r="F1020" s="40"/>
      <c r="G1020" s="40"/>
    </row>
    <row r="1021" spans="2:7" x14ac:dyDescent="0.25">
      <c r="B1021" s="33"/>
      <c r="C1021" s="38"/>
      <c r="D1021" s="38"/>
      <c r="E1021" s="39"/>
      <c r="F1021" s="40"/>
      <c r="G1021" s="40"/>
    </row>
    <row r="1022" spans="2:7" x14ac:dyDescent="0.25">
      <c r="B1022" s="36"/>
      <c r="C1022" s="38"/>
      <c r="D1022" s="38"/>
      <c r="E1022" s="39"/>
      <c r="F1022" s="40"/>
      <c r="G1022" s="40"/>
    </row>
    <row r="1023" spans="2:7" x14ac:dyDescent="0.25">
      <c r="B1023" s="33"/>
      <c r="C1023" s="38"/>
      <c r="D1023" s="38"/>
      <c r="E1023" s="39"/>
      <c r="F1023" s="40"/>
      <c r="G1023" s="40"/>
    </row>
    <row r="1024" spans="2:7" x14ac:dyDescent="0.25">
      <c r="B1024" s="36"/>
      <c r="C1024" s="38"/>
      <c r="D1024" s="38"/>
      <c r="E1024" s="39"/>
      <c r="F1024" s="40"/>
      <c r="G1024" s="40"/>
    </row>
    <row r="1025" spans="2:7" x14ac:dyDescent="0.25">
      <c r="B1025" s="33"/>
      <c r="C1025" s="38"/>
      <c r="D1025" s="38"/>
      <c r="E1025" s="39"/>
      <c r="F1025" s="40"/>
      <c r="G1025" s="40"/>
    </row>
    <row r="1026" spans="2:7" x14ac:dyDescent="0.25">
      <c r="B1026" s="36"/>
      <c r="C1026" s="38"/>
      <c r="D1026" s="38"/>
      <c r="E1026" s="39"/>
      <c r="F1026" s="40"/>
      <c r="G1026" s="40"/>
    </row>
    <row r="1027" spans="2:7" x14ac:dyDescent="0.25">
      <c r="B1027" s="33"/>
      <c r="C1027" s="38"/>
      <c r="D1027" s="38"/>
      <c r="E1027" s="39"/>
      <c r="F1027" s="40"/>
      <c r="G1027" s="40"/>
    </row>
    <row r="1028" spans="2:7" x14ac:dyDescent="0.25">
      <c r="B1028" s="36"/>
      <c r="C1028" s="38"/>
      <c r="D1028" s="38"/>
      <c r="E1028" s="39"/>
      <c r="F1028" s="40"/>
      <c r="G1028" s="40"/>
    </row>
    <row r="1029" spans="2:7" x14ac:dyDescent="0.25">
      <c r="B1029" s="33"/>
      <c r="C1029" s="38"/>
      <c r="D1029" s="38"/>
      <c r="E1029" s="39"/>
      <c r="F1029" s="40"/>
      <c r="G1029" s="40"/>
    </row>
    <row r="1030" spans="2:7" x14ac:dyDescent="0.25">
      <c r="B1030" s="36"/>
      <c r="C1030" s="38"/>
      <c r="D1030" s="38"/>
      <c r="E1030" s="39"/>
      <c r="F1030" s="40"/>
      <c r="G1030" s="40"/>
    </row>
    <row r="1031" spans="2:7" x14ac:dyDescent="0.25">
      <c r="B1031" s="33"/>
      <c r="C1031" s="38"/>
      <c r="D1031" s="38"/>
      <c r="E1031" s="39"/>
      <c r="F1031" s="40"/>
      <c r="G1031" s="40"/>
    </row>
    <row r="1032" spans="2:7" x14ac:dyDescent="0.25">
      <c r="B1032" s="36"/>
      <c r="C1032" s="38"/>
      <c r="D1032" s="38"/>
      <c r="E1032" s="39"/>
      <c r="F1032" s="40"/>
      <c r="G1032" s="40"/>
    </row>
    <row r="1033" spans="2:7" x14ac:dyDescent="0.25">
      <c r="B1033" s="33"/>
      <c r="C1033" s="38"/>
      <c r="D1033" s="38"/>
      <c r="E1033" s="39"/>
      <c r="F1033" s="40"/>
      <c r="G1033" s="40"/>
    </row>
    <row r="1034" spans="2:7" x14ac:dyDescent="0.25">
      <c r="B1034" s="36"/>
      <c r="C1034" s="38"/>
      <c r="D1034" s="38"/>
      <c r="E1034" s="39"/>
      <c r="F1034" s="40"/>
      <c r="G1034" s="40"/>
    </row>
    <row r="1035" spans="2:7" x14ac:dyDescent="0.25">
      <c r="B1035" s="33"/>
      <c r="C1035" s="38"/>
      <c r="D1035" s="38"/>
      <c r="E1035" s="39"/>
      <c r="F1035" s="40"/>
      <c r="G1035" s="40"/>
    </row>
    <row r="1036" spans="2:7" x14ac:dyDescent="0.25">
      <c r="B1036" s="36"/>
      <c r="C1036" s="38"/>
      <c r="D1036" s="38"/>
      <c r="E1036" s="39"/>
      <c r="F1036" s="40"/>
      <c r="G1036" s="40"/>
    </row>
    <row r="1037" spans="2:7" x14ac:dyDescent="0.25">
      <c r="B1037" s="33"/>
      <c r="C1037" s="38"/>
      <c r="D1037" s="38"/>
      <c r="E1037" s="39"/>
      <c r="F1037" s="40"/>
      <c r="G1037" s="40"/>
    </row>
    <row r="1038" spans="2:7" x14ac:dyDescent="0.25">
      <c r="B1038" s="36"/>
      <c r="C1038" s="38"/>
      <c r="D1038" s="38"/>
      <c r="E1038" s="39"/>
      <c r="F1038" s="40"/>
      <c r="G1038" s="40"/>
    </row>
    <row r="1039" spans="2:7" x14ac:dyDescent="0.25">
      <c r="B1039" s="33"/>
      <c r="C1039" s="38"/>
      <c r="D1039" s="38"/>
      <c r="E1039" s="39"/>
      <c r="F1039" s="40"/>
      <c r="G1039" s="40"/>
    </row>
    <row r="1040" spans="2:7" x14ac:dyDescent="0.25">
      <c r="B1040" s="36"/>
      <c r="C1040" s="38"/>
      <c r="D1040" s="38"/>
      <c r="E1040" s="39"/>
      <c r="F1040" s="40"/>
      <c r="G1040" s="40"/>
    </row>
    <row r="1041" spans="2:7" x14ac:dyDescent="0.25">
      <c r="B1041" s="33"/>
      <c r="C1041" s="38"/>
      <c r="D1041" s="38"/>
      <c r="E1041" s="39"/>
      <c r="F1041" s="40"/>
      <c r="G1041" s="40"/>
    </row>
    <row r="1042" spans="2:7" x14ac:dyDescent="0.25">
      <c r="B1042" s="36"/>
      <c r="C1042" s="38"/>
      <c r="D1042" s="38"/>
      <c r="E1042" s="39"/>
      <c r="F1042" s="40"/>
      <c r="G1042" s="40"/>
    </row>
    <row r="1043" spans="2:7" x14ac:dyDescent="0.25">
      <c r="B1043" s="33"/>
      <c r="C1043" s="38"/>
      <c r="D1043" s="38"/>
      <c r="E1043" s="39"/>
      <c r="F1043" s="40"/>
      <c r="G1043" s="40"/>
    </row>
    <row r="1044" spans="2:7" x14ac:dyDescent="0.25">
      <c r="B1044" s="36"/>
      <c r="C1044" s="38"/>
      <c r="D1044" s="38"/>
      <c r="E1044" s="39"/>
      <c r="F1044" s="40"/>
      <c r="G1044" s="40"/>
    </row>
    <row r="1045" spans="2:7" x14ac:dyDescent="0.25">
      <c r="B1045" s="33"/>
      <c r="C1045" s="38"/>
      <c r="D1045" s="38"/>
      <c r="E1045" s="39"/>
      <c r="F1045" s="40"/>
      <c r="G1045" s="40"/>
    </row>
    <row r="1046" spans="2:7" x14ac:dyDescent="0.25">
      <c r="B1046" s="36"/>
      <c r="C1046" s="38"/>
      <c r="D1046" s="38"/>
      <c r="E1046" s="39"/>
      <c r="F1046" s="40"/>
      <c r="G1046" s="40"/>
    </row>
    <row r="1047" spans="2:7" x14ac:dyDescent="0.25">
      <c r="B1047" s="33"/>
      <c r="C1047" s="38"/>
      <c r="D1047" s="38"/>
      <c r="E1047" s="39"/>
      <c r="F1047" s="40"/>
      <c r="G1047" s="40"/>
    </row>
    <row r="1048" spans="2:7" x14ac:dyDescent="0.25">
      <c r="B1048" s="36"/>
      <c r="C1048" s="38"/>
      <c r="D1048" s="38"/>
      <c r="E1048" s="39"/>
      <c r="F1048" s="40"/>
      <c r="G1048" s="40"/>
    </row>
    <row r="1049" spans="2:7" x14ac:dyDescent="0.25">
      <c r="B1049" s="33"/>
      <c r="C1049" s="38"/>
      <c r="D1049" s="38"/>
      <c r="E1049" s="39"/>
      <c r="F1049" s="40"/>
      <c r="G1049" s="40"/>
    </row>
    <row r="1050" spans="2:7" x14ac:dyDescent="0.25">
      <c r="B1050" s="36"/>
      <c r="C1050" s="38"/>
      <c r="D1050" s="38"/>
      <c r="E1050" s="39"/>
      <c r="F1050" s="40"/>
      <c r="G1050" s="40"/>
    </row>
    <row r="1051" spans="2:7" x14ac:dyDescent="0.25">
      <c r="B1051" s="33"/>
      <c r="C1051" s="38"/>
      <c r="D1051" s="38"/>
      <c r="E1051" s="39"/>
      <c r="F1051" s="40"/>
      <c r="G1051" s="40"/>
    </row>
  </sheetData>
  <autoFilter ref="A6:CN6" xr:uid="{727632EE-2CCE-433A-83F8-AAE279415631}"/>
  <mergeCells count="8">
    <mergeCell ref="I5:I6"/>
    <mergeCell ref="B2:I2"/>
    <mergeCell ref="B3:I3"/>
    <mergeCell ref="B534:I534"/>
    <mergeCell ref="B5:B6"/>
    <mergeCell ref="C5:C6"/>
    <mergeCell ref="D5:D6"/>
    <mergeCell ref="H5:H6"/>
  </mergeCells>
  <pageMargins left="0.7" right="0.7" top="0.75" bottom="0.75" header="0.3" footer="0.3"/>
  <pageSetup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BASE MEDICAMENTOS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Lida Maria Rodriguez Montero</dc:creator>
  <cp:lastModifiedBy>Sandra Rojas</cp:lastModifiedBy>
  <dcterms:created xsi:type="dcterms:W3CDTF">2021-03-17T08:40:39Z</dcterms:created>
  <dcterms:modified xsi:type="dcterms:W3CDTF">2021-03-17T16:42:22Z</dcterms:modified>
</cp:coreProperties>
</file>