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eso\Documents\TRANSMILENIO 2021\LICITACIÓN PUBLICA\PROCESO ATL\OFERTAS\INFORMES DE EVALUACIÓN\"/>
    </mc:Choice>
  </mc:AlternateContent>
  <xr:revisionPtr revIDLastSave="0" documentId="8_{3FC1D047-0043-425E-9C85-76D42D492744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Evaluación" sheetId="5" r:id="rId1"/>
  </sheets>
  <definedNames>
    <definedName name="_xlnm.Print_Area" localSheetId="0">Evaluación!$A$1:$J$62</definedName>
    <definedName name="_xlnm.Print_Titles" localSheetId="0">Evaluación!$1:$2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5" i="5" l="1"/>
  <c r="G55" i="5"/>
  <c r="F55" i="5"/>
  <c r="F56" i="5"/>
  <c r="E55" i="5"/>
  <c r="D55" i="5"/>
  <c r="J37" i="5"/>
  <c r="H55" i="5" s="1"/>
  <c r="J42" i="5"/>
  <c r="B42" i="5"/>
  <c r="J41" i="5"/>
  <c r="J40" i="5"/>
  <c r="H57" i="5" s="1"/>
  <c r="B40" i="5"/>
  <c r="I56" i="5"/>
  <c r="E56" i="5"/>
  <c r="D56" i="5"/>
  <c r="J39" i="5"/>
  <c r="J38" i="5"/>
  <c r="J36" i="5"/>
  <c r="H54" i="5" s="1"/>
  <c r="B36" i="5"/>
  <c r="B80" i="5" s="1"/>
  <c r="D53" i="5"/>
  <c r="J35" i="5"/>
  <c r="H53" i="5" s="1"/>
  <c r="B63" i="5"/>
  <c r="B30" i="5"/>
  <c r="B76" i="5"/>
  <c r="I52" i="5"/>
  <c r="F52" i="5"/>
  <c r="E52" i="5"/>
  <c r="D52" i="5"/>
  <c r="B33" i="5"/>
  <c r="J34" i="5"/>
  <c r="J33" i="5"/>
  <c r="J32" i="5"/>
  <c r="H51" i="5" s="1"/>
  <c r="I50" i="5"/>
  <c r="F50" i="5"/>
  <c r="E50" i="5"/>
  <c r="D50" i="5"/>
  <c r="J31" i="5"/>
  <c r="J30" i="5"/>
  <c r="B59" i="5"/>
  <c r="B72" i="5" s="1"/>
  <c r="I59" i="5"/>
  <c r="H59" i="5"/>
  <c r="G59" i="5"/>
  <c r="F59" i="5"/>
  <c r="E59" i="5"/>
  <c r="D59" i="5"/>
  <c r="D57" i="5"/>
  <c r="E57" i="5"/>
  <c r="F57" i="5"/>
  <c r="G57" i="5"/>
  <c r="I57" i="5"/>
  <c r="G52" i="5"/>
  <c r="I58" i="5"/>
  <c r="B84" i="5"/>
  <c r="B71" i="5"/>
  <c r="H58" i="5"/>
  <c r="G58" i="5"/>
  <c r="F58" i="5"/>
  <c r="E58" i="5"/>
  <c r="D58" i="5"/>
  <c r="B58" i="5"/>
  <c r="B41" i="5"/>
  <c r="B83" i="5"/>
  <c r="B70" i="5"/>
  <c r="B57" i="5"/>
  <c r="B82" i="5"/>
  <c r="B69" i="5"/>
  <c r="G56" i="5"/>
  <c r="B39" i="5"/>
  <c r="B38" i="5"/>
  <c r="B37" i="5"/>
  <c r="B81" i="5" s="1"/>
  <c r="B35" i="5"/>
  <c r="B79" i="5" s="1"/>
  <c r="B55" i="5"/>
  <c r="I54" i="5"/>
  <c r="G54" i="5"/>
  <c r="F54" i="5"/>
  <c r="E54" i="5"/>
  <c r="D54" i="5"/>
  <c r="B54" i="5"/>
  <c r="I53" i="5"/>
  <c r="G53" i="5"/>
  <c r="F53" i="5"/>
  <c r="E53" i="5"/>
  <c r="B53" i="5"/>
  <c r="B78" i="5"/>
  <c r="B65" i="5"/>
  <c r="B34" i="5"/>
  <c r="B32" i="5"/>
  <c r="B77" i="5" s="1"/>
  <c r="I51" i="5"/>
  <c r="G51" i="5"/>
  <c r="F51" i="5"/>
  <c r="E51" i="5"/>
  <c r="D51" i="5"/>
  <c r="B51" i="5"/>
  <c r="G50" i="5"/>
  <c r="B31" i="5"/>
  <c r="H56" i="5" l="1"/>
  <c r="B66" i="5"/>
  <c r="B68" i="5"/>
  <c r="H52" i="5"/>
  <c r="B64" i="5"/>
  <c r="B67" i="5"/>
  <c r="B85" i="5"/>
  <c r="H50" i="5"/>
</calcChain>
</file>

<file path=xl/sharedStrings.xml><?xml version="1.0" encoding="utf-8"?>
<sst xmlns="http://schemas.openxmlformats.org/spreadsheetml/2006/main" count="172" uniqueCount="75">
  <si>
    <t>PRESUPUESTO OFICIAL</t>
  </si>
  <si>
    <t>PROPONENTE</t>
  </si>
  <si>
    <t>INFORMACIÓN REQUERIDA</t>
  </si>
  <si>
    <t>INDICADOR</t>
  </si>
  <si>
    <t>ACTIVO TOTAL</t>
  </si>
  <si>
    <t>PASIVO TOTAL</t>
  </si>
  <si>
    <t>ACTIVO CORRIENTE</t>
  </si>
  <si>
    <t>PASIVO CORRIENTE</t>
  </si>
  <si>
    <t>CUMPLIMIENTO DE INDICADORES FINANCIEROS</t>
  </si>
  <si>
    <t>CUMPLE (S/N)</t>
  </si>
  <si>
    <t>PERSONAS JURÍDICAS</t>
  </si>
  <si>
    <t>CUMPLE S/N</t>
  </si>
  <si>
    <t>RESULTADO FINAL</t>
  </si>
  <si>
    <t>CAPITAL DE TRABAJO MÍNIMO REQUERIDO</t>
  </si>
  <si>
    <t>(CUMPLE S/N)</t>
  </si>
  <si>
    <t xml:space="preserve">INFORMACIÓN        </t>
  </si>
  <si>
    <t>RUP</t>
  </si>
  <si>
    <t>UTILIDAD OPERACIONAL</t>
  </si>
  <si>
    <t>GASTOS DE INTERESES</t>
  </si>
  <si>
    <t>PATRIMONIO</t>
  </si>
  <si>
    <t>RUT</t>
  </si>
  <si>
    <t>REPRESENTANTE 
LEGAL</t>
  </si>
  <si>
    <t>Cédula representante legal</t>
  </si>
  <si>
    <t>OBSERVACIONES</t>
  </si>
  <si>
    <t>EL PROPONENTE:</t>
  </si>
  <si>
    <t xml:space="preserve"> DEBE REMITIR:</t>
  </si>
  <si>
    <t>OBSERVACION</t>
  </si>
  <si>
    <t>SI</t>
  </si>
  <si>
    <t>N/R</t>
  </si>
  <si>
    <t>N/A</t>
  </si>
  <si>
    <t>CUMPLE CON LOS REQUISITOS FINANCIEROS Y ORGANIZACIONALES HABILITANTES.</t>
  </si>
  <si>
    <t>CONTRATISTA DIRECCIÓN CORPORATIVA</t>
  </si>
  <si>
    <t>MIGUEL DARIO DUQUE VARGAS</t>
  </si>
  <si>
    <t>CENTURY MEDIA S.A S</t>
  </si>
  <si>
    <t>Formato
No 08</t>
  </si>
  <si>
    <t>NO</t>
  </si>
  <si>
    <t>S</t>
  </si>
  <si>
    <t xml:space="preserve">
                   LICITACIÓN PUBLICA No. TMSA-LP-02-2021</t>
  </si>
  <si>
    <t>Contratar la prestación de servicios para la Subgerencia de Atención al Usuario y Comunicaciones en todo lo
relacionado con actividades de ATL en el marco de la estrategia de comunicaciones planteada por la Subgerencia</t>
  </si>
  <si>
    <t>Nivel de Endeudamiento (&lt;= 83,31%0)</t>
  </si>
  <si>
    <t>Nivel de Liquidez
(&gt;= 1,17)</t>
  </si>
  <si>
    <t>Cobertura de Intereses (&gt;=0)</t>
  </si>
  <si>
    <t>Capital de Trabajo &gt;= % del Presupuesto 
(&gt;= 625.000.000)</t>
  </si>
  <si>
    <t>Rentabilidad del Patrimonio
 (&gt;= 0%)</t>
  </si>
  <si>
    <t>Rentabilidad del Activo (&gt;= 0%)</t>
  </si>
  <si>
    <t xml:space="preserve">UNIÓN TEMPORAL TERCER MILENIO 2021
CENTRAL  PROMOTORA  DE MEDIOS S.A.S  50% </t>
  </si>
  <si>
    <t>UNIÓN TEMPORAL TERCER MILENIO 2021  
ARENA  COMMUNICATIONS  COLOMBIA  S.A.S   50%</t>
  </si>
  <si>
    <t>ANDREA  ISAAC  VERGARA</t>
  </si>
  <si>
    <t>ANDREA CAROLOLINA GUZMAN RUIZ</t>
  </si>
  <si>
    <t>UNIVERSAL MCCANN SERVICIOS DE MEDIOS LIMITADA</t>
  </si>
  <si>
    <t>MARTHA DÍAZ MANRIQUE</t>
  </si>
  <si>
    <t>CONSORCIO SM - CM
SINTONIZAR MEDIOS S.A.S  50%</t>
  </si>
  <si>
    <t>CONSORCIO SM - CM
CONSTRUCTORA DE MARCAS S.A.S  50%</t>
  </si>
  <si>
    <t>CONSORCIO SM - CM
SINTONIZAR MEDIOS S.A.S  50%
CONSTRUCTORA DE MARCAS S.A.S  50%</t>
  </si>
  <si>
    <t>UNIÓN TEMPORAL TERCER MILENIO 2021 
CENTRAL  PROMOTORA  DE MEDIOS S.A.S  50%  
ARENA  COMMUNICATIONS  COLOMBIA  S.A.S   50%</t>
  </si>
  <si>
    <t>MIACOM SAS</t>
  </si>
  <si>
    <t>JUAN CARLOS AVELLANEDA TAMAYO</t>
  </si>
  <si>
    <t>CONSORCIO NACIONAL DE MEDIOS SA</t>
  </si>
  <si>
    <t>GIOVANNI HERNANDEZ VILLALBA</t>
  </si>
  <si>
    <t>EN EL CASO DE RESULTAR ADJUDICATARIO SE DEBERA DAR CUMPLIMIENTO AL NUMERAL 2.12.1 DEL PLIEGO DE CONDICIONES, REFERENTE AL FORMATO NUMERO 8.</t>
  </si>
  <si>
    <t>SERVIMEDIOS S.A.S</t>
  </si>
  <si>
    <t>LUZ ELENA CARREÑO ABRIL</t>
  </si>
  <si>
    <t>GUSTAVO ADOLFO RINCON PLATA</t>
  </si>
  <si>
    <t>UNION TEMPORAL UT TRANSMILENIO
PUBBLICA S.A.S  50%</t>
  </si>
  <si>
    <t>UNION TEMPORAL UT TRANSMILENIO
ACOMEDIOS PUBLICIDAD Y MERCADEO S.A.S.  50%
PUBBLICA S.A.S  50%</t>
  </si>
  <si>
    <t>UNION TEMPORAL UT TRANSMILENIO
ACOMEDIOS PUBLICIDAD Y MERCADEO S.A.S.  50%</t>
  </si>
  <si>
    <t>UNIVERSAL GROUP AGENCIA DE COMUNICACIONES S.A.S</t>
  </si>
  <si>
    <t>CAMILO ANDRES CARRILLO ROJAS</t>
  </si>
  <si>
    <t>MARIO ALBERTO RIOS CONDE</t>
  </si>
  <si>
    <t>EMPRESA DE TELECOMUNICACIONES DE BOGOTA SA ESP</t>
  </si>
  <si>
    <t>NIBALDO ENRIQUE TOLEDO TAKAHASHI</t>
  </si>
  <si>
    <t>EVALUACIÓN DEFINITIVA REQUISITOS FINANCIEROS Y ORGANIZACIONALES HABILITANTES</t>
  </si>
  <si>
    <t>EL PROPONENTE EN EL TERMINO DE TRASLADO DE LA EVALUACIÓN PRELIMINAR, ALLEGÁ EL EL RUT, DE CONFORMIDAD CON EL NUMERAL 2.1.2.1 DEL PLIEGO DE CONDICIONES</t>
  </si>
  <si>
    <t>EL PROPONENTE EN EL TERMINO DE TRASLADO DE LA EVALUACIÓN PRELIMINAR, ALLEGÁ EL EL RUT DE CADA UNO DE SUS INTEGRANTES, DE CONFORMIDAD CON EL NUMERAL 2.1.2.1 DEL PLIEGO DE CONDICIONES</t>
  </si>
  <si>
    <t>EL PROPONENTE EN EL TERMINO DE TRASLADO DE LA EVALUACIÓN PRELIMINAR, ALLEGÁ EL RUT, DE CONFORMIDAD CON EL NUMERAL 2.1.2.1 DEL PLIEGO DE CONDICIONES, EL PROPONENTE ALLEGA RUT VIGENTE Y EN FIRME CON INDICADORES FINACIEROS ACTUALIZADOS, CUMPLIENDO CON LAS CONDICIONES FINANCIERAS FRENTE A LA RAZON DE COBERTURA DEL INTERES Y CONDICIONES ORGANIZACIONALES DE RENTABILIDAD DEL PATRIMONIO Y RENTABILIDAD DEL ACTIVO, CONSAGRADAS EN EL PLIEGO DE CONDIONES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</si>
</sst>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_(* #,##0.00_);_(* \(#,##0.00\);_(* &quot;-&quot;??_);_(@_)"/>
    <numFmt numFmtId="165" formatCode="_-* #,##0.00\ _€_-;\-* #,##0.00\ _€_-;_-* &quot;-&quot;??\ _€_-;_-@_-"/>
    <numFmt numFmtId="166" formatCode="_-* #,##0\ _p_t_a_-;\-* #,##0\ _p_t_a_-;_-* &quot;-&quot;\ _p_t_a_-;_-@_-"/>
    <numFmt numFmtId="167" formatCode="_-* #,##0.00\ &quot;pta&quot;_-;\-* #,##0.00\ &quot;pta&quot;_-;_-* &quot;-&quot;??\ &quot;pta&quot;_-;_-@_-"/>
    <numFmt numFmtId="168" formatCode="#,##0_ ;\-#,##0\ "/>
    <numFmt numFmtId="169" formatCode="_-* #,##0.00\ _p_t_a_-;\-* #,##0.00\ _p_t_a_-;_-* &quot;-&quot;\ _p_t_a_-;_-@_-"/>
    <numFmt numFmtId="170" formatCode="_-* #,##0.00\ [$€-1]_-;\-* #,##0.00\ [$€-1]_-;_-* &quot;-&quot;??\ [$€-1]_-"/>
    <numFmt numFmtId="171" formatCode="[$$-240A]\ #,##0;[$$-240A]\ \-#,##0"/>
    <numFmt numFmtId="172" formatCode="_-* #,##0.0000\ _p_t_a_-;\-* #,##0.0000\ _p_t_a_-;_-* &quot;-&quot;????\ _p_t_a_-;_-@_-"/>
    <numFmt numFmtId="173" formatCode="[$$-240A]\ #,##0"/>
    <numFmt numFmtId="174" formatCode="_(* #,##0_);_(* \(#,##0\);_(* &quot;-&quot;??_);_(@_)"/>
  </numFmts>
  <fonts count="21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16"/>
      <name val="Arial"/>
      <family val="2"/>
    </font>
    <font>
      <sz val="11"/>
      <name val="Arial"/>
      <family val="2"/>
    </font>
    <font>
      <sz val="13"/>
      <name val="Arial"/>
      <family val="2"/>
    </font>
    <font>
      <sz val="14"/>
      <name val="Arial"/>
      <family val="2"/>
    </font>
    <font>
      <b/>
      <sz val="13"/>
      <name val="Arial"/>
      <family val="2"/>
    </font>
    <font>
      <sz val="9"/>
      <name val="Arial"/>
      <family val="2"/>
    </font>
    <font>
      <b/>
      <sz val="10"/>
      <name val="Tahoma"/>
      <family val="2"/>
    </font>
    <font>
      <sz val="10"/>
      <name val="Tahoma"/>
      <family val="2"/>
    </font>
    <font>
      <b/>
      <sz val="14"/>
      <name val="Arial"/>
      <family val="2"/>
    </font>
    <font>
      <b/>
      <sz val="11"/>
      <color indexed="9"/>
      <name val="Arial"/>
      <family val="2"/>
    </font>
    <font>
      <sz val="10"/>
      <name val="Arial"/>
      <family val="2"/>
    </font>
    <font>
      <sz val="11"/>
      <name val="Times New Roman"/>
      <family val="1"/>
    </font>
    <font>
      <sz val="10"/>
      <name val="Arial"/>
      <family val="2"/>
    </font>
    <font>
      <sz val="16"/>
      <name val="Arial"/>
      <family val="2"/>
    </font>
    <font>
      <b/>
      <u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170" fontId="1" fillId="0" borderId="0" applyFont="0" applyFill="0" applyBorder="0" applyAlignment="0" applyProtection="0"/>
    <xf numFmtId="170" fontId="1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6" fillId="0" borderId="0" applyFont="0" applyFill="0" applyBorder="0" applyAlignment="0" applyProtection="0"/>
    <xf numFmtId="167" fontId="1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6" fillId="0" borderId="0" applyFont="0" applyFill="0" applyBorder="0" applyAlignment="0" applyProtection="0"/>
    <xf numFmtId="164" fontId="18" fillId="0" borderId="0" applyFont="0" applyFill="0" applyBorder="0" applyAlignment="0" applyProtection="0"/>
  </cellStyleXfs>
  <cellXfs count="157">
    <xf numFmtId="0" fontId="0" fillId="0" borderId="0" xfId="0"/>
    <xf numFmtId="0" fontId="5" fillId="2" borderId="0" xfId="0" applyFont="1" applyFill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168" fontId="15" fillId="2" borderId="0" xfId="3" applyNumberFormat="1" applyFont="1" applyFill="1" applyBorder="1" applyAlignment="1">
      <alignment vertical="center"/>
    </xf>
    <xf numFmtId="0" fontId="15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center" vertical="center"/>
    </xf>
    <xf numFmtId="169" fontId="7" fillId="2" borderId="0" xfId="3" applyNumberFormat="1" applyFont="1" applyFill="1" applyBorder="1" applyAlignment="1">
      <alignment horizontal="right" vertical="center" wrapText="1"/>
    </xf>
    <xf numFmtId="166" fontId="7" fillId="2" borderId="0" xfId="3" applyFont="1" applyFill="1" applyBorder="1" applyAlignment="1">
      <alignment horizontal="right" vertical="center" wrapText="1"/>
    </xf>
    <xf numFmtId="0" fontId="8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center" vertical="center" wrapText="1"/>
    </xf>
    <xf numFmtId="173" fontId="7" fillId="2" borderId="0" xfId="3" applyNumberFormat="1" applyFont="1" applyFill="1" applyBorder="1" applyAlignment="1">
      <alignment horizontal="righ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justify" vertical="center"/>
    </xf>
    <xf numFmtId="0" fontId="20" fillId="2" borderId="0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174" fontId="19" fillId="2" borderId="0" xfId="8" applyNumberFormat="1" applyFont="1" applyFill="1" applyAlignment="1">
      <alignment vertical="center"/>
    </xf>
    <xf numFmtId="0" fontId="9" fillId="2" borderId="0" xfId="0" applyFont="1" applyFill="1" applyAlignment="1">
      <alignment vertical="center"/>
    </xf>
    <xf numFmtId="168" fontId="3" fillId="2" borderId="0" xfId="3" applyNumberFormat="1" applyFont="1" applyFill="1" applyBorder="1" applyAlignment="1">
      <alignment vertical="center"/>
    </xf>
    <xf numFmtId="166" fontId="4" fillId="2" borderId="0" xfId="0" applyNumberFormat="1" applyFont="1" applyFill="1" applyAlignment="1">
      <alignment vertical="center"/>
    </xf>
    <xf numFmtId="0" fontId="17" fillId="2" borderId="0" xfId="0" applyFont="1" applyFill="1" applyAlignment="1">
      <alignment vertical="center"/>
    </xf>
    <xf numFmtId="166" fontId="4" fillId="2" borderId="0" xfId="3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171" fontId="3" fillId="2" borderId="0" xfId="3" applyNumberFormat="1" applyFont="1" applyFill="1" applyBorder="1" applyAlignment="1">
      <alignment horizontal="right" vertical="center"/>
    </xf>
    <xf numFmtId="166" fontId="3" fillId="2" borderId="0" xfId="3" applyFont="1" applyFill="1" applyBorder="1" applyAlignment="1">
      <alignment vertical="center"/>
    </xf>
    <xf numFmtId="0" fontId="4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9" fillId="2" borderId="0" xfId="0" applyFont="1" applyFill="1" applyBorder="1" applyAlignment="1">
      <alignment horizontal="left" vertical="center" wrapText="1"/>
    </xf>
    <xf numFmtId="173" fontId="11" fillId="2" borderId="0" xfId="0" applyNumberFormat="1" applyFont="1" applyFill="1" applyBorder="1" applyAlignment="1">
      <alignment vertical="center"/>
    </xf>
    <xf numFmtId="0" fontId="11" fillId="2" borderId="0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0" fontId="5" fillId="2" borderId="0" xfId="0" applyFont="1" applyFill="1" applyBorder="1" applyAlignment="1">
      <alignment horizontal="left" vertical="center" wrapText="1"/>
    </xf>
    <xf numFmtId="0" fontId="13" fillId="2" borderId="0" xfId="0" applyFont="1" applyFill="1" applyBorder="1" applyAlignment="1">
      <alignment horizontal="left" vertical="center"/>
    </xf>
    <xf numFmtId="0" fontId="12" fillId="2" borderId="0" xfId="0" applyFont="1" applyFill="1" applyBorder="1" applyAlignment="1">
      <alignment horizontal="center" vertical="center"/>
    </xf>
    <xf numFmtId="172" fontId="12" fillId="2" borderId="0" xfId="0" applyNumberFormat="1" applyFont="1" applyFill="1" applyBorder="1" applyAlignment="1">
      <alignment horizontal="center" vertical="center"/>
    </xf>
    <xf numFmtId="165" fontId="8" fillId="2" borderId="0" xfId="0" applyNumberFormat="1" applyFont="1" applyFill="1" applyAlignment="1">
      <alignment vertical="center"/>
    </xf>
    <xf numFmtId="0" fontId="10" fillId="2" borderId="0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/>
    </xf>
    <xf numFmtId="4" fontId="9" fillId="2" borderId="0" xfId="3" applyNumberFormat="1" applyFont="1" applyFill="1" applyBorder="1" applyAlignment="1">
      <alignment horizontal="center" vertical="center"/>
    </xf>
    <xf numFmtId="10" fontId="9" fillId="2" borderId="0" xfId="6" applyNumberFormat="1" applyFont="1" applyFill="1" applyBorder="1" applyAlignment="1">
      <alignment horizontal="center" vertical="center"/>
    </xf>
    <xf numFmtId="171" fontId="8" fillId="2" borderId="0" xfId="0" applyNumberFormat="1" applyFont="1" applyFill="1" applyAlignment="1">
      <alignment vertical="center"/>
    </xf>
    <xf numFmtId="10" fontId="4" fillId="2" borderId="0" xfId="6" applyNumberFormat="1" applyFont="1" applyFill="1" applyBorder="1" applyAlignment="1">
      <alignment horizontal="center" vertical="center"/>
    </xf>
    <xf numFmtId="3" fontId="4" fillId="2" borderId="0" xfId="0" applyNumberFormat="1" applyFont="1" applyFill="1" applyBorder="1" applyAlignment="1">
      <alignment horizontal="right" vertical="center"/>
    </xf>
    <xf numFmtId="3" fontId="9" fillId="2" borderId="0" xfId="0" applyNumberFormat="1" applyFont="1" applyFill="1" applyAlignment="1">
      <alignment vertical="center"/>
    </xf>
    <xf numFmtId="171" fontId="6" fillId="2" borderId="1" xfId="3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left" vertical="center" wrapText="1"/>
    </xf>
    <xf numFmtId="0" fontId="0" fillId="2" borderId="0" xfId="0" applyFill="1"/>
    <xf numFmtId="4" fontId="14" fillId="2" borderId="20" xfId="3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/>
    </xf>
    <xf numFmtId="166" fontId="14" fillId="2" borderId="0" xfId="4" applyFont="1" applyFill="1" applyAlignment="1">
      <alignment horizontal="center" vertical="center"/>
    </xf>
    <xf numFmtId="0" fontId="19" fillId="2" borderId="0" xfId="0" applyFont="1" applyFill="1" applyAlignment="1">
      <alignment vertical="center" wrapText="1"/>
    </xf>
    <xf numFmtId="2" fontId="9" fillId="0" borderId="10" xfId="0" applyNumberFormat="1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4" fillId="2" borderId="22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14" fillId="2" borderId="10" xfId="0" applyFont="1" applyFill="1" applyBorder="1" applyAlignment="1">
      <alignment horizontal="center" vertical="center"/>
    </xf>
    <xf numFmtId="0" fontId="14" fillId="2" borderId="20" xfId="0" applyFont="1" applyFill="1" applyBorder="1" applyAlignment="1">
      <alignment horizontal="center" vertical="center" wrapText="1"/>
    </xf>
    <xf numFmtId="168" fontId="9" fillId="2" borderId="29" xfId="3" applyNumberFormat="1" applyFont="1" applyFill="1" applyBorder="1" applyAlignment="1">
      <alignment horizontal="right" vertical="center" wrapText="1"/>
    </xf>
    <xf numFmtId="0" fontId="14" fillId="2" borderId="0" xfId="0" applyFont="1" applyFill="1" applyBorder="1" applyAlignment="1">
      <alignment horizontal="left" vertical="center"/>
    </xf>
    <xf numFmtId="168" fontId="9" fillId="0" borderId="10" xfId="3" applyNumberFormat="1" applyFont="1" applyFill="1" applyBorder="1" applyAlignment="1">
      <alignment horizontal="right" vertical="center"/>
    </xf>
    <xf numFmtId="0" fontId="14" fillId="2" borderId="19" xfId="0" applyFont="1" applyFill="1" applyBorder="1" applyAlignment="1">
      <alignment horizontal="center" vertical="center" wrapText="1"/>
    </xf>
    <xf numFmtId="0" fontId="14" fillId="0" borderId="31" xfId="0" applyFont="1" applyFill="1" applyBorder="1" applyAlignment="1">
      <alignment horizontal="center" vertical="center"/>
    </xf>
    <xf numFmtId="0" fontId="14" fillId="0" borderId="26" xfId="0" applyFont="1" applyFill="1" applyBorder="1" applyAlignment="1">
      <alignment horizontal="center" vertical="center" wrapText="1"/>
    </xf>
    <xf numFmtId="0" fontId="14" fillId="0" borderId="27" xfId="0" applyFont="1" applyFill="1" applyBorder="1" applyAlignment="1">
      <alignment horizontal="center" vertical="center" wrapText="1"/>
    </xf>
    <xf numFmtId="0" fontId="14" fillId="2" borderId="28" xfId="0" applyFont="1" applyFill="1" applyBorder="1" applyAlignment="1">
      <alignment horizontal="center" vertical="center" wrapText="1"/>
    </xf>
    <xf numFmtId="0" fontId="14" fillId="0" borderId="22" xfId="0" applyFont="1" applyFill="1" applyBorder="1" applyAlignment="1">
      <alignment horizontal="center" vertical="center" wrapText="1"/>
    </xf>
    <xf numFmtId="0" fontId="14" fillId="0" borderId="29" xfId="0" applyFont="1" applyFill="1" applyBorder="1" applyAlignment="1">
      <alignment horizontal="center" vertical="center"/>
    </xf>
    <xf numFmtId="171" fontId="14" fillId="0" borderId="29" xfId="3" applyNumberFormat="1" applyFont="1" applyFill="1" applyBorder="1" applyAlignment="1">
      <alignment horizontal="center" vertical="center" wrapText="1"/>
    </xf>
    <xf numFmtId="168" fontId="9" fillId="2" borderId="1" xfId="3" applyNumberFormat="1" applyFont="1" applyFill="1" applyBorder="1" applyAlignment="1">
      <alignment horizontal="center" vertical="center" wrapText="1"/>
    </xf>
    <xf numFmtId="171" fontId="14" fillId="0" borderId="29" xfId="3" applyNumberFormat="1" applyFont="1" applyFill="1" applyBorder="1" applyAlignment="1">
      <alignment horizontal="center" vertical="center" wrapText="1"/>
    </xf>
    <xf numFmtId="0" fontId="14" fillId="0" borderId="21" xfId="0" applyFont="1" applyFill="1" applyBorder="1" applyAlignment="1">
      <alignment horizontal="center" vertical="center"/>
    </xf>
    <xf numFmtId="10" fontId="9" fillId="0" borderId="10" xfId="6" applyNumberFormat="1" applyFont="1" applyFill="1" applyBorder="1" applyAlignment="1">
      <alignment horizontal="center" vertical="center"/>
    </xf>
    <xf numFmtId="0" fontId="14" fillId="2" borderId="31" xfId="0" applyFont="1" applyFill="1" applyBorder="1" applyAlignment="1">
      <alignment horizontal="center" vertical="center"/>
    </xf>
    <xf numFmtId="171" fontId="14" fillId="0" borderId="29" xfId="3" applyNumberFormat="1" applyFont="1" applyFill="1" applyBorder="1" applyAlignment="1">
      <alignment horizontal="center" vertical="center" wrapText="1"/>
    </xf>
    <xf numFmtId="0" fontId="14" fillId="0" borderId="37" xfId="0" applyFont="1" applyFill="1" applyBorder="1" applyAlignment="1">
      <alignment horizontal="left" vertical="center" wrapText="1"/>
    </xf>
    <xf numFmtId="2" fontId="9" fillId="2" borderId="10" xfId="0" applyNumberFormat="1" applyFont="1" applyFill="1" applyBorder="1" applyAlignment="1">
      <alignment horizontal="center" vertical="center"/>
    </xf>
    <xf numFmtId="10" fontId="9" fillId="2" borderId="10" xfId="6" applyNumberFormat="1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171" fontId="14" fillId="2" borderId="29" xfId="3" applyNumberFormat="1" applyFont="1" applyFill="1" applyBorder="1" applyAlignment="1">
      <alignment horizontal="center" vertical="center" wrapText="1"/>
    </xf>
    <xf numFmtId="0" fontId="14" fillId="0" borderId="22" xfId="0" applyFont="1" applyFill="1" applyBorder="1" applyAlignment="1">
      <alignment horizontal="center" vertical="center"/>
    </xf>
    <xf numFmtId="0" fontId="14" fillId="0" borderId="32" xfId="0" applyFont="1" applyFill="1" applyBorder="1" applyAlignment="1">
      <alignment horizontal="center" vertical="center"/>
    </xf>
    <xf numFmtId="0" fontId="14" fillId="0" borderId="29" xfId="0" applyFont="1" applyFill="1" applyBorder="1" applyAlignment="1">
      <alignment horizontal="left" vertical="center" wrapText="1"/>
    </xf>
    <xf numFmtId="171" fontId="14" fillId="0" borderId="29" xfId="3" applyNumberFormat="1" applyFont="1" applyFill="1" applyBorder="1" applyAlignment="1">
      <alignment horizontal="center" vertical="center" wrapText="1"/>
    </xf>
    <xf numFmtId="171" fontId="14" fillId="0" borderId="22" xfId="3" applyNumberFormat="1" applyFont="1" applyFill="1" applyBorder="1" applyAlignment="1">
      <alignment horizontal="center" vertical="center" wrapText="1"/>
    </xf>
    <xf numFmtId="171" fontId="14" fillId="0" borderId="32" xfId="3" applyNumberFormat="1" applyFont="1" applyFill="1" applyBorder="1" applyAlignment="1">
      <alignment horizontal="center" vertical="center" wrapText="1"/>
    </xf>
    <xf numFmtId="171" fontId="14" fillId="0" borderId="33" xfId="3" applyNumberFormat="1" applyFont="1" applyFill="1" applyBorder="1" applyAlignment="1">
      <alignment horizontal="center" vertical="center" wrapText="1"/>
    </xf>
    <xf numFmtId="171" fontId="14" fillId="0" borderId="34" xfId="3" applyNumberFormat="1" applyFont="1" applyFill="1" applyBorder="1" applyAlignment="1">
      <alignment horizontal="center" vertical="center" wrapText="1"/>
    </xf>
    <xf numFmtId="171" fontId="14" fillId="0" borderId="35" xfId="3" applyNumberFormat="1" applyFont="1" applyFill="1" applyBorder="1" applyAlignment="1">
      <alignment horizontal="center" vertical="center" wrapText="1"/>
    </xf>
    <xf numFmtId="171" fontId="14" fillId="0" borderId="36" xfId="3" applyNumberFormat="1" applyFont="1" applyFill="1" applyBorder="1" applyAlignment="1">
      <alignment horizontal="center" vertical="center" wrapText="1"/>
    </xf>
    <xf numFmtId="171" fontId="14" fillId="2" borderId="33" xfId="3" applyNumberFormat="1" applyFont="1" applyFill="1" applyBorder="1" applyAlignment="1">
      <alignment horizontal="center" vertical="center" wrapText="1"/>
    </xf>
    <xf numFmtId="171" fontId="14" fillId="2" borderId="34" xfId="3" applyNumberFormat="1" applyFont="1" applyFill="1" applyBorder="1" applyAlignment="1">
      <alignment horizontal="center" vertical="center" wrapText="1"/>
    </xf>
    <xf numFmtId="171" fontId="14" fillId="2" borderId="35" xfId="3" applyNumberFormat="1" applyFont="1" applyFill="1" applyBorder="1" applyAlignment="1">
      <alignment horizontal="center" vertical="center" wrapText="1"/>
    </xf>
    <xf numFmtId="171" fontId="14" fillId="2" borderId="36" xfId="3" applyNumberFormat="1" applyFont="1" applyFill="1" applyBorder="1" applyAlignment="1">
      <alignment horizontal="center" vertical="center" wrapText="1"/>
    </xf>
    <xf numFmtId="0" fontId="14" fillId="2" borderId="29" xfId="0" applyFont="1" applyFill="1" applyBorder="1" applyAlignment="1">
      <alignment horizontal="left" vertical="center" wrapText="1"/>
    </xf>
    <xf numFmtId="49" fontId="9" fillId="2" borderId="10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left" vertical="center" wrapText="1"/>
    </xf>
    <xf numFmtId="10" fontId="9" fillId="0" borderId="29" xfId="6" applyNumberFormat="1" applyFont="1" applyFill="1" applyBorder="1" applyAlignment="1">
      <alignment horizontal="left" vertical="center" wrapText="1"/>
    </xf>
    <xf numFmtId="10" fontId="9" fillId="0" borderId="29" xfId="6" applyNumberFormat="1" applyFont="1" applyFill="1" applyBorder="1" applyAlignment="1">
      <alignment horizontal="left" vertical="center"/>
    </xf>
    <xf numFmtId="10" fontId="9" fillId="0" borderId="30" xfId="6" applyNumberFormat="1" applyFont="1" applyFill="1" applyBorder="1" applyAlignment="1">
      <alignment horizontal="left" vertical="center"/>
    </xf>
    <xf numFmtId="10" fontId="9" fillId="2" borderId="29" xfId="6" applyNumberFormat="1" applyFont="1" applyFill="1" applyBorder="1" applyAlignment="1">
      <alignment horizontal="left" vertical="center" wrapText="1"/>
    </xf>
    <xf numFmtId="10" fontId="9" fillId="2" borderId="29" xfId="6" applyNumberFormat="1" applyFont="1" applyFill="1" applyBorder="1" applyAlignment="1">
      <alignment horizontal="left" vertical="center"/>
    </xf>
    <xf numFmtId="10" fontId="9" fillId="2" borderId="30" xfId="6" applyNumberFormat="1" applyFont="1" applyFill="1" applyBorder="1" applyAlignment="1">
      <alignment horizontal="left" vertical="center"/>
    </xf>
    <xf numFmtId="10" fontId="9" fillId="0" borderId="38" xfId="6" applyNumberFormat="1" applyFont="1" applyFill="1" applyBorder="1" applyAlignment="1">
      <alignment horizontal="left" vertical="center" wrapText="1"/>
    </xf>
    <xf numFmtId="10" fontId="9" fillId="0" borderId="39" xfId="6" applyNumberFormat="1" applyFont="1" applyFill="1" applyBorder="1" applyAlignment="1">
      <alignment horizontal="left" vertical="center" wrapText="1"/>
    </xf>
    <xf numFmtId="10" fontId="9" fillId="0" borderId="40" xfId="6" applyNumberFormat="1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center" vertical="center"/>
    </xf>
    <xf numFmtId="0" fontId="14" fillId="2" borderId="18" xfId="0" applyFont="1" applyFill="1" applyBorder="1" applyAlignment="1">
      <alignment horizontal="center" vertical="center"/>
    </xf>
    <xf numFmtId="0" fontId="14" fillId="2" borderId="19" xfId="0" applyFont="1" applyFill="1" applyBorder="1" applyAlignment="1">
      <alignment horizontal="center" vertical="center"/>
    </xf>
    <xf numFmtId="0" fontId="14" fillId="2" borderId="20" xfId="0" applyFont="1" applyFill="1" applyBorder="1" applyAlignment="1">
      <alignment horizontal="center" vertical="center"/>
    </xf>
    <xf numFmtId="0" fontId="9" fillId="2" borderId="0" xfId="0" quotePrefix="1" applyFont="1" applyFill="1" applyBorder="1" applyAlignment="1">
      <alignment horizontal="left" vertical="top" wrapText="1"/>
    </xf>
    <xf numFmtId="0" fontId="9" fillId="2" borderId="0" xfId="0" applyFont="1" applyFill="1" applyBorder="1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0" fontId="6" fillId="2" borderId="9" xfId="0" applyFont="1" applyFill="1" applyBorder="1" applyAlignment="1">
      <alignment horizontal="center" vertical="center" wrapText="1"/>
    </xf>
    <xf numFmtId="0" fontId="14" fillId="2" borderId="18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 wrapText="1"/>
    </xf>
    <xf numFmtId="0" fontId="14" fillId="2" borderId="24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4" fillId="2" borderId="25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/>
    </xf>
    <xf numFmtId="10" fontId="14" fillId="2" borderId="7" xfId="6" applyNumberFormat="1" applyFont="1" applyFill="1" applyBorder="1" applyAlignment="1">
      <alignment horizontal="center" vertical="center"/>
    </xf>
    <xf numFmtId="10" fontId="14" fillId="2" borderId="9" xfId="6" applyNumberFormat="1" applyFont="1" applyFill="1" applyBorder="1" applyAlignment="1">
      <alignment horizontal="center" vertical="center"/>
    </xf>
    <xf numFmtId="10" fontId="14" fillId="2" borderId="8" xfId="6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14" fillId="2" borderId="5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4" fillId="2" borderId="15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14" fillId="2" borderId="21" xfId="0" applyFont="1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14" fillId="2" borderId="13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5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/>
    </xf>
    <xf numFmtId="0" fontId="14" fillId="2" borderId="0" xfId="0" applyFont="1" applyFill="1" applyBorder="1" applyAlignment="1">
      <alignment horizontal="left" vertical="center" wrapText="1"/>
    </xf>
    <xf numFmtId="0" fontId="19" fillId="2" borderId="0" xfId="0" applyFont="1" applyFill="1" applyAlignment="1">
      <alignment horizontal="center" vertical="center" wrapText="1"/>
    </xf>
  </cellXfs>
  <cellStyles count="9">
    <cellStyle name="Euro" xfId="1" xr:uid="{00000000-0005-0000-0000-000000000000}"/>
    <cellStyle name="Euro 2" xfId="2" xr:uid="{00000000-0005-0000-0000-000001000000}"/>
    <cellStyle name="Millares" xfId="8" builtinId="3"/>
    <cellStyle name="Millares [0]" xfId="3" builtinId="6"/>
    <cellStyle name="Millares [0] 2" xfId="4" xr:uid="{00000000-0005-0000-0000-000004000000}"/>
    <cellStyle name="Moneda 2" xfId="5" xr:uid="{00000000-0005-0000-0000-000005000000}"/>
    <cellStyle name="Normal" xfId="0" builtinId="0"/>
    <cellStyle name="Porcentaje" xfId="6" builtinId="5"/>
    <cellStyle name="Porcentaje 2" xfId="7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272143</xdr:colOff>
      <xdr:row>0</xdr:row>
      <xdr:rowOff>372960</xdr:rowOff>
    </xdr:from>
    <xdr:to>
      <xdr:col>1</xdr:col>
      <xdr:colOff>1564821</xdr:colOff>
      <xdr:row>2</xdr:row>
      <xdr:rowOff>299357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143" y="372960"/>
          <a:ext cx="2054678" cy="1627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M130"/>
  <sheetViews>
    <sheetView tabSelected="1" topLeftCell="A78" zoomScale="60" zoomScaleNormal="60" zoomScaleSheetLayoutView="70" workbookViewId="0">
      <selection activeCell="I24" sqref="I23:J24"/>
    </sheetView>
  </sheetViews>
  <sheetFormatPr baseColWidth="10" defaultColWidth="11.44140625" defaultRowHeight="20.399999999999999" x14ac:dyDescent="0.25"/>
  <cols>
    <col min="1" max="1" width="11.44140625" style="19"/>
    <col min="2" max="2" width="24.88671875" style="19" customWidth="1"/>
    <col min="3" max="3" width="40" style="19" customWidth="1"/>
    <col min="4" max="4" width="35.6640625" style="19" customWidth="1"/>
    <col min="5" max="5" width="29.5546875" style="19" customWidth="1"/>
    <col min="6" max="6" width="30.5546875" style="19" customWidth="1"/>
    <col min="7" max="7" width="29.88671875" style="19" customWidth="1"/>
    <col min="8" max="8" width="25.33203125" style="19" customWidth="1"/>
    <col min="9" max="9" width="26.109375" style="19" customWidth="1"/>
    <col min="10" max="10" width="25.109375" style="19" customWidth="1"/>
    <col min="11" max="11" width="11.44140625" style="19"/>
    <col min="12" max="12" width="25.109375" style="20" customWidth="1"/>
    <col min="13" max="16384" width="11.44140625" style="19"/>
  </cols>
  <sheetData>
    <row r="1" spans="1:12" ht="49.5" customHeight="1" x14ac:dyDescent="0.25">
      <c r="A1" s="144" t="s">
        <v>37</v>
      </c>
      <c r="B1" s="144"/>
      <c r="C1" s="144"/>
      <c r="D1" s="144"/>
      <c r="E1" s="144"/>
      <c r="F1" s="144"/>
      <c r="G1" s="144"/>
      <c r="H1" s="144"/>
      <c r="I1" s="144"/>
      <c r="J1" s="144"/>
    </row>
    <row r="2" spans="1:12" ht="84.75" customHeight="1" x14ac:dyDescent="0.25">
      <c r="A2" s="57"/>
      <c r="B2" s="57"/>
      <c r="C2" s="156" t="s">
        <v>38</v>
      </c>
      <c r="D2" s="156"/>
      <c r="E2" s="156"/>
      <c r="F2" s="156"/>
      <c r="G2" s="156"/>
      <c r="H2" s="156"/>
      <c r="I2" s="156"/>
      <c r="J2" s="156"/>
    </row>
    <row r="3" spans="1:12" ht="39" customHeight="1" x14ac:dyDescent="0.25">
      <c r="B3" s="152" t="s">
        <v>71</v>
      </c>
      <c r="C3" s="152"/>
      <c r="D3" s="152"/>
      <c r="E3" s="152"/>
      <c r="F3" s="152"/>
      <c r="G3" s="152"/>
      <c r="H3" s="152"/>
      <c r="I3" s="152"/>
      <c r="J3" s="152"/>
    </row>
    <row r="4" spans="1:12" ht="14.25" customHeight="1" x14ac:dyDescent="0.25">
      <c r="B4" s="18"/>
      <c r="C4" s="18"/>
      <c r="D4" s="18"/>
      <c r="E4" s="18"/>
      <c r="F4" s="18"/>
      <c r="G4" s="18"/>
      <c r="H4" s="18"/>
      <c r="I4" s="18"/>
      <c r="J4" s="18"/>
    </row>
    <row r="5" spans="1:12" ht="18" customHeight="1" thickBot="1" x14ac:dyDescent="0.3">
      <c r="B5" s="17"/>
      <c r="C5" s="17"/>
      <c r="D5" s="17"/>
      <c r="E5" s="17"/>
      <c r="F5" s="17"/>
      <c r="G5" s="17"/>
      <c r="H5" s="17"/>
      <c r="I5" s="17"/>
      <c r="J5" s="1"/>
    </row>
    <row r="6" spans="1:12" ht="34.5" customHeight="1" thickBot="1" x14ac:dyDescent="0.3">
      <c r="B6" s="153" t="s">
        <v>0</v>
      </c>
      <c r="C6" s="154"/>
      <c r="D6" s="49">
        <v>2500000000</v>
      </c>
      <c r="E6" s="22"/>
      <c r="F6" s="23"/>
      <c r="G6" s="24"/>
      <c r="H6" s="25"/>
      <c r="I6" s="25"/>
      <c r="J6" s="26"/>
    </row>
    <row r="7" spans="1:12" ht="21" customHeight="1" x14ac:dyDescent="0.25">
      <c r="B7" s="27"/>
      <c r="C7" s="27"/>
      <c r="D7" s="28"/>
      <c r="E7" s="22"/>
      <c r="F7" s="23"/>
      <c r="G7" s="25"/>
      <c r="H7" s="25"/>
      <c r="I7" s="25"/>
      <c r="J7" s="26"/>
    </row>
    <row r="8" spans="1:12" ht="18" customHeight="1" x14ac:dyDescent="0.25">
      <c r="B8" s="27"/>
      <c r="C8" s="27"/>
      <c r="D8" s="29"/>
      <c r="E8" s="22"/>
      <c r="F8" s="30"/>
      <c r="G8" s="25"/>
      <c r="H8" s="25"/>
      <c r="I8" s="25"/>
      <c r="J8" s="26"/>
    </row>
    <row r="9" spans="1:12" ht="18" customHeight="1" x14ac:dyDescent="0.25">
      <c r="B9" s="18" t="s">
        <v>2</v>
      </c>
      <c r="C9" s="26"/>
      <c r="D9" s="26"/>
      <c r="E9" s="26"/>
      <c r="F9" s="26"/>
      <c r="G9" s="26"/>
      <c r="H9" s="26"/>
      <c r="I9" s="26"/>
      <c r="J9" s="26"/>
    </row>
    <row r="10" spans="1:12" ht="19.5" customHeight="1" thickBot="1" x14ac:dyDescent="0.3">
      <c r="B10" s="26"/>
      <c r="C10" s="31"/>
      <c r="D10" s="26"/>
      <c r="E10" s="26"/>
      <c r="F10" s="26"/>
      <c r="G10" s="26"/>
      <c r="H10" s="26"/>
      <c r="I10" s="26"/>
      <c r="J10" s="26"/>
    </row>
    <row r="11" spans="1:12" ht="30" customHeight="1" x14ac:dyDescent="0.25">
      <c r="A11" s="145" t="s">
        <v>1</v>
      </c>
      <c r="B11" s="146"/>
      <c r="C11" s="146"/>
      <c r="D11" s="146" t="s">
        <v>21</v>
      </c>
      <c r="E11" s="149" t="s">
        <v>15</v>
      </c>
      <c r="F11" s="150"/>
      <c r="G11" s="150"/>
      <c r="H11" s="151"/>
      <c r="I11" s="123" t="s">
        <v>14</v>
      </c>
      <c r="J11" s="125"/>
      <c r="L11" s="19"/>
    </row>
    <row r="12" spans="1:12" ht="52.2" x14ac:dyDescent="0.25">
      <c r="A12" s="147"/>
      <c r="B12" s="148"/>
      <c r="C12" s="148"/>
      <c r="D12" s="148"/>
      <c r="E12" s="60" t="s">
        <v>34</v>
      </c>
      <c r="F12" s="72" t="s">
        <v>16</v>
      </c>
      <c r="G12" s="60" t="s">
        <v>20</v>
      </c>
      <c r="H12" s="60" t="s">
        <v>22</v>
      </c>
      <c r="I12" s="126"/>
      <c r="J12" s="127"/>
      <c r="L12" s="19"/>
    </row>
    <row r="13" spans="1:12" ht="60.75" customHeight="1" x14ac:dyDescent="0.25">
      <c r="A13" s="86">
        <v>1</v>
      </c>
      <c r="B13" s="88" t="s">
        <v>45</v>
      </c>
      <c r="C13" s="88"/>
      <c r="D13" s="90" t="s">
        <v>47</v>
      </c>
      <c r="E13" s="74" t="s">
        <v>27</v>
      </c>
      <c r="F13" s="74" t="s">
        <v>27</v>
      </c>
      <c r="G13" s="74" t="s">
        <v>27</v>
      </c>
      <c r="H13" s="74" t="s">
        <v>27</v>
      </c>
      <c r="I13" s="92" t="s">
        <v>36</v>
      </c>
      <c r="J13" s="93"/>
      <c r="L13" s="19"/>
    </row>
    <row r="14" spans="1:12" ht="60.75" customHeight="1" x14ac:dyDescent="0.25">
      <c r="A14" s="87"/>
      <c r="B14" s="88" t="s">
        <v>46</v>
      </c>
      <c r="C14" s="88"/>
      <c r="D14" s="91"/>
      <c r="E14" s="76" t="s">
        <v>27</v>
      </c>
      <c r="F14" s="74" t="s">
        <v>27</v>
      </c>
      <c r="G14" s="74" t="s">
        <v>27</v>
      </c>
      <c r="H14" s="74" t="s">
        <v>27</v>
      </c>
      <c r="I14" s="94"/>
      <c r="J14" s="95"/>
      <c r="L14" s="19"/>
    </row>
    <row r="15" spans="1:12" ht="60.75" customHeight="1" x14ac:dyDescent="0.25">
      <c r="A15" s="73">
        <v>2</v>
      </c>
      <c r="B15" s="88" t="s">
        <v>49</v>
      </c>
      <c r="C15" s="88"/>
      <c r="D15" s="74" t="s">
        <v>48</v>
      </c>
      <c r="E15" s="76" t="s">
        <v>27</v>
      </c>
      <c r="F15" s="74" t="s">
        <v>27</v>
      </c>
      <c r="G15" s="74" t="s">
        <v>27</v>
      </c>
      <c r="H15" s="74" t="s">
        <v>27</v>
      </c>
      <c r="I15" s="89" t="s">
        <v>36</v>
      </c>
      <c r="J15" s="89"/>
      <c r="L15" s="19"/>
    </row>
    <row r="16" spans="1:12" ht="60.75" customHeight="1" x14ac:dyDescent="0.25">
      <c r="A16" s="86">
        <v>3</v>
      </c>
      <c r="B16" s="88" t="s">
        <v>51</v>
      </c>
      <c r="C16" s="88"/>
      <c r="D16" s="90" t="s">
        <v>50</v>
      </c>
      <c r="E16" s="74" t="s">
        <v>27</v>
      </c>
      <c r="F16" s="74" t="s">
        <v>27</v>
      </c>
      <c r="G16" s="80" t="s">
        <v>27</v>
      </c>
      <c r="H16" s="74" t="s">
        <v>27</v>
      </c>
      <c r="I16" s="96" t="s">
        <v>36</v>
      </c>
      <c r="J16" s="97"/>
      <c r="L16" s="19"/>
    </row>
    <row r="17" spans="1:12" ht="60.75" customHeight="1" x14ac:dyDescent="0.25">
      <c r="A17" s="87"/>
      <c r="B17" s="88" t="s">
        <v>52</v>
      </c>
      <c r="C17" s="88"/>
      <c r="D17" s="91"/>
      <c r="E17" s="74" t="s">
        <v>27</v>
      </c>
      <c r="F17" s="74" t="s">
        <v>27</v>
      </c>
      <c r="G17" s="80" t="s">
        <v>27</v>
      </c>
      <c r="H17" s="74" t="s">
        <v>27</v>
      </c>
      <c r="I17" s="98"/>
      <c r="J17" s="99"/>
      <c r="L17" s="19"/>
    </row>
    <row r="18" spans="1:12" ht="60.75" customHeight="1" x14ac:dyDescent="0.25">
      <c r="A18" s="73">
        <v>4</v>
      </c>
      <c r="B18" s="88" t="s">
        <v>55</v>
      </c>
      <c r="C18" s="88"/>
      <c r="D18" s="74" t="s">
        <v>56</v>
      </c>
      <c r="E18" s="74" t="s">
        <v>27</v>
      </c>
      <c r="F18" s="74" t="s">
        <v>27</v>
      </c>
      <c r="G18" s="74" t="s">
        <v>27</v>
      </c>
      <c r="H18" s="74" t="s">
        <v>27</v>
      </c>
      <c r="I18" s="89" t="s">
        <v>36</v>
      </c>
      <c r="J18" s="89"/>
      <c r="L18" s="19"/>
    </row>
    <row r="19" spans="1:12" ht="60.75" customHeight="1" x14ac:dyDescent="0.25">
      <c r="A19" s="73">
        <v>5</v>
      </c>
      <c r="B19" s="88" t="s">
        <v>57</v>
      </c>
      <c r="C19" s="88"/>
      <c r="D19" s="74" t="s">
        <v>58</v>
      </c>
      <c r="E19" s="85" t="s">
        <v>35</v>
      </c>
      <c r="F19" s="74" t="s">
        <v>27</v>
      </c>
      <c r="G19" s="74" t="s">
        <v>27</v>
      </c>
      <c r="H19" s="74" t="s">
        <v>27</v>
      </c>
      <c r="I19" s="89" t="s">
        <v>36</v>
      </c>
      <c r="J19" s="89"/>
      <c r="L19" s="19"/>
    </row>
    <row r="20" spans="1:12" ht="60.75" customHeight="1" x14ac:dyDescent="0.25">
      <c r="A20" s="73">
        <v>6</v>
      </c>
      <c r="B20" s="88" t="s">
        <v>60</v>
      </c>
      <c r="C20" s="88"/>
      <c r="D20" s="74" t="s">
        <v>61</v>
      </c>
      <c r="E20" s="74" t="s">
        <v>27</v>
      </c>
      <c r="F20" s="74" t="s">
        <v>27</v>
      </c>
      <c r="G20" s="80" t="s">
        <v>27</v>
      </c>
      <c r="H20" s="74" t="s">
        <v>27</v>
      </c>
      <c r="I20" s="89" t="s">
        <v>36</v>
      </c>
      <c r="J20" s="89"/>
      <c r="L20" s="19"/>
    </row>
    <row r="21" spans="1:12" ht="60.75" customHeight="1" x14ac:dyDescent="0.25">
      <c r="A21" s="86">
        <v>7</v>
      </c>
      <c r="B21" s="88" t="s">
        <v>65</v>
      </c>
      <c r="C21" s="88"/>
      <c r="D21" s="90" t="s">
        <v>62</v>
      </c>
      <c r="E21" s="74" t="s">
        <v>35</v>
      </c>
      <c r="F21" s="74" t="s">
        <v>27</v>
      </c>
      <c r="G21" s="80" t="s">
        <v>27</v>
      </c>
      <c r="H21" s="74" t="s">
        <v>27</v>
      </c>
      <c r="I21" s="96" t="s">
        <v>36</v>
      </c>
      <c r="J21" s="97"/>
      <c r="L21" s="19"/>
    </row>
    <row r="22" spans="1:12" ht="60.75" customHeight="1" x14ac:dyDescent="0.25">
      <c r="A22" s="87"/>
      <c r="B22" s="88" t="s">
        <v>63</v>
      </c>
      <c r="C22" s="88"/>
      <c r="D22" s="91"/>
      <c r="E22" s="74" t="s">
        <v>35</v>
      </c>
      <c r="F22" s="74" t="s">
        <v>27</v>
      </c>
      <c r="G22" s="80" t="s">
        <v>27</v>
      </c>
      <c r="H22" s="74" t="s">
        <v>27</v>
      </c>
      <c r="I22" s="98"/>
      <c r="J22" s="99"/>
      <c r="L22" s="19"/>
    </row>
    <row r="23" spans="1:12" ht="60.75" customHeight="1" x14ac:dyDescent="0.25">
      <c r="A23" s="73">
        <v>8</v>
      </c>
      <c r="B23" s="88" t="s">
        <v>66</v>
      </c>
      <c r="C23" s="88"/>
      <c r="D23" s="74" t="s">
        <v>67</v>
      </c>
      <c r="E23" s="76" t="s">
        <v>27</v>
      </c>
      <c r="F23" s="74" t="s">
        <v>27</v>
      </c>
      <c r="G23" s="80" t="s">
        <v>27</v>
      </c>
      <c r="H23" s="74" t="s">
        <v>27</v>
      </c>
      <c r="I23" s="89" t="s">
        <v>36</v>
      </c>
      <c r="J23" s="89"/>
      <c r="L23" s="19"/>
    </row>
    <row r="24" spans="1:12" ht="60.75" customHeight="1" x14ac:dyDescent="0.25">
      <c r="A24" s="73">
        <v>9</v>
      </c>
      <c r="B24" s="88" t="s">
        <v>33</v>
      </c>
      <c r="C24" s="88"/>
      <c r="D24" s="74" t="s">
        <v>68</v>
      </c>
      <c r="E24" s="74" t="s">
        <v>27</v>
      </c>
      <c r="F24" s="74" t="s">
        <v>27</v>
      </c>
      <c r="G24" s="76" t="s">
        <v>27</v>
      </c>
      <c r="H24" s="74" t="s">
        <v>27</v>
      </c>
      <c r="I24" s="89" t="s">
        <v>36</v>
      </c>
      <c r="J24" s="89"/>
      <c r="L24" s="19"/>
    </row>
    <row r="25" spans="1:12" ht="60.75" customHeight="1" x14ac:dyDescent="0.25">
      <c r="A25" s="73">
        <v>10</v>
      </c>
      <c r="B25" s="88" t="s">
        <v>69</v>
      </c>
      <c r="C25" s="88"/>
      <c r="D25" s="74" t="s">
        <v>70</v>
      </c>
      <c r="E25" s="74" t="s">
        <v>27</v>
      </c>
      <c r="F25" s="74" t="s">
        <v>27</v>
      </c>
      <c r="G25" s="74" t="s">
        <v>27</v>
      </c>
      <c r="H25" s="74" t="s">
        <v>27</v>
      </c>
      <c r="I25" s="89" t="s">
        <v>36</v>
      </c>
      <c r="J25" s="89"/>
      <c r="L25" s="19"/>
    </row>
    <row r="26" spans="1:12" s="35" customFormat="1" ht="32.25" customHeight="1" x14ac:dyDescent="0.25">
      <c r="A26" s="19"/>
      <c r="B26" s="33"/>
      <c r="C26" s="34"/>
      <c r="D26" s="4"/>
      <c r="E26" s="5"/>
      <c r="F26" s="5"/>
      <c r="G26" s="3"/>
      <c r="H26" s="3"/>
      <c r="I26" s="3"/>
      <c r="J26" s="2"/>
      <c r="L26" s="20"/>
    </row>
    <row r="27" spans="1:12" s="35" customFormat="1" ht="3" customHeight="1" x14ac:dyDescent="0.25">
      <c r="B27" s="36"/>
      <c r="C27" s="36"/>
      <c r="D27" s="36"/>
      <c r="E27" s="7"/>
      <c r="F27" s="7"/>
      <c r="G27" s="7"/>
      <c r="H27" s="7"/>
      <c r="I27" s="7"/>
      <c r="L27" s="20"/>
    </row>
    <row r="28" spans="1:12" s="35" customFormat="1" ht="67.5" customHeight="1" thickBot="1" x14ac:dyDescent="0.3">
      <c r="B28" s="155" t="s">
        <v>10</v>
      </c>
      <c r="C28" s="155"/>
      <c r="D28" s="155"/>
      <c r="E28" s="7"/>
      <c r="F28" s="7"/>
      <c r="G28" s="7"/>
      <c r="H28" s="7"/>
      <c r="I28" s="7"/>
      <c r="L28" s="20"/>
    </row>
    <row r="29" spans="1:12" s="35" customFormat="1" ht="67.5" customHeight="1" x14ac:dyDescent="0.25">
      <c r="A29" s="121" t="s">
        <v>1</v>
      </c>
      <c r="B29" s="122"/>
      <c r="C29" s="122"/>
      <c r="D29" s="67" t="s">
        <v>4</v>
      </c>
      <c r="E29" s="67" t="s">
        <v>5</v>
      </c>
      <c r="F29" s="67" t="s">
        <v>6</v>
      </c>
      <c r="G29" s="67" t="s">
        <v>7</v>
      </c>
      <c r="H29" s="67" t="s">
        <v>17</v>
      </c>
      <c r="I29" s="67" t="s">
        <v>18</v>
      </c>
      <c r="J29" s="63" t="s">
        <v>19</v>
      </c>
      <c r="L29" s="20"/>
    </row>
    <row r="30" spans="1:12" s="35" customFormat="1" ht="61.5" customHeight="1" x14ac:dyDescent="0.25">
      <c r="A30" s="86">
        <v>1</v>
      </c>
      <c r="B30" s="88" t="str">
        <f t="shared" ref="B30:B41" si="0">B13</f>
        <v xml:space="preserve">UNIÓN TEMPORAL TERCER MILENIO 2021
CENTRAL  PROMOTORA  DE MEDIOS S.A.S  50% </v>
      </c>
      <c r="C30" s="88"/>
      <c r="D30" s="64">
        <v>3345974368</v>
      </c>
      <c r="E30" s="64">
        <v>1023761754</v>
      </c>
      <c r="F30" s="64">
        <v>1650905218</v>
      </c>
      <c r="G30" s="64">
        <v>381904159</v>
      </c>
      <c r="H30" s="64">
        <v>249267099</v>
      </c>
      <c r="I30" s="64">
        <v>8579140</v>
      </c>
      <c r="J30" s="64">
        <f t="shared" ref="J30:J42" si="1">+D30-E30</f>
        <v>2322212614</v>
      </c>
      <c r="L30" s="20"/>
    </row>
    <row r="31" spans="1:12" s="35" customFormat="1" ht="61.5" customHeight="1" x14ac:dyDescent="0.25">
      <c r="A31" s="87"/>
      <c r="B31" s="88" t="str">
        <f t="shared" si="0"/>
        <v>UNIÓN TEMPORAL TERCER MILENIO 2021  
ARENA  COMMUNICATIONS  COLOMBIA  S.A.S   50%</v>
      </c>
      <c r="C31" s="88"/>
      <c r="D31" s="64">
        <v>44823383000</v>
      </c>
      <c r="E31" s="64">
        <v>17034158000</v>
      </c>
      <c r="F31" s="64">
        <v>43643815000</v>
      </c>
      <c r="G31" s="64">
        <v>17034158000</v>
      </c>
      <c r="H31" s="64">
        <v>2623150000</v>
      </c>
      <c r="I31" s="64">
        <v>71280000</v>
      </c>
      <c r="J31" s="64">
        <f t="shared" si="1"/>
        <v>27789225000</v>
      </c>
      <c r="L31" s="20"/>
    </row>
    <row r="32" spans="1:12" s="35" customFormat="1" ht="61.5" customHeight="1" x14ac:dyDescent="0.25">
      <c r="A32" s="73">
        <v>2</v>
      </c>
      <c r="B32" s="88" t="str">
        <f t="shared" si="0"/>
        <v>UNIVERSAL MCCANN SERVICIOS DE MEDIOS LIMITADA</v>
      </c>
      <c r="C32" s="88"/>
      <c r="D32" s="64">
        <v>89242036111</v>
      </c>
      <c r="E32" s="64">
        <v>41820626651</v>
      </c>
      <c r="F32" s="64">
        <v>49359827216</v>
      </c>
      <c r="G32" s="64">
        <v>41751968266</v>
      </c>
      <c r="H32" s="64">
        <v>2763031927</v>
      </c>
      <c r="I32" s="64">
        <v>193175432</v>
      </c>
      <c r="J32" s="64">
        <f t="shared" si="1"/>
        <v>47421409460</v>
      </c>
      <c r="L32" s="20"/>
    </row>
    <row r="33" spans="1:13" s="35" customFormat="1" ht="61.5" customHeight="1" x14ac:dyDescent="0.25">
      <c r="A33" s="86">
        <v>3</v>
      </c>
      <c r="B33" s="88" t="str">
        <f t="shared" si="0"/>
        <v>CONSORCIO SM - CM
SINTONIZAR MEDIOS S.A.S  50%</v>
      </c>
      <c r="C33" s="88"/>
      <c r="D33" s="64">
        <v>7190102178</v>
      </c>
      <c r="E33" s="64">
        <v>4432029660</v>
      </c>
      <c r="F33" s="64">
        <v>6511664012</v>
      </c>
      <c r="G33" s="64">
        <v>4290677587</v>
      </c>
      <c r="H33" s="64">
        <v>1252404375</v>
      </c>
      <c r="I33" s="64">
        <v>507593749.77999997</v>
      </c>
      <c r="J33" s="64">
        <f t="shared" si="1"/>
        <v>2758072518</v>
      </c>
      <c r="L33" s="20"/>
    </row>
    <row r="34" spans="1:13" s="35" customFormat="1" ht="61.5" customHeight="1" x14ac:dyDescent="0.25">
      <c r="A34" s="87"/>
      <c r="B34" s="88" t="str">
        <f t="shared" si="0"/>
        <v>CONSORCIO SM - CM
CONSTRUCTORA DE MARCAS S.A.S  50%</v>
      </c>
      <c r="C34" s="88"/>
      <c r="D34" s="64">
        <v>3847499584</v>
      </c>
      <c r="E34" s="64">
        <v>2166863300</v>
      </c>
      <c r="F34" s="64">
        <v>3451033785</v>
      </c>
      <c r="G34" s="64">
        <v>2128788695</v>
      </c>
      <c r="H34" s="64">
        <v>759807855</v>
      </c>
      <c r="I34" s="64">
        <v>50047008</v>
      </c>
      <c r="J34" s="64">
        <f t="shared" si="1"/>
        <v>1680636284</v>
      </c>
      <c r="L34" s="20"/>
    </row>
    <row r="35" spans="1:13" s="35" customFormat="1" ht="61.5" customHeight="1" x14ac:dyDescent="0.25">
      <c r="A35" s="73">
        <v>4</v>
      </c>
      <c r="B35" s="88" t="str">
        <f t="shared" si="0"/>
        <v>MIACOM SAS</v>
      </c>
      <c r="C35" s="88"/>
      <c r="D35" s="64">
        <v>5025645321</v>
      </c>
      <c r="E35" s="64">
        <v>2341311994</v>
      </c>
      <c r="F35" s="64">
        <v>3028903348</v>
      </c>
      <c r="G35" s="64">
        <v>2156286997</v>
      </c>
      <c r="H35" s="64">
        <v>1603374191</v>
      </c>
      <c r="I35" s="64">
        <v>70655760</v>
      </c>
      <c r="J35" s="64">
        <f t="shared" si="1"/>
        <v>2684333327</v>
      </c>
      <c r="L35" s="20"/>
    </row>
    <row r="36" spans="1:13" s="35" customFormat="1" ht="61.5" customHeight="1" x14ac:dyDescent="0.25">
      <c r="A36" s="73">
        <v>5</v>
      </c>
      <c r="B36" s="88" t="str">
        <f t="shared" si="0"/>
        <v>CONSORCIO NACIONAL DE MEDIOS SA</v>
      </c>
      <c r="C36" s="88"/>
      <c r="D36" s="64">
        <v>9015655702</v>
      </c>
      <c r="E36" s="64">
        <v>6097288967</v>
      </c>
      <c r="F36" s="64">
        <v>7512910219</v>
      </c>
      <c r="G36" s="64">
        <v>1758677141</v>
      </c>
      <c r="H36" s="64">
        <v>1862666217</v>
      </c>
      <c r="I36" s="64">
        <v>67616846</v>
      </c>
      <c r="J36" s="64">
        <f t="shared" si="1"/>
        <v>2918366735</v>
      </c>
      <c r="L36" s="20"/>
    </row>
    <row r="37" spans="1:13" s="35" customFormat="1" ht="61.5" customHeight="1" x14ac:dyDescent="0.25">
      <c r="A37" s="73">
        <v>6</v>
      </c>
      <c r="B37" s="88" t="str">
        <f t="shared" si="0"/>
        <v>SERVIMEDIOS S.A.S</v>
      </c>
      <c r="C37" s="88"/>
      <c r="D37" s="64">
        <v>10980158891</v>
      </c>
      <c r="E37" s="64">
        <v>7154934143</v>
      </c>
      <c r="F37" s="64">
        <v>8354367835</v>
      </c>
      <c r="G37" s="64">
        <v>7154934143</v>
      </c>
      <c r="H37" s="64">
        <v>595625824</v>
      </c>
      <c r="I37" s="64">
        <v>55553595</v>
      </c>
      <c r="J37" s="64">
        <f>+D37-E37</f>
        <v>3825224748</v>
      </c>
      <c r="L37" s="20"/>
    </row>
    <row r="38" spans="1:13" s="35" customFormat="1" ht="61.5" customHeight="1" x14ac:dyDescent="0.25">
      <c r="A38" s="86">
        <v>7</v>
      </c>
      <c r="B38" s="88" t="str">
        <f t="shared" si="0"/>
        <v>UNION TEMPORAL UT TRANSMILENIO
ACOMEDIOS PUBLICIDAD Y MERCADEO S.A.S.  50%</v>
      </c>
      <c r="C38" s="88"/>
      <c r="D38" s="64">
        <v>11947010334</v>
      </c>
      <c r="E38" s="64">
        <v>7493309372</v>
      </c>
      <c r="F38" s="64">
        <v>10786371076</v>
      </c>
      <c r="G38" s="64">
        <v>7068314291</v>
      </c>
      <c r="H38" s="64">
        <v>1068723646</v>
      </c>
      <c r="I38" s="64">
        <v>66141189</v>
      </c>
      <c r="J38" s="64">
        <f t="shared" si="1"/>
        <v>4453700962</v>
      </c>
      <c r="L38" s="20"/>
    </row>
    <row r="39" spans="1:13" s="35" customFormat="1" ht="61.5" customHeight="1" x14ac:dyDescent="0.25">
      <c r="A39" s="87"/>
      <c r="B39" s="88" t="str">
        <f t="shared" si="0"/>
        <v>UNION TEMPORAL UT TRANSMILENIO
PUBBLICA S.A.S  50%</v>
      </c>
      <c r="C39" s="88"/>
      <c r="D39" s="64">
        <v>19279798000</v>
      </c>
      <c r="E39" s="64">
        <v>11098240000</v>
      </c>
      <c r="F39" s="64">
        <v>17891327000</v>
      </c>
      <c r="G39" s="64">
        <v>8603326000</v>
      </c>
      <c r="H39" s="64">
        <v>5091166000</v>
      </c>
      <c r="I39" s="64">
        <v>682460000</v>
      </c>
      <c r="J39" s="64">
        <f t="shared" si="1"/>
        <v>8181558000</v>
      </c>
      <c r="L39" s="20"/>
    </row>
    <row r="40" spans="1:13" s="35" customFormat="1" ht="61.5" customHeight="1" x14ac:dyDescent="0.25">
      <c r="A40" s="73">
        <v>8</v>
      </c>
      <c r="B40" s="88" t="str">
        <f t="shared" si="0"/>
        <v>UNIVERSAL GROUP AGENCIA DE COMUNICACIONES S.A.S</v>
      </c>
      <c r="C40" s="88"/>
      <c r="D40" s="64">
        <v>5583186684</v>
      </c>
      <c r="E40" s="64">
        <v>2422900263</v>
      </c>
      <c r="F40" s="64">
        <v>5413576230</v>
      </c>
      <c r="G40" s="64">
        <v>1841298263</v>
      </c>
      <c r="H40" s="64">
        <v>642915608</v>
      </c>
      <c r="I40" s="64">
        <v>1199732</v>
      </c>
      <c r="J40" s="64">
        <f t="shared" si="1"/>
        <v>3160286421</v>
      </c>
      <c r="L40" s="20"/>
    </row>
    <row r="41" spans="1:13" s="35" customFormat="1" ht="61.5" customHeight="1" x14ac:dyDescent="0.25">
      <c r="A41" s="73">
        <v>9</v>
      </c>
      <c r="B41" s="88" t="str">
        <f t="shared" si="0"/>
        <v>CENTURY MEDIA S.A S</v>
      </c>
      <c r="C41" s="88"/>
      <c r="D41" s="64">
        <v>11147675142</v>
      </c>
      <c r="E41" s="64">
        <v>6189768419</v>
      </c>
      <c r="F41" s="64">
        <v>8612181390</v>
      </c>
      <c r="G41" s="64">
        <v>4192930266</v>
      </c>
      <c r="H41" s="64">
        <v>554856729</v>
      </c>
      <c r="I41" s="64">
        <v>159642527</v>
      </c>
      <c r="J41" s="64">
        <f t="shared" si="1"/>
        <v>4957906723</v>
      </c>
      <c r="L41" s="20"/>
    </row>
    <row r="42" spans="1:13" s="35" customFormat="1" ht="61.5" customHeight="1" x14ac:dyDescent="0.25">
      <c r="A42" s="73">
        <v>10</v>
      </c>
      <c r="B42" s="88" t="str">
        <f>+B25</f>
        <v>EMPRESA DE TELECOMUNICACIONES DE BOGOTA SA ESP</v>
      </c>
      <c r="C42" s="88"/>
      <c r="D42" s="64">
        <v>3863386431141</v>
      </c>
      <c r="E42" s="64">
        <v>1842773613110</v>
      </c>
      <c r="F42" s="64">
        <v>888897041938</v>
      </c>
      <c r="G42" s="64">
        <v>702709142044</v>
      </c>
      <c r="H42" s="64">
        <v>82398969128</v>
      </c>
      <c r="I42" s="64">
        <v>67723402174</v>
      </c>
      <c r="J42" s="64">
        <f t="shared" si="1"/>
        <v>2020612818031</v>
      </c>
      <c r="L42" s="20"/>
    </row>
    <row r="43" spans="1:13" s="10" customFormat="1" ht="6" customHeight="1" x14ac:dyDescent="0.25">
      <c r="A43" s="19"/>
      <c r="B43" s="37"/>
      <c r="C43" s="37"/>
      <c r="D43" s="38"/>
      <c r="E43" s="19"/>
      <c r="F43" s="39"/>
      <c r="G43" s="9"/>
      <c r="H43" s="9"/>
      <c r="I43" s="9"/>
      <c r="J43" s="19"/>
      <c r="K43" s="20"/>
      <c r="L43" s="14"/>
    </row>
    <row r="44" spans="1:13" s="10" customFormat="1" ht="45.75" customHeight="1" thickBot="1" x14ac:dyDescent="0.3">
      <c r="A44" s="19"/>
      <c r="B44" s="65" t="s">
        <v>8</v>
      </c>
      <c r="C44" s="3"/>
      <c r="D44" s="9"/>
      <c r="E44" s="9"/>
      <c r="F44" s="8"/>
      <c r="G44" s="9"/>
      <c r="H44" s="9"/>
      <c r="I44" s="9"/>
      <c r="J44" s="19"/>
      <c r="K44" s="20"/>
      <c r="L44" s="14"/>
    </row>
    <row r="45" spans="1:13" s="10" customFormat="1" ht="45.75" customHeight="1" thickBot="1" x14ac:dyDescent="0.3">
      <c r="A45" s="19"/>
      <c r="B45" s="135" t="s">
        <v>13</v>
      </c>
      <c r="C45" s="136"/>
      <c r="D45" s="75" t="s">
        <v>28</v>
      </c>
      <c r="E45" s="9"/>
      <c r="F45" s="9"/>
      <c r="G45" s="9"/>
      <c r="H45" s="9"/>
      <c r="I45" s="9"/>
      <c r="J45" s="19"/>
      <c r="K45" s="20"/>
      <c r="L45" s="14"/>
    </row>
    <row r="46" spans="1:13" s="10" customFormat="1" ht="45.75" customHeight="1" x14ac:dyDescent="0.25">
      <c r="A46" s="19"/>
      <c r="B46" s="11"/>
      <c r="C46" s="11"/>
      <c r="D46" s="12"/>
      <c r="E46" s="9"/>
      <c r="F46" s="9"/>
      <c r="G46" s="9"/>
      <c r="H46" s="9"/>
      <c r="I46" s="9"/>
      <c r="J46" s="19"/>
      <c r="K46" s="40"/>
      <c r="L46" s="20"/>
      <c r="M46" s="14"/>
    </row>
    <row r="47" spans="1:13" s="10" customFormat="1" ht="21" thickBot="1" x14ac:dyDescent="0.3">
      <c r="A47" s="35"/>
      <c r="B47" s="137" t="s">
        <v>10</v>
      </c>
      <c r="C47" s="137"/>
      <c r="D47" s="137"/>
      <c r="E47" s="7"/>
      <c r="F47" s="7"/>
      <c r="G47" s="7"/>
      <c r="H47" s="7"/>
      <c r="I47" s="7"/>
      <c r="J47" s="35"/>
      <c r="L47" s="20"/>
    </row>
    <row r="48" spans="1:13" s="10" customFormat="1" ht="32.25" customHeight="1" thickBot="1" x14ac:dyDescent="0.3">
      <c r="A48" s="128" t="s">
        <v>1</v>
      </c>
      <c r="B48" s="129"/>
      <c r="C48" s="129"/>
      <c r="D48" s="138" t="s">
        <v>3</v>
      </c>
      <c r="E48" s="139"/>
      <c r="F48" s="139"/>
      <c r="G48" s="139"/>
      <c r="H48" s="139"/>
      <c r="I48" s="139"/>
      <c r="J48" s="140"/>
      <c r="K48" s="45"/>
      <c r="L48" s="20"/>
    </row>
    <row r="49" spans="1:12" s="10" customFormat="1" ht="69" customHeight="1" thickBot="1" x14ac:dyDescent="0.3">
      <c r="A49" s="130"/>
      <c r="B49" s="131"/>
      <c r="C49" s="131"/>
      <c r="D49" s="69" t="s">
        <v>39</v>
      </c>
      <c r="E49" s="70" t="s">
        <v>40</v>
      </c>
      <c r="F49" s="70" t="s">
        <v>41</v>
      </c>
      <c r="G49" s="70" t="s">
        <v>42</v>
      </c>
      <c r="H49" s="70" t="s">
        <v>43</v>
      </c>
      <c r="I49" s="70" t="s">
        <v>44</v>
      </c>
      <c r="J49" s="71" t="s">
        <v>9</v>
      </c>
      <c r="L49" s="20"/>
    </row>
    <row r="50" spans="1:12" s="10" customFormat="1" ht="60" customHeight="1" thickBot="1" x14ac:dyDescent="0.3">
      <c r="A50" s="77">
        <v>1</v>
      </c>
      <c r="B50" s="103" t="s">
        <v>54</v>
      </c>
      <c r="C50" s="103"/>
      <c r="D50" s="78">
        <f>((E30/D30)*0.5)+((E31/D31)*0.5)</f>
        <v>0.34299829406086385</v>
      </c>
      <c r="E50" s="58">
        <f>((F30/G30)*0.5)+((F31/G31)*0.5)</f>
        <v>3.4424805629661566</v>
      </c>
      <c r="F50" s="58">
        <f>((H30/I30)*0.5)+((H31/I31)*0.5)</f>
        <v>32.927833528887668</v>
      </c>
      <c r="G50" s="66">
        <f>((F30-G30)+(F31-G31))</f>
        <v>27878658059</v>
      </c>
      <c r="H50" s="78">
        <f>((H30/J30)*0.5)+((H31/J31)*0.5)</f>
        <v>0.10086742161970108</v>
      </c>
      <c r="I50" s="78">
        <f>((H30/D30)*0.5)+((H31/D31)*0.5)</f>
        <v>6.6509760974474502E-2</v>
      </c>
      <c r="J50" s="59" t="s">
        <v>36</v>
      </c>
      <c r="L50" s="20"/>
    </row>
    <row r="51" spans="1:12" s="10" customFormat="1" ht="43.5" customHeight="1" thickBot="1" x14ac:dyDescent="0.3">
      <c r="A51" s="68">
        <v>2</v>
      </c>
      <c r="B51" s="103" t="str">
        <f>B15</f>
        <v>UNIVERSAL MCCANN SERVICIOS DE MEDIOS LIMITADA</v>
      </c>
      <c r="C51" s="103"/>
      <c r="D51" s="78">
        <f>E32/D32</f>
        <v>0.4686202654428811</v>
      </c>
      <c r="E51" s="58">
        <f>F32/G32</f>
        <v>1.1822155760784894</v>
      </c>
      <c r="F51" s="58">
        <f>H32/I32</f>
        <v>14.303226338844166</v>
      </c>
      <c r="G51" s="66">
        <f>F32-G32</f>
        <v>7607858950</v>
      </c>
      <c r="H51" s="78">
        <f>H32/J32</f>
        <v>5.8265495658255791E-2</v>
      </c>
      <c r="I51" s="78">
        <f>H32/D32</f>
        <v>3.0961103616722926E-2</v>
      </c>
      <c r="J51" s="59" t="s">
        <v>36</v>
      </c>
      <c r="L51" s="20"/>
    </row>
    <row r="52" spans="1:12" s="10" customFormat="1" ht="54.75" customHeight="1" thickBot="1" x14ac:dyDescent="0.3">
      <c r="A52" s="68">
        <v>3</v>
      </c>
      <c r="B52" s="88" t="s">
        <v>53</v>
      </c>
      <c r="C52" s="88"/>
      <c r="D52" s="78">
        <f>((E33/D33)*0.5)+((E34/D34)*0.5)</f>
        <v>0.58979722577568405</v>
      </c>
      <c r="E52" s="58">
        <f>((F33/G33)*0.5)+((F34/G34)*0.5)</f>
        <v>1.569378132548088</v>
      </c>
      <c r="F52" s="58">
        <f>((H33/I33)*0.5)+((H34/I34)*0.5)</f>
        <v>8.8246098922628207</v>
      </c>
      <c r="G52" s="66">
        <f>((F33-G33)+(F34-G34))</f>
        <v>3543231515</v>
      </c>
      <c r="H52" s="78">
        <f>((H33/J33)*0.5)+((H34/J34)*0.5)</f>
        <v>0.45309108604360593</v>
      </c>
      <c r="I52" s="78">
        <f>((H33/D33)*0.5)+((H34/D34)*0.5)</f>
        <v>0.18583272420646801</v>
      </c>
      <c r="J52" s="59" t="s">
        <v>36</v>
      </c>
      <c r="L52" s="20"/>
    </row>
    <row r="53" spans="1:12" s="10" customFormat="1" ht="43.5" customHeight="1" thickBot="1" x14ac:dyDescent="0.3">
      <c r="A53" s="68">
        <v>4</v>
      </c>
      <c r="B53" s="88" t="str">
        <f>B18</f>
        <v>MIACOM SAS</v>
      </c>
      <c r="C53" s="88"/>
      <c r="D53" s="78">
        <f>E35/D35</f>
        <v>0.4658729067522272</v>
      </c>
      <c r="E53" s="58">
        <f>F35/G35</f>
        <v>1.4046846974517093</v>
      </c>
      <c r="F53" s="58">
        <f>H35/I35</f>
        <v>22.692759811797369</v>
      </c>
      <c r="G53" s="66">
        <f>F35-G35</f>
        <v>872616351</v>
      </c>
      <c r="H53" s="78">
        <f>H35/J35</f>
        <v>0.59730815650674962</v>
      </c>
      <c r="I53" s="78">
        <f>H35/D35</f>
        <v>0.31903846940813596</v>
      </c>
      <c r="J53" s="59" t="s">
        <v>36</v>
      </c>
      <c r="L53" s="20"/>
    </row>
    <row r="54" spans="1:12" s="10" customFormat="1" ht="43.5" customHeight="1" thickBot="1" x14ac:dyDescent="0.3">
      <c r="A54" s="68">
        <v>5</v>
      </c>
      <c r="B54" s="88" t="str">
        <f>B19</f>
        <v>CONSORCIO NACIONAL DE MEDIOS SA</v>
      </c>
      <c r="C54" s="88"/>
      <c r="D54" s="78">
        <f>E36/D36</f>
        <v>0.67630011266373002</v>
      </c>
      <c r="E54" s="58">
        <f>F36/G36</f>
        <v>4.2719098598893996</v>
      </c>
      <c r="F54" s="58">
        <f>H36/I36</f>
        <v>27.547369142299242</v>
      </c>
      <c r="G54" s="66">
        <f>F36-G36</f>
        <v>5754233078</v>
      </c>
      <c r="H54" s="78">
        <f>H36/J36</f>
        <v>0.6382563900078172</v>
      </c>
      <c r="I54" s="78">
        <f>H36/D36</f>
        <v>0.20660352153718481</v>
      </c>
      <c r="J54" s="59" t="s">
        <v>36</v>
      </c>
      <c r="L54" s="20"/>
    </row>
    <row r="55" spans="1:12" s="10" customFormat="1" ht="43.5" customHeight="1" thickBot="1" x14ac:dyDescent="0.3">
      <c r="A55" s="68">
        <v>6</v>
      </c>
      <c r="B55" s="88" t="str">
        <f>B20</f>
        <v>SERVIMEDIOS S.A.S</v>
      </c>
      <c r="C55" s="88"/>
      <c r="D55" s="78">
        <f>E37/D37</f>
        <v>0.65162391674173448</v>
      </c>
      <c r="E55" s="58">
        <f>F37/G37</f>
        <v>1.1676372791178604</v>
      </c>
      <c r="F55" s="82">
        <f>H37/I37</f>
        <v>10.721643198788485</v>
      </c>
      <c r="G55" s="66">
        <f>F37-G37</f>
        <v>1199433692</v>
      </c>
      <c r="H55" s="83">
        <f>H37/J37</f>
        <v>0.15571002051877345</v>
      </c>
      <c r="I55" s="83">
        <f>H37/D37</f>
        <v>5.4245647072394446E-2</v>
      </c>
      <c r="J55" s="84" t="s">
        <v>36</v>
      </c>
      <c r="L55" s="20"/>
    </row>
    <row r="56" spans="1:12" s="10" customFormat="1" ht="64.5" customHeight="1" thickBot="1" x14ac:dyDescent="0.3">
      <c r="A56" s="68">
        <v>7</v>
      </c>
      <c r="B56" s="88" t="s">
        <v>64</v>
      </c>
      <c r="C56" s="88"/>
      <c r="D56" s="78">
        <f>((E38/D38)*0.5)+((E39/D39)*0.5)</f>
        <v>0.60142649007315896</v>
      </c>
      <c r="E56" s="58">
        <f>((F38/G38)*0.5)+((F39/G39)*0.5)</f>
        <v>1.8028000308961227</v>
      </c>
      <c r="F56" s="82">
        <f>((H38/I38)*0.5)+((H39/I39)*0.5)</f>
        <v>11.809118759024713</v>
      </c>
      <c r="G56" s="66">
        <f>((F38-G38)+(F39-G39))</f>
        <v>13006057785</v>
      </c>
      <c r="H56" s="78">
        <f>((H38/J38)*0.5)+((H39/J39)*0.5)</f>
        <v>0.43111822794234828</v>
      </c>
      <c r="I56" s="78">
        <f>((H38/D38)*0.5)+((H39/D39)*0.5)</f>
        <v>0.17676135718480265</v>
      </c>
      <c r="J56" s="59" t="s">
        <v>36</v>
      </c>
      <c r="K56" s="81"/>
      <c r="L56" s="20"/>
    </row>
    <row r="57" spans="1:12" s="10" customFormat="1" ht="43.5" customHeight="1" thickBot="1" x14ac:dyDescent="0.3">
      <c r="A57" s="68">
        <v>8</v>
      </c>
      <c r="B57" s="88" t="str">
        <f>B23</f>
        <v>UNIVERSAL GROUP AGENCIA DE COMUNICACIONES S.A.S</v>
      </c>
      <c r="C57" s="88"/>
      <c r="D57" s="78">
        <f>E40/D40</f>
        <v>0.43396368420626502</v>
      </c>
      <c r="E57" s="58">
        <f>F40/G40</f>
        <v>2.940086535018906</v>
      </c>
      <c r="F57" s="58">
        <f>H40/I40</f>
        <v>535.88268713345985</v>
      </c>
      <c r="G57" s="66">
        <f>F40-G40</f>
        <v>3572277967</v>
      </c>
      <c r="H57" s="78">
        <f>H40/J40</f>
        <v>0.20343586699225957</v>
      </c>
      <c r="I57" s="78">
        <f>H40/D40</f>
        <v>0.1151520886526029</v>
      </c>
      <c r="J57" s="59" t="s">
        <v>36</v>
      </c>
      <c r="K57" s="81"/>
      <c r="L57" s="20"/>
    </row>
    <row r="58" spans="1:12" s="10" customFormat="1" ht="43.5" customHeight="1" thickBot="1" x14ac:dyDescent="0.3">
      <c r="A58" s="68">
        <v>9</v>
      </c>
      <c r="B58" s="88" t="str">
        <f>B24</f>
        <v>CENTURY MEDIA S.A S</v>
      </c>
      <c r="C58" s="88"/>
      <c r="D58" s="78">
        <f>E41/D41</f>
        <v>0.55525195524216686</v>
      </c>
      <c r="E58" s="58">
        <f>F41/G41</f>
        <v>2.0539767760592658</v>
      </c>
      <c r="F58" s="58">
        <f>H41/I41</f>
        <v>3.4756198077470923</v>
      </c>
      <c r="G58" s="66">
        <f>F41-G41</f>
        <v>4419251124</v>
      </c>
      <c r="H58" s="78">
        <f>H41/J41</f>
        <v>0.11191350705046332</v>
      </c>
      <c r="I58" s="78">
        <f>H41/D41</f>
        <v>4.9773313442685534E-2</v>
      </c>
      <c r="J58" s="59" t="s">
        <v>36</v>
      </c>
      <c r="L58" s="20"/>
    </row>
    <row r="59" spans="1:12" s="10" customFormat="1" ht="43.5" customHeight="1" x14ac:dyDescent="0.25">
      <c r="A59" s="68">
        <v>10</v>
      </c>
      <c r="B59" s="88" t="str">
        <f>B42</f>
        <v>EMPRESA DE TELECOMUNICACIONES DE BOGOTA SA ESP</v>
      </c>
      <c r="C59" s="88"/>
      <c r="D59" s="78">
        <f>E42/D42</f>
        <v>0.47698402579049315</v>
      </c>
      <c r="E59" s="58">
        <f>F42/G42</f>
        <v>1.2649572757121492</v>
      </c>
      <c r="F59" s="58">
        <f>H42/I42</f>
        <v>1.2166986076141661</v>
      </c>
      <c r="G59" s="66">
        <f>F42-G42</f>
        <v>186187899894</v>
      </c>
      <c r="H59" s="78">
        <f>H42/J42</f>
        <v>4.0779197475493717E-2</v>
      </c>
      <c r="I59" s="78">
        <f>H42/D42</f>
        <v>2.1328171695127209E-2</v>
      </c>
      <c r="J59" s="59" t="s">
        <v>36</v>
      </c>
      <c r="L59" s="20"/>
    </row>
    <row r="60" spans="1:12" s="10" customFormat="1" ht="42.75" customHeight="1" x14ac:dyDescent="0.25">
      <c r="B60" s="16" t="s">
        <v>12</v>
      </c>
      <c r="C60" s="15"/>
      <c r="D60" s="43"/>
      <c r="E60" s="44"/>
      <c r="F60" s="21"/>
      <c r="G60" s="21"/>
      <c r="H60" s="21"/>
      <c r="I60" s="21"/>
      <c r="J60" s="21"/>
      <c r="L60" s="20"/>
    </row>
    <row r="61" spans="1:12" s="10" customFormat="1" ht="42.75" customHeight="1" thickBot="1" x14ac:dyDescent="0.3">
      <c r="B61" s="15"/>
      <c r="C61" s="15"/>
      <c r="D61" s="43"/>
      <c r="E61" s="44"/>
      <c r="F61" s="21"/>
      <c r="G61" s="42"/>
      <c r="H61" s="42"/>
      <c r="I61" s="42"/>
      <c r="J61" s="21"/>
      <c r="L61" s="20"/>
    </row>
    <row r="62" spans="1:12" s="10" customFormat="1" ht="42.75" customHeight="1" thickBot="1" x14ac:dyDescent="0.3">
      <c r="A62" s="121" t="s">
        <v>1</v>
      </c>
      <c r="B62" s="122"/>
      <c r="C62" s="122"/>
      <c r="D62" s="54" t="s">
        <v>11</v>
      </c>
      <c r="E62" s="132" t="s">
        <v>26</v>
      </c>
      <c r="F62" s="133"/>
      <c r="G62" s="133"/>
      <c r="H62" s="133"/>
      <c r="I62" s="134"/>
      <c r="J62" s="21"/>
      <c r="L62" s="20"/>
    </row>
    <row r="63" spans="1:12" s="10" customFormat="1" ht="53.25" customHeight="1" thickBot="1" x14ac:dyDescent="0.3">
      <c r="A63" s="68">
        <v>1</v>
      </c>
      <c r="B63" s="100" t="str">
        <f>+B50</f>
        <v>UNIÓN TEMPORAL TERCER MILENIO 2021 
CENTRAL  PROMOTORA  DE MEDIOS S.A.S  50%  
ARENA  COMMUNICATIONS  COLOMBIA  S.A.S   50%</v>
      </c>
      <c r="C63" s="100"/>
      <c r="D63" s="62" t="s">
        <v>36</v>
      </c>
      <c r="E63" s="104" t="s">
        <v>30</v>
      </c>
      <c r="F63" s="105"/>
      <c r="G63" s="105"/>
      <c r="H63" s="105"/>
      <c r="I63" s="106"/>
      <c r="L63" s="20"/>
    </row>
    <row r="64" spans="1:12" s="10" customFormat="1" ht="41.25" customHeight="1" thickBot="1" x14ac:dyDescent="0.3">
      <c r="A64" s="68">
        <v>2</v>
      </c>
      <c r="B64" s="100" t="str">
        <f>B32</f>
        <v>UNIVERSAL MCCANN SERVICIOS DE MEDIOS LIMITADA</v>
      </c>
      <c r="C64" s="100"/>
      <c r="D64" s="62" t="s">
        <v>36</v>
      </c>
      <c r="E64" s="104" t="s">
        <v>30</v>
      </c>
      <c r="F64" s="105"/>
      <c r="G64" s="105"/>
      <c r="H64" s="105"/>
      <c r="I64" s="106"/>
      <c r="L64" s="20"/>
    </row>
    <row r="65" spans="1:12" s="10" customFormat="1" ht="61.5" customHeight="1" thickBot="1" x14ac:dyDescent="0.3">
      <c r="A65" s="79">
        <v>3</v>
      </c>
      <c r="B65" s="100" t="str">
        <f>B52</f>
        <v>CONSORCIO SM - CM
SINTONIZAR MEDIOS S.A.S  50%
CONSTRUCTORA DE MARCAS S.A.S  50%</v>
      </c>
      <c r="C65" s="100"/>
      <c r="D65" s="62" t="s">
        <v>36</v>
      </c>
      <c r="E65" s="104" t="s">
        <v>30</v>
      </c>
      <c r="F65" s="105"/>
      <c r="G65" s="105"/>
      <c r="H65" s="105"/>
      <c r="I65" s="106"/>
      <c r="J65" s="21"/>
      <c r="L65" s="20"/>
    </row>
    <row r="66" spans="1:12" s="10" customFormat="1" ht="41.25" customHeight="1" thickBot="1" x14ac:dyDescent="0.3">
      <c r="A66" s="68">
        <v>4</v>
      </c>
      <c r="B66" s="100" t="str">
        <f>B35</f>
        <v>MIACOM SAS</v>
      </c>
      <c r="C66" s="100"/>
      <c r="D66" s="62" t="s">
        <v>36</v>
      </c>
      <c r="E66" s="110" t="s">
        <v>30</v>
      </c>
      <c r="F66" s="111"/>
      <c r="G66" s="111"/>
      <c r="H66" s="111"/>
      <c r="I66" s="112"/>
      <c r="J66" s="21"/>
      <c r="L66" s="20"/>
    </row>
    <row r="67" spans="1:12" s="10" customFormat="1" ht="41.25" customHeight="1" thickBot="1" x14ac:dyDescent="0.3">
      <c r="A67" s="68">
        <v>5</v>
      </c>
      <c r="B67" s="100" t="str">
        <f>B36</f>
        <v>CONSORCIO NACIONAL DE MEDIOS SA</v>
      </c>
      <c r="C67" s="100"/>
      <c r="D67" s="62" t="s">
        <v>36</v>
      </c>
      <c r="E67" s="104" t="s">
        <v>30</v>
      </c>
      <c r="F67" s="105"/>
      <c r="G67" s="105"/>
      <c r="H67" s="105"/>
      <c r="I67" s="106"/>
      <c r="J67" s="21"/>
      <c r="L67" s="20"/>
    </row>
    <row r="68" spans="1:12" s="10" customFormat="1" ht="41.25" customHeight="1" thickBot="1" x14ac:dyDescent="0.3">
      <c r="A68" s="79">
        <v>6</v>
      </c>
      <c r="B68" s="100" t="str">
        <f>B37</f>
        <v>SERVIMEDIOS S.A.S</v>
      </c>
      <c r="C68" s="100"/>
      <c r="D68" s="62" t="s">
        <v>36</v>
      </c>
      <c r="E68" s="104" t="s">
        <v>30</v>
      </c>
      <c r="F68" s="105"/>
      <c r="G68" s="105"/>
      <c r="H68" s="105"/>
      <c r="I68" s="106"/>
      <c r="J68" s="21"/>
      <c r="L68" s="20"/>
    </row>
    <row r="69" spans="1:12" s="10" customFormat="1" ht="58.5" customHeight="1" thickBot="1" x14ac:dyDescent="0.3">
      <c r="A69" s="79">
        <v>7</v>
      </c>
      <c r="B69" s="100" t="str">
        <f>B56</f>
        <v>UNION TEMPORAL UT TRANSMILENIO
ACOMEDIOS PUBLICIDAD Y MERCADEO S.A.S.  50%
PUBBLICA S.A.S  50%</v>
      </c>
      <c r="C69" s="100"/>
      <c r="D69" s="62" t="s">
        <v>36</v>
      </c>
      <c r="E69" s="107" t="s">
        <v>30</v>
      </c>
      <c r="F69" s="108"/>
      <c r="G69" s="108"/>
      <c r="H69" s="108"/>
      <c r="I69" s="109"/>
      <c r="J69" s="21"/>
      <c r="L69" s="20"/>
    </row>
    <row r="70" spans="1:12" s="10" customFormat="1" ht="41.25" customHeight="1" thickBot="1" x14ac:dyDescent="0.3">
      <c r="A70" s="79">
        <v>8</v>
      </c>
      <c r="B70" s="100" t="str">
        <f>B23</f>
        <v>UNIVERSAL GROUP AGENCIA DE COMUNICACIONES S.A.S</v>
      </c>
      <c r="C70" s="100"/>
      <c r="D70" s="62" t="s">
        <v>36</v>
      </c>
      <c r="E70" s="107" t="s">
        <v>30</v>
      </c>
      <c r="F70" s="108"/>
      <c r="G70" s="108"/>
      <c r="H70" s="108"/>
      <c r="I70" s="109"/>
      <c r="J70" s="21"/>
      <c r="L70" s="20"/>
    </row>
    <row r="71" spans="1:12" s="10" customFormat="1" ht="41.25" customHeight="1" thickBot="1" x14ac:dyDescent="0.3">
      <c r="A71" s="79">
        <v>9</v>
      </c>
      <c r="B71" s="100" t="str">
        <f>B24</f>
        <v>CENTURY MEDIA S.A S</v>
      </c>
      <c r="C71" s="100"/>
      <c r="D71" s="62" t="s">
        <v>36</v>
      </c>
      <c r="E71" s="107" t="s">
        <v>30</v>
      </c>
      <c r="F71" s="108"/>
      <c r="G71" s="108"/>
      <c r="H71" s="108"/>
      <c r="I71" s="109"/>
      <c r="J71" s="21"/>
      <c r="L71" s="20"/>
    </row>
    <row r="72" spans="1:12" s="10" customFormat="1" ht="41.25" customHeight="1" x14ac:dyDescent="0.25">
      <c r="A72" s="68">
        <v>10</v>
      </c>
      <c r="B72" s="100" t="str">
        <f>B59</f>
        <v>EMPRESA DE TELECOMUNICACIONES DE BOGOTA SA ESP</v>
      </c>
      <c r="C72" s="100"/>
      <c r="D72" s="62" t="s">
        <v>36</v>
      </c>
      <c r="E72" s="104" t="s">
        <v>30</v>
      </c>
      <c r="F72" s="105"/>
      <c r="G72" s="105"/>
      <c r="H72" s="105"/>
      <c r="I72" s="106"/>
      <c r="J72" s="21"/>
      <c r="L72" s="20"/>
    </row>
    <row r="73" spans="1:12" ht="27" customHeight="1" thickBot="1" x14ac:dyDescent="0.3">
      <c r="A73" s="10"/>
      <c r="B73" s="13"/>
      <c r="C73" s="13"/>
      <c r="D73" s="14"/>
      <c r="E73" s="46"/>
      <c r="F73" s="47"/>
      <c r="G73" s="41"/>
      <c r="H73" s="41"/>
      <c r="I73" s="41"/>
      <c r="J73" s="10"/>
    </row>
    <row r="74" spans="1:12" ht="25.5" customHeight="1" thickBot="1" x14ac:dyDescent="0.3">
      <c r="A74" s="141" t="s">
        <v>23</v>
      </c>
      <c r="B74" s="142"/>
      <c r="C74" s="142"/>
      <c r="D74" s="142"/>
      <c r="E74" s="142"/>
      <c r="F74" s="142"/>
      <c r="G74" s="142"/>
      <c r="H74" s="143"/>
      <c r="I74" s="41"/>
      <c r="J74" s="10"/>
    </row>
    <row r="75" spans="1:12" ht="24.75" customHeight="1" thickBot="1" x14ac:dyDescent="0.3">
      <c r="A75" s="121" t="s">
        <v>24</v>
      </c>
      <c r="B75" s="122"/>
      <c r="C75" s="123"/>
      <c r="D75" s="114" t="s">
        <v>25</v>
      </c>
      <c r="E75" s="115"/>
      <c r="F75" s="115"/>
      <c r="G75" s="115"/>
      <c r="H75" s="116"/>
      <c r="I75" s="41"/>
      <c r="J75" s="10"/>
    </row>
    <row r="76" spans="1:12" ht="69" customHeight="1" thickBot="1" x14ac:dyDescent="0.3">
      <c r="A76" s="79">
        <v>1</v>
      </c>
      <c r="B76" s="100" t="str">
        <f>+B63</f>
        <v>UNIÓN TEMPORAL TERCER MILENIO 2021 
CENTRAL  PROMOTORA  DE MEDIOS S.A.S  50%  
ARENA  COMMUNICATIONS  COLOMBIA  S.A.S   50%</v>
      </c>
      <c r="C76" s="100"/>
      <c r="D76" s="101" t="s">
        <v>29</v>
      </c>
      <c r="E76" s="101"/>
      <c r="F76" s="101"/>
      <c r="G76" s="101"/>
      <c r="H76" s="102"/>
      <c r="I76" s="41"/>
      <c r="J76" s="10"/>
    </row>
    <row r="77" spans="1:12" ht="46.5" customHeight="1" thickBot="1" x14ac:dyDescent="0.3">
      <c r="A77" s="68">
        <v>2</v>
      </c>
      <c r="B77" s="100" t="str">
        <f>B32</f>
        <v>UNIVERSAL MCCANN SERVICIOS DE MEDIOS LIMITADA</v>
      </c>
      <c r="C77" s="100"/>
      <c r="D77" s="101" t="s">
        <v>29</v>
      </c>
      <c r="E77" s="101"/>
      <c r="F77" s="101"/>
      <c r="G77" s="101"/>
      <c r="H77" s="102"/>
      <c r="I77" s="41"/>
      <c r="J77" s="10"/>
    </row>
    <row r="78" spans="1:12" ht="55.5" customHeight="1" thickBot="1" x14ac:dyDescent="0.3">
      <c r="A78" s="79">
        <v>3</v>
      </c>
      <c r="B78" s="100" t="str">
        <f>+B52</f>
        <v>CONSORCIO SM - CM
SINTONIZAR MEDIOS S.A.S  50%
CONSTRUCTORA DE MARCAS S.A.S  50%</v>
      </c>
      <c r="C78" s="100"/>
      <c r="D78" s="101" t="s">
        <v>73</v>
      </c>
      <c r="E78" s="101"/>
      <c r="F78" s="101"/>
      <c r="G78" s="101"/>
      <c r="H78" s="102"/>
      <c r="I78" s="41"/>
      <c r="J78" s="10"/>
    </row>
    <row r="79" spans="1:12" ht="46.5" customHeight="1" thickBot="1" x14ac:dyDescent="0.3">
      <c r="A79" s="68">
        <v>4</v>
      </c>
      <c r="B79" s="100" t="str">
        <f>+B35</f>
        <v>MIACOM SAS</v>
      </c>
      <c r="C79" s="100"/>
      <c r="D79" s="101" t="s">
        <v>29</v>
      </c>
      <c r="E79" s="101"/>
      <c r="F79" s="101"/>
      <c r="G79" s="101"/>
      <c r="H79" s="102"/>
      <c r="I79" s="41"/>
      <c r="J79" s="10"/>
    </row>
    <row r="80" spans="1:12" ht="46.5" customHeight="1" thickBot="1" x14ac:dyDescent="0.3">
      <c r="A80" s="79">
        <v>5</v>
      </c>
      <c r="B80" s="100" t="str">
        <f>+B36</f>
        <v>CONSORCIO NACIONAL DE MEDIOS SA</v>
      </c>
      <c r="C80" s="100"/>
      <c r="D80" s="101" t="s">
        <v>59</v>
      </c>
      <c r="E80" s="101"/>
      <c r="F80" s="101"/>
      <c r="G80" s="101"/>
      <c r="H80" s="102"/>
      <c r="I80" s="41"/>
      <c r="J80" s="10"/>
    </row>
    <row r="81" spans="1:10" ht="86.25" customHeight="1" thickBot="1" x14ac:dyDescent="0.3">
      <c r="A81" s="79">
        <v>6</v>
      </c>
      <c r="B81" s="100" t="str">
        <f>+B37</f>
        <v>SERVIMEDIOS S.A.S</v>
      </c>
      <c r="C81" s="100"/>
      <c r="D81" s="101" t="s">
        <v>74</v>
      </c>
      <c r="E81" s="101"/>
      <c r="F81" s="101"/>
      <c r="G81" s="101"/>
      <c r="H81" s="102"/>
      <c r="I81" s="41"/>
      <c r="J81" s="10"/>
    </row>
    <row r="82" spans="1:10" ht="56.25" customHeight="1" thickBot="1" x14ac:dyDescent="0.3">
      <c r="A82" s="79">
        <v>7</v>
      </c>
      <c r="B82" s="100" t="str">
        <f>+B56</f>
        <v>UNION TEMPORAL UT TRANSMILENIO
ACOMEDIOS PUBLICIDAD Y MERCADEO S.A.S.  50%
PUBBLICA S.A.S  50%</v>
      </c>
      <c r="C82" s="100"/>
      <c r="D82" s="101" t="s">
        <v>59</v>
      </c>
      <c r="E82" s="101"/>
      <c r="F82" s="101"/>
      <c r="G82" s="101"/>
      <c r="H82" s="102"/>
      <c r="I82" s="41"/>
      <c r="J82" s="10"/>
    </row>
    <row r="83" spans="1:10" ht="78" customHeight="1" thickBot="1" x14ac:dyDescent="0.3">
      <c r="A83" s="79">
        <v>8</v>
      </c>
      <c r="B83" s="100" t="str">
        <f>+B23</f>
        <v>UNIVERSAL GROUP AGENCIA DE COMUNICACIONES S.A.S</v>
      </c>
      <c r="C83" s="100"/>
      <c r="D83" s="101" t="s">
        <v>72</v>
      </c>
      <c r="E83" s="101"/>
      <c r="F83" s="101"/>
      <c r="G83" s="101"/>
      <c r="H83" s="102"/>
      <c r="I83" s="41"/>
      <c r="J83" s="10"/>
    </row>
    <row r="84" spans="1:10" ht="42.75" customHeight="1" thickBot="1" x14ac:dyDescent="0.3">
      <c r="A84" s="79">
        <v>9</v>
      </c>
      <c r="B84" s="100" t="str">
        <f>+B24</f>
        <v>CENTURY MEDIA S.A S</v>
      </c>
      <c r="C84" s="100"/>
      <c r="D84" s="101" t="s">
        <v>29</v>
      </c>
      <c r="E84" s="101"/>
      <c r="F84" s="101"/>
      <c r="G84" s="101"/>
      <c r="H84" s="102"/>
      <c r="I84" s="41"/>
      <c r="J84" s="10"/>
    </row>
    <row r="85" spans="1:10" ht="46.5" customHeight="1" x14ac:dyDescent="0.25">
      <c r="A85" s="68">
        <v>10</v>
      </c>
      <c r="B85" s="100" t="str">
        <f>B59</f>
        <v>EMPRESA DE TELECOMUNICACIONES DE BOGOTA SA ESP</v>
      </c>
      <c r="C85" s="100"/>
      <c r="D85" s="101" t="s">
        <v>29</v>
      </c>
      <c r="E85" s="101"/>
      <c r="F85" s="101"/>
      <c r="G85" s="101"/>
      <c r="H85" s="102"/>
      <c r="I85" s="41"/>
      <c r="J85" s="10"/>
    </row>
    <row r="86" spans="1:10" x14ac:dyDescent="0.25">
      <c r="A86" s="10"/>
      <c r="B86" s="13"/>
      <c r="C86" s="13"/>
      <c r="D86" s="14"/>
      <c r="E86" s="46"/>
      <c r="F86" s="47"/>
      <c r="G86" s="41"/>
      <c r="H86" s="41"/>
      <c r="I86" s="41"/>
      <c r="J86" s="10"/>
    </row>
    <row r="87" spans="1:10" x14ac:dyDescent="0.25">
      <c r="A87" s="10"/>
      <c r="B87" s="50"/>
      <c r="C87" s="50"/>
      <c r="D87" s="14"/>
      <c r="E87" s="46"/>
      <c r="F87" s="47"/>
      <c r="G87" s="41"/>
      <c r="H87" s="41"/>
      <c r="I87" s="41"/>
      <c r="J87" s="10"/>
    </row>
    <row r="88" spans="1:10" x14ac:dyDescent="0.25">
      <c r="A88" s="10"/>
      <c r="B88" s="61"/>
      <c r="C88" s="61"/>
      <c r="D88" s="14"/>
      <c r="E88" s="46"/>
      <c r="F88" s="47"/>
      <c r="G88" s="41"/>
      <c r="H88" s="41"/>
      <c r="I88" s="41"/>
      <c r="J88" s="10"/>
    </row>
    <row r="89" spans="1:10" x14ac:dyDescent="0.25">
      <c r="A89" s="10"/>
      <c r="B89" s="13"/>
      <c r="C89" s="13"/>
      <c r="D89" s="14"/>
      <c r="E89" s="46"/>
      <c r="F89" s="47"/>
      <c r="G89" s="41"/>
      <c r="H89" s="41"/>
      <c r="I89" s="41"/>
      <c r="J89" s="10"/>
    </row>
    <row r="90" spans="1:10" ht="21" thickBot="1" x14ac:dyDescent="0.3">
      <c r="A90" s="10"/>
      <c r="B90" s="117"/>
      <c r="C90" s="118"/>
      <c r="D90" s="118"/>
      <c r="E90" s="118"/>
      <c r="F90" s="118"/>
      <c r="G90" s="118"/>
      <c r="H90" s="119"/>
      <c r="I90" s="41"/>
      <c r="J90" s="10"/>
    </row>
    <row r="91" spans="1:10" ht="21" x14ac:dyDescent="0.25">
      <c r="A91" s="10"/>
      <c r="B91" s="53"/>
      <c r="C91" s="52"/>
      <c r="D91" s="120" t="s">
        <v>32</v>
      </c>
      <c r="E91" s="120"/>
      <c r="F91" s="120"/>
      <c r="G91" s="52"/>
      <c r="H91" s="52"/>
      <c r="I91" s="41"/>
      <c r="J91" s="10"/>
    </row>
    <row r="92" spans="1:10" ht="28.5" customHeight="1" x14ac:dyDescent="0.25">
      <c r="A92" s="10"/>
      <c r="B92" s="53"/>
      <c r="C92" s="52"/>
      <c r="D92" s="124" t="s">
        <v>31</v>
      </c>
      <c r="E92" s="124"/>
      <c r="F92" s="124"/>
      <c r="G92" s="52"/>
      <c r="H92" s="52"/>
      <c r="I92" s="41"/>
      <c r="J92" s="10"/>
    </row>
    <row r="93" spans="1:10" ht="61.5" customHeight="1" x14ac:dyDescent="0.25">
      <c r="A93" s="10"/>
      <c r="B93" s="53"/>
      <c r="C93" s="32"/>
      <c r="D93" s="51"/>
      <c r="E93" s="51"/>
      <c r="F93" s="51"/>
      <c r="G93" s="52"/>
      <c r="H93" s="52"/>
      <c r="I93" s="41"/>
      <c r="J93" s="10"/>
    </row>
    <row r="94" spans="1:10" x14ac:dyDescent="0.25">
      <c r="A94" s="10"/>
      <c r="B94" s="13"/>
      <c r="C94" s="13"/>
      <c r="D94" s="113"/>
      <c r="E94" s="113"/>
      <c r="F94" s="113"/>
      <c r="G94" s="41"/>
      <c r="H94" s="41"/>
      <c r="I94" s="41"/>
      <c r="J94" s="10"/>
    </row>
    <row r="95" spans="1:10" x14ac:dyDescent="0.25">
      <c r="A95" s="10"/>
      <c r="B95" s="13"/>
      <c r="C95" s="13"/>
      <c r="D95" s="14"/>
      <c r="E95" s="46"/>
      <c r="F95" s="47"/>
      <c r="G95" s="41"/>
      <c r="H95" s="41"/>
      <c r="I95" s="41"/>
      <c r="J95" s="14"/>
    </row>
    <row r="96" spans="1:10" x14ac:dyDescent="0.25">
      <c r="A96" s="10"/>
      <c r="B96" s="13"/>
      <c r="C96" s="13"/>
      <c r="D96" s="14"/>
      <c r="E96" s="46"/>
      <c r="F96" s="47"/>
      <c r="G96" s="41"/>
      <c r="H96" s="41"/>
      <c r="I96" s="41"/>
    </row>
    <row r="97" spans="1:10" x14ac:dyDescent="0.25">
      <c r="A97" s="10"/>
      <c r="B97" s="13"/>
      <c r="C97" s="13"/>
      <c r="D97" s="14"/>
      <c r="E97" s="46"/>
      <c r="F97" s="47"/>
      <c r="G97" s="41"/>
      <c r="H97" s="41"/>
      <c r="I97" s="41"/>
    </row>
    <row r="98" spans="1:10" x14ac:dyDescent="0.25">
      <c r="A98" s="10"/>
      <c r="B98" s="13"/>
      <c r="C98" s="13"/>
      <c r="D98" s="14"/>
      <c r="E98" s="46"/>
      <c r="F98" s="47"/>
      <c r="G98" s="41"/>
      <c r="H98" s="41"/>
      <c r="I98" s="41"/>
    </row>
    <row r="99" spans="1:10" x14ac:dyDescent="0.25">
      <c r="A99" s="10"/>
      <c r="B99" s="13"/>
      <c r="C99" s="13"/>
      <c r="D99" s="14"/>
      <c r="E99" s="46"/>
      <c r="F99" s="47"/>
      <c r="G99" s="41"/>
      <c r="H99" s="41"/>
      <c r="I99" s="41"/>
      <c r="J99" s="14"/>
    </row>
    <row r="100" spans="1:10" x14ac:dyDescent="0.25">
      <c r="A100" s="10"/>
      <c r="B100" s="13"/>
      <c r="C100" s="13"/>
      <c r="D100" s="14"/>
      <c r="E100" s="46"/>
      <c r="F100" s="47"/>
      <c r="G100" s="41"/>
      <c r="H100" s="41"/>
      <c r="I100" s="41"/>
    </row>
    <row r="101" spans="1:10" x14ac:dyDescent="0.25">
      <c r="A101" s="10"/>
      <c r="B101" s="13"/>
      <c r="C101" s="13"/>
      <c r="D101" s="14"/>
      <c r="E101" s="46"/>
      <c r="F101" s="47"/>
      <c r="G101" s="41"/>
      <c r="H101" s="41"/>
      <c r="I101" s="41"/>
      <c r="J101" s="14"/>
    </row>
    <row r="102" spans="1:10" x14ac:dyDescent="0.25">
      <c r="A102" s="10"/>
      <c r="B102" s="13"/>
      <c r="C102" s="13"/>
      <c r="D102" s="14"/>
      <c r="E102" s="46"/>
      <c r="F102" s="47"/>
      <c r="G102" s="41"/>
      <c r="H102" s="41"/>
      <c r="I102" s="41"/>
      <c r="J102" s="14"/>
    </row>
    <row r="103" spans="1:10" x14ac:dyDescent="0.25">
      <c r="A103" s="10"/>
      <c r="B103" s="13"/>
      <c r="C103" s="13"/>
      <c r="D103" s="14"/>
      <c r="E103" s="46"/>
      <c r="F103" s="47"/>
      <c r="G103" s="41"/>
      <c r="H103" s="41"/>
      <c r="I103" s="41"/>
      <c r="J103" s="14"/>
    </row>
    <row r="104" spans="1:10" x14ac:dyDescent="0.25">
      <c r="A104" s="10"/>
      <c r="B104" s="13"/>
      <c r="C104" s="13"/>
      <c r="D104" s="14"/>
      <c r="E104" s="46"/>
      <c r="F104" s="47"/>
      <c r="G104" s="41"/>
      <c r="H104" s="41"/>
      <c r="I104" s="41"/>
      <c r="J104" s="14"/>
    </row>
    <row r="105" spans="1:10" x14ac:dyDescent="0.25">
      <c r="A105" s="10"/>
      <c r="B105" s="13"/>
      <c r="C105" s="13"/>
      <c r="D105" s="14"/>
      <c r="E105" s="46"/>
      <c r="F105" s="47"/>
      <c r="G105" s="41"/>
      <c r="H105" s="41"/>
      <c r="I105" s="41"/>
      <c r="J105" s="14"/>
    </row>
    <row r="106" spans="1:10" x14ac:dyDescent="0.25">
      <c r="A106" s="10"/>
      <c r="B106" s="13"/>
      <c r="C106" s="13"/>
      <c r="D106" s="14"/>
      <c r="E106" s="46"/>
      <c r="F106" s="47"/>
      <c r="G106" s="41"/>
      <c r="H106" s="41"/>
      <c r="I106" s="41"/>
      <c r="J106" s="42"/>
    </row>
    <row r="107" spans="1:10" x14ac:dyDescent="0.25">
      <c r="A107" s="10"/>
      <c r="B107" s="13"/>
      <c r="C107" s="13"/>
      <c r="D107" s="14"/>
      <c r="E107" s="46"/>
      <c r="F107" s="47"/>
      <c r="G107" s="41"/>
      <c r="H107" s="41"/>
      <c r="I107" s="41"/>
      <c r="J107" s="42"/>
    </row>
    <row r="108" spans="1:10" x14ac:dyDescent="0.25">
      <c r="A108" s="10"/>
      <c r="B108" s="13"/>
      <c r="C108" s="13"/>
      <c r="D108" s="14"/>
      <c r="E108" s="46"/>
      <c r="F108" s="47"/>
      <c r="G108" s="41"/>
      <c r="H108" s="41"/>
      <c r="I108" s="14"/>
      <c r="J108" s="42"/>
    </row>
    <row r="109" spans="1:10" x14ac:dyDescent="0.25">
      <c r="A109" s="10"/>
      <c r="B109" s="13"/>
      <c r="C109" s="13"/>
      <c r="D109" s="14"/>
      <c r="E109" s="46"/>
      <c r="F109" s="47"/>
      <c r="G109" s="41"/>
      <c r="H109" s="41"/>
      <c r="J109" s="55"/>
    </row>
    <row r="110" spans="1:10" x14ac:dyDescent="0.25">
      <c r="A110" s="10"/>
      <c r="B110" s="13"/>
      <c r="C110" s="13"/>
      <c r="D110" s="14"/>
      <c r="E110" s="46"/>
      <c r="F110" s="47"/>
      <c r="G110" s="41"/>
      <c r="H110" s="41"/>
      <c r="J110" s="56"/>
    </row>
    <row r="111" spans="1:10" x14ac:dyDescent="0.25">
      <c r="A111" s="10"/>
      <c r="B111" s="13"/>
      <c r="C111" s="13"/>
      <c r="D111" s="14"/>
      <c r="E111" s="46"/>
      <c r="F111" s="47"/>
      <c r="G111" s="41"/>
      <c r="H111" s="41"/>
    </row>
    <row r="112" spans="1:10" x14ac:dyDescent="0.25">
      <c r="A112" s="10"/>
      <c r="B112" s="13"/>
      <c r="C112" s="13"/>
      <c r="D112" s="14"/>
      <c r="E112" s="46"/>
      <c r="F112" s="47"/>
      <c r="G112" s="41"/>
      <c r="H112" s="41"/>
    </row>
    <row r="113" spans="1:9" x14ac:dyDescent="0.25">
      <c r="A113" s="10"/>
      <c r="B113" s="13"/>
      <c r="C113" s="13"/>
      <c r="D113" s="14"/>
      <c r="E113" s="46"/>
      <c r="F113" s="47"/>
      <c r="G113" s="41"/>
      <c r="H113" s="41"/>
    </row>
    <row r="114" spans="1:9" x14ac:dyDescent="0.25">
      <c r="A114" s="10"/>
      <c r="B114" s="13"/>
      <c r="C114" s="13"/>
      <c r="D114" s="14"/>
      <c r="E114" s="46"/>
      <c r="F114" s="47"/>
      <c r="G114" s="41"/>
      <c r="H114" s="41"/>
    </row>
    <row r="115" spans="1:9" x14ac:dyDescent="0.25">
      <c r="A115" s="10"/>
      <c r="B115" s="13"/>
      <c r="C115" s="13"/>
      <c r="D115" s="14"/>
      <c r="E115" s="46"/>
      <c r="F115" s="47"/>
      <c r="G115" s="41"/>
      <c r="H115" s="41"/>
    </row>
    <row r="116" spans="1:9" x14ac:dyDescent="0.25">
      <c r="A116" s="10"/>
      <c r="B116" s="13"/>
      <c r="C116" s="13"/>
      <c r="D116" s="14"/>
      <c r="E116" s="46"/>
      <c r="F116" s="47"/>
      <c r="G116" s="41"/>
      <c r="H116" s="41"/>
    </row>
    <row r="117" spans="1:9" x14ac:dyDescent="0.25">
      <c r="A117" s="10"/>
      <c r="B117" s="6"/>
      <c r="C117" s="6"/>
      <c r="D117" s="2"/>
      <c r="E117" s="46"/>
      <c r="F117" s="47"/>
      <c r="G117" s="41"/>
      <c r="H117" s="41"/>
      <c r="I117" s="13"/>
    </row>
    <row r="126" spans="1:9" x14ac:dyDescent="0.25">
      <c r="D126" s="48"/>
    </row>
    <row r="127" spans="1:9" x14ac:dyDescent="0.25">
      <c r="D127" s="48"/>
    </row>
    <row r="128" spans="1:9" x14ac:dyDescent="0.25">
      <c r="D128" s="48"/>
    </row>
    <row r="129" spans="4:4" x14ac:dyDescent="0.25">
      <c r="D129" s="48"/>
    </row>
    <row r="130" spans="4:4" x14ac:dyDescent="0.25">
      <c r="D130" s="48"/>
    </row>
  </sheetData>
  <mergeCells count="118">
    <mergeCell ref="A1:J1"/>
    <mergeCell ref="A11:C12"/>
    <mergeCell ref="A29:C29"/>
    <mergeCell ref="E11:H11"/>
    <mergeCell ref="B3:J3"/>
    <mergeCell ref="D11:D12"/>
    <mergeCell ref="B6:C6"/>
    <mergeCell ref="B28:D28"/>
    <mergeCell ref="C2:J2"/>
    <mergeCell ref="B23:C23"/>
    <mergeCell ref="I23:J23"/>
    <mergeCell ref="B17:C17"/>
    <mergeCell ref="B18:C18"/>
    <mergeCell ref="I18:J18"/>
    <mergeCell ref="B19:C19"/>
    <mergeCell ref="I19:J19"/>
    <mergeCell ref="D94:F94"/>
    <mergeCell ref="D75:H75"/>
    <mergeCell ref="B90:H90"/>
    <mergeCell ref="D91:F91"/>
    <mergeCell ref="A75:C75"/>
    <mergeCell ref="D92:F92"/>
    <mergeCell ref="B76:C76"/>
    <mergeCell ref="D76:H76"/>
    <mergeCell ref="I11:J12"/>
    <mergeCell ref="A62:C62"/>
    <mergeCell ref="A48:C49"/>
    <mergeCell ref="E62:I62"/>
    <mergeCell ref="B45:C45"/>
    <mergeCell ref="B47:D47"/>
    <mergeCell ref="D48:J48"/>
    <mergeCell ref="B16:C16"/>
    <mergeCell ref="B13:C13"/>
    <mergeCell ref="B15:C15"/>
    <mergeCell ref="I15:J15"/>
    <mergeCell ref="B24:C24"/>
    <mergeCell ref="I24:J24"/>
    <mergeCell ref="B20:C20"/>
    <mergeCell ref="I20:J20"/>
    <mergeCell ref="B21:C21"/>
    <mergeCell ref="E66:I66"/>
    <mergeCell ref="B66:C66"/>
    <mergeCell ref="B67:C67"/>
    <mergeCell ref="E67:I67"/>
    <mergeCell ref="B33:C33"/>
    <mergeCell ref="B65:C65"/>
    <mergeCell ref="B63:C63"/>
    <mergeCell ref="B53:C53"/>
    <mergeCell ref="B54:C54"/>
    <mergeCell ref="B50:C50"/>
    <mergeCell ref="B59:C59"/>
    <mergeCell ref="E65:I65"/>
    <mergeCell ref="E63:I63"/>
    <mergeCell ref="B64:C64"/>
    <mergeCell ref="E64:I64"/>
    <mergeCell ref="B34:C34"/>
    <mergeCell ref="B35:C35"/>
    <mergeCell ref="B36:C36"/>
    <mergeCell ref="B37:C37"/>
    <mergeCell ref="B38:C38"/>
    <mergeCell ref="D81:H81"/>
    <mergeCell ref="B82:C82"/>
    <mergeCell ref="D82:H82"/>
    <mergeCell ref="B78:C78"/>
    <mergeCell ref="D78:H78"/>
    <mergeCell ref="B79:C79"/>
    <mergeCell ref="D79:H79"/>
    <mergeCell ref="E68:I68"/>
    <mergeCell ref="B69:C69"/>
    <mergeCell ref="E69:I69"/>
    <mergeCell ref="B70:C70"/>
    <mergeCell ref="E70:I70"/>
    <mergeCell ref="A74:H74"/>
    <mergeCell ref="B85:C85"/>
    <mergeCell ref="D85:H85"/>
    <mergeCell ref="B83:C83"/>
    <mergeCell ref="D83:H83"/>
    <mergeCell ref="B84:C84"/>
    <mergeCell ref="D84:H84"/>
    <mergeCell ref="B14:C14"/>
    <mergeCell ref="B42:C42"/>
    <mergeCell ref="B80:C80"/>
    <mergeCell ref="B77:C77"/>
    <mergeCell ref="B72:C72"/>
    <mergeCell ref="B68:C68"/>
    <mergeCell ref="B51:C51"/>
    <mergeCell ref="B55:C55"/>
    <mergeCell ref="B56:C56"/>
    <mergeCell ref="B57:C57"/>
    <mergeCell ref="B58:C58"/>
    <mergeCell ref="B52:C52"/>
    <mergeCell ref="E72:I72"/>
    <mergeCell ref="B71:C71"/>
    <mergeCell ref="E71:I71"/>
    <mergeCell ref="D77:H77"/>
    <mergeCell ref="D80:H80"/>
    <mergeCell ref="B81:C81"/>
    <mergeCell ref="A13:A14"/>
    <mergeCell ref="D13:D14"/>
    <mergeCell ref="I13:J14"/>
    <mergeCell ref="B31:C31"/>
    <mergeCell ref="A30:A31"/>
    <mergeCell ref="B22:C22"/>
    <mergeCell ref="D21:D22"/>
    <mergeCell ref="I21:J22"/>
    <mergeCell ref="D16:D17"/>
    <mergeCell ref="I16:J17"/>
    <mergeCell ref="B30:C30"/>
    <mergeCell ref="A33:A34"/>
    <mergeCell ref="A16:A17"/>
    <mergeCell ref="A21:A22"/>
    <mergeCell ref="A38:A39"/>
    <mergeCell ref="B39:C39"/>
    <mergeCell ref="B40:C40"/>
    <mergeCell ref="B41:C41"/>
    <mergeCell ref="B25:C25"/>
    <mergeCell ref="I25:J25"/>
    <mergeCell ref="B32:C32"/>
  </mergeCells>
  <phoneticPr fontId="0" type="noConversion"/>
  <printOptions verticalCentered="1"/>
  <pageMargins left="0.98425196850393704" right="0.11811023622047245" top="0.35433070866141736" bottom="0.35433070866141736" header="0.19685039370078741" footer="0.59055118110236227"/>
  <pageSetup scale="32" fitToHeight="0" orientation="portrait" r:id="rId1"/>
  <headerFooter scaleWithDoc="0">
    <oddFooter>&amp;RPágina &amp;P de &amp;N</oddFooter>
  </headerFooter>
  <rowBreaks count="1" manualBreakCount="1">
    <brk id="45" max="1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Evaluación</vt:lpstr>
      <vt:lpstr>Evaluación!Área_de_impresión</vt:lpstr>
      <vt:lpstr>Evaluación!Títulos_a_imprimir</vt:lpstr>
    </vt:vector>
  </TitlesOfParts>
  <Company>Transmilenio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Mónica-Parra</dc:creator>
  <cp:lastModifiedBy>Erika Aguirre</cp:lastModifiedBy>
  <cp:lastPrinted>2021-03-31T00:32:57Z</cp:lastPrinted>
  <dcterms:created xsi:type="dcterms:W3CDTF">2003-04-04T16:35:40Z</dcterms:created>
  <dcterms:modified xsi:type="dcterms:W3CDTF">2021-03-31T00:33:56Z</dcterms:modified>
</cp:coreProperties>
</file>