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360" windowWidth="28275" windowHeight="12315"/>
  </bookViews>
  <sheets>
    <sheet name="GRUPO 1 TOMOGRAFIA" sheetId="1" r:id="rId1"/>
    <sheet name="GRUPO 2 IMAG" sheetId="2" r:id="rId2"/>
    <sheet name="GRUPO 3 IMAG" sheetId="3" r:id="rId3"/>
    <sheet name="GRUPO 4 IMAG" sheetId="4" r:id="rId4"/>
  </sheets>
  <definedNames>
    <definedName name="_xlnm._FilterDatabase" localSheetId="0" hidden="1">'GRUPO 1 TOMOGRAFIA'!$A$2:$R$82</definedName>
    <definedName name="_xlnm._FilterDatabase" localSheetId="1" hidden="1">'GRUPO 2 IMAG'!$A$2:$O$534</definedName>
    <definedName name="_xlnm._FilterDatabase" localSheetId="2" hidden="1">'GRUPO 3 IMAG'!$A$2:$T$562</definedName>
    <definedName name="_xlnm._FilterDatabase" localSheetId="3" hidden="1">'GRUPO 4 IMAG'!$A$2:$R$125</definedName>
    <definedName name="_Hlk30777110" localSheetId="0">'GRUPO 1 TOMOGRAFIA'!$A$1</definedName>
    <definedName name="_Toc66690210" localSheetId="1">'GRUPO 2 IMAG'!$A$1</definedName>
    <definedName name="_Toc66690211" localSheetId="2">'GRUPO 3 IMAG'!$A$1</definedName>
    <definedName name="_Toc66690212" localSheetId="3">'GRUPO 4 IMAG'!$A$1</definedName>
  </definedNames>
  <calcPr calcId="125725"/>
</workbook>
</file>

<file path=xl/calcChain.xml><?xml version="1.0" encoding="utf-8"?>
<calcChain xmlns="http://schemas.openxmlformats.org/spreadsheetml/2006/main">
  <c r="G534" i="2"/>
  <c r="F534"/>
  <c r="L515"/>
  <c r="J515"/>
  <c r="N515" s="1"/>
  <c r="L141"/>
  <c r="J141"/>
  <c r="J44"/>
  <c r="J256"/>
  <c r="L256"/>
  <c r="J187"/>
  <c r="N187" s="1"/>
  <c r="L44"/>
  <c r="K3"/>
  <c r="L3"/>
  <c r="N533"/>
  <c r="N532"/>
  <c r="N531"/>
  <c r="N530"/>
  <c r="N529"/>
  <c r="N470"/>
  <c r="N392"/>
  <c r="N391"/>
  <c r="N346"/>
  <c r="N345"/>
  <c r="N344"/>
  <c r="N298"/>
  <c r="N296"/>
  <c r="N294"/>
  <c r="N262"/>
  <c r="N256"/>
  <c r="N228"/>
  <c r="N221"/>
  <c r="N219"/>
  <c r="N197"/>
  <c r="N196"/>
  <c r="N190"/>
  <c r="N189"/>
  <c r="N181"/>
  <c r="N180"/>
  <c r="N178"/>
  <c r="N153"/>
  <c r="N146"/>
  <c r="N135"/>
  <c r="N115"/>
  <c r="N114"/>
  <c r="N113"/>
  <c r="N112"/>
  <c r="N43"/>
  <c r="N39"/>
  <c r="N35"/>
  <c r="N33"/>
  <c r="J344"/>
  <c r="K26"/>
  <c r="N26" s="1"/>
  <c r="L132"/>
  <c r="J132"/>
  <c r="H4"/>
  <c r="N4" s="1"/>
  <c r="I4"/>
  <c r="J4"/>
  <c r="K4"/>
  <c r="L4"/>
  <c r="H5"/>
  <c r="N5" s="1"/>
  <c r="I5"/>
  <c r="J5"/>
  <c r="K5"/>
  <c r="L5"/>
  <c r="H6"/>
  <c r="N6" s="1"/>
  <c r="I6"/>
  <c r="J6"/>
  <c r="K6"/>
  <c r="L6"/>
  <c r="H7"/>
  <c r="N7" s="1"/>
  <c r="I7"/>
  <c r="J7"/>
  <c r="K7"/>
  <c r="L7"/>
  <c r="H8"/>
  <c r="N8" s="1"/>
  <c r="I8"/>
  <c r="J8"/>
  <c r="K8"/>
  <c r="L8"/>
  <c r="H9"/>
  <c r="N9" s="1"/>
  <c r="I9"/>
  <c r="J9"/>
  <c r="K9"/>
  <c r="L9"/>
  <c r="H10"/>
  <c r="N10" s="1"/>
  <c r="I10"/>
  <c r="J10"/>
  <c r="K10"/>
  <c r="L10"/>
  <c r="H11"/>
  <c r="N11" s="1"/>
  <c r="I11"/>
  <c r="J11"/>
  <c r="K11"/>
  <c r="L11"/>
  <c r="H12"/>
  <c r="N12" s="1"/>
  <c r="I12"/>
  <c r="J12"/>
  <c r="K12"/>
  <c r="L12"/>
  <c r="H13"/>
  <c r="N13" s="1"/>
  <c r="I13"/>
  <c r="J13"/>
  <c r="K13"/>
  <c r="L13"/>
  <c r="H14"/>
  <c r="N14" s="1"/>
  <c r="I14"/>
  <c r="J14"/>
  <c r="K14"/>
  <c r="L14"/>
  <c r="H15"/>
  <c r="N15" s="1"/>
  <c r="I15"/>
  <c r="J15"/>
  <c r="K15"/>
  <c r="L15"/>
  <c r="H16"/>
  <c r="N16" s="1"/>
  <c r="I16"/>
  <c r="J16"/>
  <c r="K16"/>
  <c r="L16"/>
  <c r="H17"/>
  <c r="N17" s="1"/>
  <c r="I17"/>
  <c r="J17"/>
  <c r="K17"/>
  <c r="L17"/>
  <c r="H18"/>
  <c r="N18" s="1"/>
  <c r="I18"/>
  <c r="J18"/>
  <c r="K18"/>
  <c r="L18"/>
  <c r="H19"/>
  <c r="N19" s="1"/>
  <c r="I19"/>
  <c r="J19"/>
  <c r="K19"/>
  <c r="L19"/>
  <c r="H20"/>
  <c r="N20" s="1"/>
  <c r="I20"/>
  <c r="J20"/>
  <c r="K20"/>
  <c r="L20"/>
  <c r="H21"/>
  <c r="N21" s="1"/>
  <c r="I21"/>
  <c r="J21"/>
  <c r="K21"/>
  <c r="L21"/>
  <c r="H22"/>
  <c r="N22" s="1"/>
  <c r="I22"/>
  <c r="J22"/>
  <c r="K22"/>
  <c r="L22"/>
  <c r="H23"/>
  <c r="N23" s="1"/>
  <c r="I23"/>
  <c r="J23"/>
  <c r="K23"/>
  <c r="L23"/>
  <c r="H24"/>
  <c r="N24" s="1"/>
  <c r="I24"/>
  <c r="J24"/>
  <c r="K24"/>
  <c r="L24"/>
  <c r="H25"/>
  <c r="I25"/>
  <c r="J25"/>
  <c r="N25" s="1"/>
  <c r="K25"/>
  <c r="L25"/>
  <c r="H26"/>
  <c r="I26"/>
  <c r="J26"/>
  <c r="L26"/>
  <c r="H27"/>
  <c r="I27"/>
  <c r="J27"/>
  <c r="N27" s="1"/>
  <c r="K27"/>
  <c r="L27"/>
  <c r="H28"/>
  <c r="I28"/>
  <c r="J28"/>
  <c r="N28" s="1"/>
  <c r="K28"/>
  <c r="L28"/>
  <c r="H29"/>
  <c r="I29"/>
  <c r="J29"/>
  <c r="N29" s="1"/>
  <c r="K29"/>
  <c r="L29"/>
  <c r="H30"/>
  <c r="I30"/>
  <c r="J30"/>
  <c r="N30" s="1"/>
  <c r="K30"/>
  <c r="L30"/>
  <c r="H31"/>
  <c r="I31"/>
  <c r="J31"/>
  <c r="N31" s="1"/>
  <c r="K31"/>
  <c r="L31"/>
  <c r="H32"/>
  <c r="I32"/>
  <c r="J32"/>
  <c r="N32" s="1"/>
  <c r="K32"/>
  <c r="L32"/>
  <c r="H33"/>
  <c r="I33"/>
  <c r="J33"/>
  <c r="K33"/>
  <c r="L33"/>
  <c r="H34"/>
  <c r="I34"/>
  <c r="J34"/>
  <c r="N34" s="1"/>
  <c r="K34"/>
  <c r="L34"/>
  <c r="H35"/>
  <c r="I35"/>
  <c r="J35"/>
  <c r="K35"/>
  <c r="L35"/>
  <c r="H36"/>
  <c r="I36"/>
  <c r="J36"/>
  <c r="N36" s="1"/>
  <c r="K36"/>
  <c r="L36"/>
  <c r="H37"/>
  <c r="I37"/>
  <c r="J37"/>
  <c r="N37" s="1"/>
  <c r="K37"/>
  <c r="L37"/>
  <c r="H38"/>
  <c r="I38"/>
  <c r="J38"/>
  <c r="K38"/>
  <c r="N38" s="1"/>
  <c r="L38"/>
  <c r="H39"/>
  <c r="I39"/>
  <c r="J39"/>
  <c r="K39"/>
  <c r="L39"/>
  <c r="H40"/>
  <c r="I40"/>
  <c r="J40"/>
  <c r="K40"/>
  <c r="N40" s="1"/>
  <c r="L40"/>
  <c r="H41"/>
  <c r="I41"/>
  <c r="J41"/>
  <c r="K41"/>
  <c r="N41" s="1"/>
  <c r="L41"/>
  <c r="H42"/>
  <c r="I42"/>
  <c r="J42"/>
  <c r="K42"/>
  <c r="N42" s="1"/>
  <c r="L42"/>
  <c r="H43"/>
  <c r="I43"/>
  <c r="J43"/>
  <c r="K43"/>
  <c r="L43"/>
  <c r="H44"/>
  <c r="N44" s="1"/>
  <c r="I44"/>
  <c r="K44"/>
  <c r="H45"/>
  <c r="N45" s="1"/>
  <c r="I45"/>
  <c r="J45"/>
  <c r="K45"/>
  <c r="L45"/>
  <c r="H46"/>
  <c r="N46" s="1"/>
  <c r="I46"/>
  <c r="J46"/>
  <c r="K46"/>
  <c r="L46"/>
  <c r="H47"/>
  <c r="N47" s="1"/>
  <c r="I47"/>
  <c r="J47"/>
  <c r="K47"/>
  <c r="L47"/>
  <c r="H48"/>
  <c r="N48" s="1"/>
  <c r="I48"/>
  <c r="J48"/>
  <c r="K48"/>
  <c r="L48"/>
  <c r="H49"/>
  <c r="N49" s="1"/>
  <c r="I49"/>
  <c r="J49"/>
  <c r="K49"/>
  <c r="L49"/>
  <c r="H50"/>
  <c r="N50" s="1"/>
  <c r="I50"/>
  <c r="J50"/>
  <c r="K50"/>
  <c r="L50"/>
  <c r="H51"/>
  <c r="N51" s="1"/>
  <c r="I51"/>
  <c r="J51"/>
  <c r="K51"/>
  <c r="L51"/>
  <c r="H52"/>
  <c r="N52" s="1"/>
  <c r="I52"/>
  <c r="J52"/>
  <c r="K52"/>
  <c r="L52"/>
  <c r="H53"/>
  <c r="N53" s="1"/>
  <c r="I53"/>
  <c r="J53"/>
  <c r="K53"/>
  <c r="L53"/>
  <c r="H54"/>
  <c r="N54" s="1"/>
  <c r="I54"/>
  <c r="J54"/>
  <c r="K54"/>
  <c r="L54"/>
  <c r="H55"/>
  <c r="N55" s="1"/>
  <c r="I55"/>
  <c r="J55"/>
  <c r="K55"/>
  <c r="L55"/>
  <c r="H56"/>
  <c r="N56" s="1"/>
  <c r="I56"/>
  <c r="J56"/>
  <c r="K56"/>
  <c r="L56"/>
  <c r="H57"/>
  <c r="N57" s="1"/>
  <c r="I57"/>
  <c r="J57"/>
  <c r="K57"/>
  <c r="L57"/>
  <c r="H58"/>
  <c r="N58" s="1"/>
  <c r="I58"/>
  <c r="J58"/>
  <c r="K58"/>
  <c r="L58"/>
  <c r="H59"/>
  <c r="N59" s="1"/>
  <c r="I59"/>
  <c r="J59"/>
  <c r="K59"/>
  <c r="L59"/>
  <c r="H60"/>
  <c r="I60"/>
  <c r="J60"/>
  <c r="N60" s="1"/>
  <c r="K60"/>
  <c r="L60"/>
  <c r="H61"/>
  <c r="I61"/>
  <c r="J61"/>
  <c r="N61" s="1"/>
  <c r="K61"/>
  <c r="L61"/>
  <c r="H62"/>
  <c r="I62"/>
  <c r="J62"/>
  <c r="N62" s="1"/>
  <c r="K62"/>
  <c r="L62"/>
  <c r="H63"/>
  <c r="I63"/>
  <c r="J63"/>
  <c r="N63" s="1"/>
  <c r="K63"/>
  <c r="L63"/>
  <c r="H64"/>
  <c r="I64"/>
  <c r="J64"/>
  <c r="N64" s="1"/>
  <c r="K64"/>
  <c r="L64"/>
  <c r="H65"/>
  <c r="I65"/>
  <c r="J65"/>
  <c r="N65" s="1"/>
  <c r="K65"/>
  <c r="L65"/>
  <c r="H66"/>
  <c r="I66"/>
  <c r="J66"/>
  <c r="N66" s="1"/>
  <c r="K66"/>
  <c r="L66"/>
  <c r="H67"/>
  <c r="I67"/>
  <c r="J67"/>
  <c r="N67" s="1"/>
  <c r="K67"/>
  <c r="L67"/>
  <c r="H68"/>
  <c r="I68"/>
  <c r="J68"/>
  <c r="N68" s="1"/>
  <c r="K68"/>
  <c r="L68"/>
  <c r="H69"/>
  <c r="I69"/>
  <c r="J69"/>
  <c r="N69" s="1"/>
  <c r="K69"/>
  <c r="L69"/>
  <c r="H70"/>
  <c r="I70"/>
  <c r="J70"/>
  <c r="N70" s="1"/>
  <c r="K70"/>
  <c r="L70"/>
  <c r="H71"/>
  <c r="I71"/>
  <c r="J71"/>
  <c r="N71" s="1"/>
  <c r="K71"/>
  <c r="L71"/>
  <c r="H72"/>
  <c r="I72"/>
  <c r="J72"/>
  <c r="N72" s="1"/>
  <c r="K72"/>
  <c r="L72"/>
  <c r="H73"/>
  <c r="I73"/>
  <c r="J73"/>
  <c r="N73" s="1"/>
  <c r="K73"/>
  <c r="L73"/>
  <c r="H74"/>
  <c r="I74"/>
  <c r="J74"/>
  <c r="K74"/>
  <c r="N74" s="1"/>
  <c r="L74"/>
  <c r="H75"/>
  <c r="I75"/>
  <c r="J75"/>
  <c r="N75" s="1"/>
  <c r="K75"/>
  <c r="L75"/>
  <c r="H76"/>
  <c r="I76"/>
  <c r="J76"/>
  <c r="N76" s="1"/>
  <c r="K76"/>
  <c r="L76"/>
  <c r="H77"/>
  <c r="I77"/>
  <c r="J77"/>
  <c r="N77" s="1"/>
  <c r="K77"/>
  <c r="L77"/>
  <c r="H78"/>
  <c r="I78"/>
  <c r="J78"/>
  <c r="N78" s="1"/>
  <c r="K78"/>
  <c r="L78"/>
  <c r="H79"/>
  <c r="I79"/>
  <c r="J79"/>
  <c r="N79" s="1"/>
  <c r="K79"/>
  <c r="L79"/>
  <c r="H80"/>
  <c r="I80"/>
  <c r="J80"/>
  <c r="N80" s="1"/>
  <c r="K80"/>
  <c r="L80"/>
  <c r="H81"/>
  <c r="I81"/>
  <c r="J81"/>
  <c r="N81" s="1"/>
  <c r="K81"/>
  <c r="L81"/>
  <c r="H82"/>
  <c r="N82" s="1"/>
  <c r="I82"/>
  <c r="J82"/>
  <c r="K82"/>
  <c r="L82"/>
  <c r="H83"/>
  <c r="I83"/>
  <c r="J83"/>
  <c r="N83" s="1"/>
  <c r="K83"/>
  <c r="L83"/>
  <c r="H84"/>
  <c r="N84" s="1"/>
  <c r="I84"/>
  <c r="J84"/>
  <c r="K84"/>
  <c r="L84"/>
  <c r="H85"/>
  <c r="I85"/>
  <c r="J85"/>
  <c r="K85"/>
  <c r="N85" s="1"/>
  <c r="L85"/>
  <c r="H86"/>
  <c r="N86" s="1"/>
  <c r="I86"/>
  <c r="J86"/>
  <c r="K86"/>
  <c r="L86"/>
  <c r="H87"/>
  <c r="N87" s="1"/>
  <c r="I87"/>
  <c r="J87"/>
  <c r="K87"/>
  <c r="L87"/>
  <c r="H88"/>
  <c r="I88"/>
  <c r="J88"/>
  <c r="K88"/>
  <c r="N88" s="1"/>
  <c r="L88"/>
  <c r="H89"/>
  <c r="N89" s="1"/>
  <c r="I89"/>
  <c r="J89"/>
  <c r="K89"/>
  <c r="L89"/>
  <c r="H90"/>
  <c r="N90" s="1"/>
  <c r="I90"/>
  <c r="J90"/>
  <c r="K90"/>
  <c r="L90"/>
  <c r="H91"/>
  <c r="N91" s="1"/>
  <c r="I91"/>
  <c r="J91"/>
  <c r="K91"/>
  <c r="L91"/>
  <c r="H92"/>
  <c r="I92"/>
  <c r="J92"/>
  <c r="K92"/>
  <c r="N92" s="1"/>
  <c r="L92"/>
  <c r="H93"/>
  <c r="I93"/>
  <c r="J93"/>
  <c r="K93"/>
  <c r="N93" s="1"/>
  <c r="L93"/>
  <c r="H94"/>
  <c r="I94"/>
  <c r="J94"/>
  <c r="K94"/>
  <c r="N94" s="1"/>
  <c r="L94"/>
  <c r="H95"/>
  <c r="I95"/>
  <c r="J95"/>
  <c r="N95" s="1"/>
  <c r="K95"/>
  <c r="L95"/>
  <c r="H96"/>
  <c r="I96"/>
  <c r="J96"/>
  <c r="K96"/>
  <c r="N96" s="1"/>
  <c r="L96"/>
  <c r="H97"/>
  <c r="I97"/>
  <c r="J97"/>
  <c r="K97"/>
  <c r="N97" s="1"/>
  <c r="L97"/>
  <c r="H98"/>
  <c r="I98"/>
  <c r="J98"/>
  <c r="K98"/>
  <c r="N98" s="1"/>
  <c r="L98"/>
  <c r="H99"/>
  <c r="I99"/>
  <c r="J99"/>
  <c r="K99"/>
  <c r="N99" s="1"/>
  <c r="L99"/>
  <c r="H100"/>
  <c r="I100"/>
  <c r="J100"/>
  <c r="N100" s="1"/>
  <c r="K100"/>
  <c r="L100"/>
  <c r="H101"/>
  <c r="I101"/>
  <c r="J101"/>
  <c r="K101"/>
  <c r="N101" s="1"/>
  <c r="L101"/>
  <c r="H102"/>
  <c r="I102"/>
  <c r="J102"/>
  <c r="K102"/>
  <c r="N102" s="1"/>
  <c r="L102"/>
  <c r="H103"/>
  <c r="I103"/>
  <c r="J103"/>
  <c r="N103" s="1"/>
  <c r="K103"/>
  <c r="L103"/>
  <c r="H104"/>
  <c r="I104"/>
  <c r="J104"/>
  <c r="K104"/>
  <c r="L104"/>
  <c r="H105"/>
  <c r="I105"/>
  <c r="J105"/>
  <c r="K105"/>
  <c r="N105" s="1"/>
  <c r="L105"/>
  <c r="H106"/>
  <c r="I106"/>
  <c r="J106"/>
  <c r="N106" s="1"/>
  <c r="K106"/>
  <c r="L106"/>
  <c r="H107"/>
  <c r="N107" s="1"/>
  <c r="I107"/>
  <c r="J107"/>
  <c r="K107"/>
  <c r="L107"/>
  <c r="H108"/>
  <c r="I108"/>
  <c r="J108"/>
  <c r="K108"/>
  <c r="N108" s="1"/>
  <c r="L108"/>
  <c r="H109"/>
  <c r="I109"/>
  <c r="J109"/>
  <c r="K109"/>
  <c r="N109" s="1"/>
  <c r="L109"/>
  <c r="H110"/>
  <c r="I110"/>
  <c r="J110"/>
  <c r="K110"/>
  <c r="N110" s="1"/>
  <c r="L110"/>
  <c r="H111"/>
  <c r="I111"/>
  <c r="J111"/>
  <c r="N111" s="1"/>
  <c r="K111"/>
  <c r="L111"/>
  <c r="H112"/>
  <c r="I112"/>
  <c r="J112"/>
  <c r="K112"/>
  <c r="L112"/>
  <c r="H113"/>
  <c r="I113"/>
  <c r="J113"/>
  <c r="K113"/>
  <c r="L113"/>
  <c r="H114"/>
  <c r="I114"/>
  <c r="J114"/>
  <c r="K114"/>
  <c r="L114"/>
  <c r="H115"/>
  <c r="I115"/>
  <c r="J115"/>
  <c r="K115"/>
  <c r="L115"/>
  <c r="H116"/>
  <c r="N116" s="1"/>
  <c r="I116"/>
  <c r="J116"/>
  <c r="K116"/>
  <c r="L116"/>
  <c r="H117"/>
  <c r="I117"/>
  <c r="J117"/>
  <c r="N117" s="1"/>
  <c r="K117"/>
  <c r="L117"/>
  <c r="H118"/>
  <c r="I118"/>
  <c r="J118"/>
  <c r="N118" s="1"/>
  <c r="K118"/>
  <c r="L118"/>
  <c r="H119"/>
  <c r="I119"/>
  <c r="J119"/>
  <c r="N119" s="1"/>
  <c r="K119"/>
  <c r="L119"/>
  <c r="H120"/>
  <c r="I120"/>
  <c r="J120"/>
  <c r="N120" s="1"/>
  <c r="K120"/>
  <c r="L120"/>
  <c r="H121"/>
  <c r="I121"/>
  <c r="J121"/>
  <c r="N121" s="1"/>
  <c r="K121"/>
  <c r="L121"/>
  <c r="H122"/>
  <c r="I122"/>
  <c r="J122"/>
  <c r="N122" s="1"/>
  <c r="K122"/>
  <c r="L122"/>
  <c r="H123"/>
  <c r="I123"/>
  <c r="J123"/>
  <c r="N123" s="1"/>
  <c r="K123"/>
  <c r="L123"/>
  <c r="H124"/>
  <c r="I124"/>
  <c r="J124"/>
  <c r="N124" s="1"/>
  <c r="K124"/>
  <c r="L124"/>
  <c r="H125"/>
  <c r="I125"/>
  <c r="J125"/>
  <c r="N125" s="1"/>
  <c r="K125"/>
  <c r="L125"/>
  <c r="H126"/>
  <c r="I126"/>
  <c r="J126"/>
  <c r="N126" s="1"/>
  <c r="K126"/>
  <c r="L126"/>
  <c r="H127"/>
  <c r="I127"/>
  <c r="J127"/>
  <c r="N127" s="1"/>
  <c r="K127"/>
  <c r="L127"/>
  <c r="H128"/>
  <c r="I128"/>
  <c r="J128"/>
  <c r="N128" s="1"/>
  <c r="K128"/>
  <c r="L128"/>
  <c r="H129"/>
  <c r="I129"/>
  <c r="J129"/>
  <c r="N129" s="1"/>
  <c r="K129"/>
  <c r="L129"/>
  <c r="H130"/>
  <c r="I130"/>
  <c r="J130"/>
  <c r="N130" s="1"/>
  <c r="K130"/>
  <c r="L130"/>
  <c r="H131"/>
  <c r="I131"/>
  <c r="J131"/>
  <c r="N131" s="1"/>
  <c r="K131"/>
  <c r="L131"/>
  <c r="H132"/>
  <c r="I132"/>
  <c r="K132"/>
  <c r="N132" s="1"/>
  <c r="H133"/>
  <c r="I133"/>
  <c r="J133"/>
  <c r="N133" s="1"/>
  <c r="K133"/>
  <c r="L133"/>
  <c r="H134"/>
  <c r="I134"/>
  <c r="J134"/>
  <c r="N134" s="1"/>
  <c r="K134"/>
  <c r="L134"/>
  <c r="H135"/>
  <c r="I135"/>
  <c r="J135"/>
  <c r="K135"/>
  <c r="L135"/>
  <c r="H136"/>
  <c r="I136"/>
  <c r="J136"/>
  <c r="N136" s="1"/>
  <c r="K136"/>
  <c r="L136"/>
  <c r="H137"/>
  <c r="I137"/>
  <c r="J137"/>
  <c r="N137" s="1"/>
  <c r="K137"/>
  <c r="L137"/>
  <c r="H138"/>
  <c r="I138"/>
  <c r="J138"/>
  <c r="N138" s="1"/>
  <c r="K138"/>
  <c r="L138"/>
  <c r="H139"/>
  <c r="I139"/>
  <c r="J139"/>
  <c r="N139" s="1"/>
  <c r="K139"/>
  <c r="L139"/>
  <c r="H140"/>
  <c r="I140"/>
  <c r="J140"/>
  <c r="N140" s="1"/>
  <c r="K140"/>
  <c r="L140"/>
  <c r="H141"/>
  <c r="N141" s="1"/>
  <c r="I141"/>
  <c r="K141"/>
  <c r="H142"/>
  <c r="I142"/>
  <c r="J142"/>
  <c r="N142" s="1"/>
  <c r="K142"/>
  <c r="L142"/>
  <c r="H143"/>
  <c r="I143"/>
  <c r="J143"/>
  <c r="N143" s="1"/>
  <c r="K143"/>
  <c r="L143"/>
  <c r="H144"/>
  <c r="I144"/>
  <c r="J144"/>
  <c r="N144" s="1"/>
  <c r="K144"/>
  <c r="L144"/>
  <c r="H145"/>
  <c r="I145"/>
  <c r="J145"/>
  <c r="N145" s="1"/>
  <c r="K145"/>
  <c r="L145"/>
  <c r="H146"/>
  <c r="I146"/>
  <c r="J146"/>
  <c r="K146"/>
  <c r="L146"/>
  <c r="H147"/>
  <c r="I147"/>
  <c r="J147"/>
  <c r="N147" s="1"/>
  <c r="K147"/>
  <c r="L147"/>
  <c r="H148"/>
  <c r="I148"/>
  <c r="J148"/>
  <c r="N148" s="1"/>
  <c r="K148"/>
  <c r="L148"/>
  <c r="H149"/>
  <c r="I149"/>
  <c r="J149"/>
  <c r="N149" s="1"/>
  <c r="K149"/>
  <c r="L149"/>
  <c r="H150"/>
  <c r="N150" s="1"/>
  <c r="I150"/>
  <c r="J150"/>
  <c r="K150"/>
  <c r="L150"/>
  <c r="H151"/>
  <c r="I151"/>
  <c r="J151"/>
  <c r="K151"/>
  <c r="N151" s="1"/>
  <c r="L151"/>
  <c r="H152"/>
  <c r="I152"/>
  <c r="J152"/>
  <c r="N152" s="1"/>
  <c r="K152"/>
  <c r="L152"/>
  <c r="H153"/>
  <c r="I153"/>
  <c r="J153"/>
  <c r="K153"/>
  <c r="L153"/>
  <c r="H154"/>
  <c r="I154"/>
  <c r="J154"/>
  <c r="N154" s="1"/>
  <c r="K154"/>
  <c r="L154"/>
  <c r="H155"/>
  <c r="I155"/>
  <c r="J155"/>
  <c r="N155" s="1"/>
  <c r="K155"/>
  <c r="L155"/>
  <c r="H156"/>
  <c r="I156"/>
  <c r="J156"/>
  <c r="N156" s="1"/>
  <c r="K156"/>
  <c r="L156"/>
  <c r="H157"/>
  <c r="I157"/>
  <c r="J157"/>
  <c r="N157" s="1"/>
  <c r="K157"/>
  <c r="L157"/>
  <c r="H158"/>
  <c r="I158"/>
  <c r="J158"/>
  <c r="K158"/>
  <c r="N158" s="1"/>
  <c r="L158"/>
  <c r="H159"/>
  <c r="I159"/>
  <c r="J159"/>
  <c r="K159"/>
  <c r="N159" s="1"/>
  <c r="L159"/>
  <c r="H160"/>
  <c r="I160"/>
  <c r="J160"/>
  <c r="N160" s="1"/>
  <c r="K160"/>
  <c r="L160"/>
  <c r="H161"/>
  <c r="I161"/>
  <c r="J161"/>
  <c r="N161" s="1"/>
  <c r="K161"/>
  <c r="L161"/>
  <c r="H162"/>
  <c r="I162"/>
  <c r="J162"/>
  <c r="K162"/>
  <c r="N162" s="1"/>
  <c r="L162"/>
  <c r="H163"/>
  <c r="I163"/>
  <c r="J163"/>
  <c r="K163"/>
  <c r="N163" s="1"/>
  <c r="L163"/>
  <c r="H164"/>
  <c r="I164"/>
  <c r="J164"/>
  <c r="K164"/>
  <c r="N164" s="1"/>
  <c r="L164"/>
  <c r="H165"/>
  <c r="I165"/>
  <c r="J165"/>
  <c r="K165"/>
  <c r="N165" s="1"/>
  <c r="L165"/>
  <c r="H166"/>
  <c r="I166"/>
  <c r="J166"/>
  <c r="K166"/>
  <c r="N166" s="1"/>
  <c r="L166"/>
  <c r="H167"/>
  <c r="I167"/>
  <c r="J167"/>
  <c r="N167" s="1"/>
  <c r="K167"/>
  <c r="L167"/>
  <c r="H168"/>
  <c r="I168"/>
  <c r="J168"/>
  <c r="N168" s="1"/>
  <c r="K168"/>
  <c r="L168"/>
  <c r="H169"/>
  <c r="I169"/>
  <c r="J169"/>
  <c r="N169" s="1"/>
  <c r="K169"/>
  <c r="L169"/>
  <c r="H170"/>
  <c r="I170"/>
  <c r="J170"/>
  <c r="N170" s="1"/>
  <c r="K170"/>
  <c r="L170"/>
  <c r="H171"/>
  <c r="I171"/>
  <c r="J171"/>
  <c r="K171"/>
  <c r="L171"/>
  <c r="H172"/>
  <c r="I172"/>
  <c r="J172"/>
  <c r="K172"/>
  <c r="N172" s="1"/>
  <c r="L172"/>
  <c r="H173"/>
  <c r="I173"/>
  <c r="J173"/>
  <c r="N173" s="1"/>
  <c r="K173"/>
  <c r="L173"/>
  <c r="H174"/>
  <c r="I174"/>
  <c r="J174"/>
  <c r="N174" s="1"/>
  <c r="K174"/>
  <c r="L174"/>
  <c r="H175"/>
  <c r="I175"/>
  <c r="J175"/>
  <c r="K175"/>
  <c r="N175" s="1"/>
  <c r="L175"/>
  <c r="H176"/>
  <c r="I176"/>
  <c r="J176"/>
  <c r="K176"/>
  <c r="N176" s="1"/>
  <c r="L176"/>
  <c r="H177"/>
  <c r="I177"/>
  <c r="J177"/>
  <c r="N177" s="1"/>
  <c r="K177"/>
  <c r="L177"/>
  <c r="H178"/>
  <c r="I178"/>
  <c r="J178"/>
  <c r="K178"/>
  <c r="L178"/>
  <c r="H179"/>
  <c r="I179"/>
  <c r="J179"/>
  <c r="N179" s="1"/>
  <c r="K179"/>
  <c r="L179"/>
  <c r="H180"/>
  <c r="I180"/>
  <c r="J180"/>
  <c r="K180"/>
  <c r="L180"/>
  <c r="H181"/>
  <c r="I181"/>
  <c r="J181"/>
  <c r="K181"/>
  <c r="L181"/>
  <c r="H182"/>
  <c r="N182" s="1"/>
  <c r="I182"/>
  <c r="J182"/>
  <c r="K182"/>
  <c r="L182"/>
  <c r="H183"/>
  <c r="I183"/>
  <c r="J183"/>
  <c r="N183" s="1"/>
  <c r="K183"/>
  <c r="L183"/>
  <c r="H184"/>
  <c r="I184"/>
  <c r="J184"/>
  <c r="N184" s="1"/>
  <c r="K184"/>
  <c r="L184"/>
  <c r="H185"/>
  <c r="I185"/>
  <c r="J185"/>
  <c r="K185"/>
  <c r="N185" s="1"/>
  <c r="L185"/>
  <c r="H186"/>
  <c r="I186"/>
  <c r="J186"/>
  <c r="N186" s="1"/>
  <c r="K186"/>
  <c r="L186"/>
  <c r="H187"/>
  <c r="I187"/>
  <c r="K187"/>
  <c r="L187"/>
  <c r="H188"/>
  <c r="I188"/>
  <c r="J188"/>
  <c r="N188" s="1"/>
  <c r="K188"/>
  <c r="L188"/>
  <c r="H189"/>
  <c r="I189"/>
  <c r="J189"/>
  <c r="K189"/>
  <c r="L189"/>
  <c r="H190"/>
  <c r="I190"/>
  <c r="J190"/>
  <c r="K190"/>
  <c r="L190"/>
  <c r="H191"/>
  <c r="I191"/>
  <c r="J191"/>
  <c r="K191"/>
  <c r="N191" s="1"/>
  <c r="L191"/>
  <c r="H192"/>
  <c r="N192" s="1"/>
  <c r="I192"/>
  <c r="J192"/>
  <c r="K192"/>
  <c r="L192"/>
  <c r="H193"/>
  <c r="N193" s="1"/>
  <c r="I193"/>
  <c r="J193"/>
  <c r="K193"/>
  <c r="L193"/>
  <c r="H194"/>
  <c r="I194"/>
  <c r="J194"/>
  <c r="K194"/>
  <c r="N194" s="1"/>
  <c r="L194"/>
  <c r="H195"/>
  <c r="N195" s="1"/>
  <c r="I195"/>
  <c r="J195"/>
  <c r="K195"/>
  <c r="L195"/>
  <c r="H196"/>
  <c r="I196"/>
  <c r="J196"/>
  <c r="K196"/>
  <c r="L196"/>
  <c r="H197"/>
  <c r="I197"/>
  <c r="J197"/>
  <c r="K197"/>
  <c r="L197"/>
  <c r="H198"/>
  <c r="I198"/>
  <c r="J198"/>
  <c r="K198"/>
  <c r="N198" s="1"/>
  <c r="L198"/>
  <c r="H199"/>
  <c r="I199"/>
  <c r="J199"/>
  <c r="K199"/>
  <c r="N199" s="1"/>
  <c r="L199"/>
  <c r="H200"/>
  <c r="I200"/>
  <c r="J200"/>
  <c r="K200"/>
  <c r="N200" s="1"/>
  <c r="L200"/>
  <c r="H201"/>
  <c r="I201"/>
  <c r="J201"/>
  <c r="N201" s="1"/>
  <c r="K201"/>
  <c r="L201"/>
  <c r="H202"/>
  <c r="I202"/>
  <c r="J202"/>
  <c r="N202" s="1"/>
  <c r="K202"/>
  <c r="L202"/>
  <c r="H203"/>
  <c r="I203"/>
  <c r="J203"/>
  <c r="N203" s="1"/>
  <c r="K203"/>
  <c r="L203"/>
  <c r="H204"/>
  <c r="I204"/>
  <c r="J204"/>
  <c r="N204" s="1"/>
  <c r="K204"/>
  <c r="L204"/>
  <c r="H205"/>
  <c r="I205"/>
  <c r="J205"/>
  <c r="K205"/>
  <c r="N205" s="1"/>
  <c r="L205"/>
  <c r="H206"/>
  <c r="I206"/>
  <c r="J206"/>
  <c r="K206"/>
  <c r="N206" s="1"/>
  <c r="L206"/>
  <c r="H207"/>
  <c r="I207"/>
  <c r="J207"/>
  <c r="N207" s="1"/>
  <c r="K207"/>
  <c r="L207"/>
  <c r="H208"/>
  <c r="I208"/>
  <c r="J208"/>
  <c r="N208" s="1"/>
  <c r="K208"/>
  <c r="L208"/>
  <c r="H209"/>
  <c r="I209"/>
  <c r="J209"/>
  <c r="K209"/>
  <c r="N209" s="1"/>
  <c r="L209"/>
  <c r="H210"/>
  <c r="N210" s="1"/>
  <c r="I210"/>
  <c r="J210"/>
  <c r="K210"/>
  <c r="L210"/>
  <c r="H211"/>
  <c r="I211"/>
  <c r="J211"/>
  <c r="K211"/>
  <c r="N211" s="1"/>
  <c r="L211"/>
  <c r="H212"/>
  <c r="I212"/>
  <c r="J212"/>
  <c r="K212"/>
  <c r="N212" s="1"/>
  <c r="L212"/>
  <c r="H213"/>
  <c r="I213"/>
  <c r="J213"/>
  <c r="K213"/>
  <c r="N213" s="1"/>
  <c r="L213"/>
  <c r="H214"/>
  <c r="N214" s="1"/>
  <c r="I214"/>
  <c r="J214"/>
  <c r="K214"/>
  <c r="L214"/>
  <c r="H215"/>
  <c r="I215"/>
  <c r="J215"/>
  <c r="K215"/>
  <c r="N215" s="1"/>
  <c r="L215"/>
  <c r="H216"/>
  <c r="I216"/>
  <c r="J216"/>
  <c r="K216"/>
  <c r="N216" s="1"/>
  <c r="L216"/>
  <c r="H217"/>
  <c r="I217"/>
  <c r="J217"/>
  <c r="K217"/>
  <c r="N217" s="1"/>
  <c r="L217"/>
  <c r="H218"/>
  <c r="I218"/>
  <c r="J218"/>
  <c r="K218"/>
  <c r="N218" s="1"/>
  <c r="L218"/>
  <c r="H219"/>
  <c r="I219"/>
  <c r="J219"/>
  <c r="K219"/>
  <c r="L219"/>
  <c r="H220"/>
  <c r="I220"/>
  <c r="J220"/>
  <c r="N220" s="1"/>
  <c r="K220"/>
  <c r="L220"/>
  <c r="H221"/>
  <c r="I221"/>
  <c r="J221"/>
  <c r="K221"/>
  <c r="L221"/>
  <c r="H222"/>
  <c r="I222"/>
  <c r="J222"/>
  <c r="K222"/>
  <c r="N222" s="1"/>
  <c r="L222"/>
  <c r="H223"/>
  <c r="I223"/>
  <c r="J223"/>
  <c r="K223"/>
  <c r="N223" s="1"/>
  <c r="L223"/>
  <c r="H224"/>
  <c r="I224"/>
  <c r="J224"/>
  <c r="K224"/>
  <c r="N224" s="1"/>
  <c r="L224"/>
  <c r="H225"/>
  <c r="I225"/>
  <c r="J225"/>
  <c r="K225"/>
  <c r="N225" s="1"/>
  <c r="L225"/>
  <c r="H226"/>
  <c r="I226"/>
  <c r="J226"/>
  <c r="K226"/>
  <c r="N226" s="1"/>
  <c r="L226"/>
  <c r="H227"/>
  <c r="I227"/>
  <c r="J227"/>
  <c r="K227"/>
  <c r="N227" s="1"/>
  <c r="L227"/>
  <c r="H228"/>
  <c r="I228"/>
  <c r="J228"/>
  <c r="K228"/>
  <c r="L228"/>
  <c r="H229"/>
  <c r="I229"/>
  <c r="J229"/>
  <c r="K229"/>
  <c r="N229" s="1"/>
  <c r="L229"/>
  <c r="H230"/>
  <c r="I230"/>
  <c r="J230"/>
  <c r="N230" s="1"/>
  <c r="K230"/>
  <c r="L230"/>
  <c r="H231"/>
  <c r="I231"/>
  <c r="J231"/>
  <c r="N231" s="1"/>
  <c r="K231"/>
  <c r="L231"/>
  <c r="H232"/>
  <c r="I232"/>
  <c r="J232"/>
  <c r="N232" s="1"/>
  <c r="K232"/>
  <c r="L232"/>
  <c r="H233"/>
  <c r="I233"/>
  <c r="J233"/>
  <c r="N233" s="1"/>
  <c r="K233"/>
  <c r="L233"/>
  <c r="H234"/>
  <c r="I234"/>
  <c r="J234"/>
  <c r="N234" s="1"/>
  <c r="K234"/>
  <c r="L234"/>
  <c r="H235"/>
  <c r="I235"/>
  <c r="J235"/>
  <c r="N235" s="1"/>
  <c r="K235"/>
  <c r="L235"/>
  <c r="H236"/>
  <c r="I236"/>
  <c r="J236"/>
  <c r="N236" s="1"/>
  <c r="K236"/>
  <c r="L236"/>
  <c r="H237"/>
  <c r="I237"/>
  <c r="J237"/>
  <c r="N237" s="1"/>
  <c r="K237"/>
  <c r="L237"/>
  <c r="H238"/>
  <c r="I238"/>
  <c r="J238"/>
  <c r="N238" s="1"/>
  <c r="K238"/>
  <c r="L238"/>
  <c r="H239"/>
  <c r="I239"/>
  <c r="J239"/>
  <c r="N239" s="1"/>
  <c r="K239"/>
  <c r="L239"/>
  <c r="H240"/>
  <c r="I240"/>
  <c r="J240"/>
  <c r="N240" s="1"/>
  <c r="K240"/>
  <c r="L240"/>
  <c r="H241"/>
  <c r="I241"/>
  <c r="J241"/>
  <c r="N241" s="1"/>
  <c r="K241"/>
  <c r="L241"/>
  <c r="H242"/>
  <c r="I242"/>
  <c r="J242"/>
  <c r="N242" s="1"/>
  <c r="K242"/>
  <c r="L242"/>
  <c r="H243"/>
  <c r="I243"/>
  <c r="J243"/>
  <c r="N243" s="1"/>
  <c r="K243"/>
  <c r="L243"/>
  <c r="H244"/>
  <c r="I244"/>
  <c r="J244"/>
  <c r="N244" s="1"/>
  <c r="K244"/>
  <c r="L244"/>
  <c r="H245"/>
  <c r="I245"/>
  <c r="J245"/>
  <c r="N245" s="1"/>
  <c r="K245"/>
  <c r="L245"/>
  <c r="H246"/>
  <c r="I246"/>
  <c r="J246"/>
  <c r="N246" s="1"/>
  <c r="K246"/>
  <c r="L246"/>
  <c r="H247"/>
  <c r="I247"/>
  <c r="J247"/>
  <c r="N247" s="1"/>
  <c r="K247"/>
  <c r="L247"/>
  <c r="H248"/>
  <c r="I248"/>
  <c r="J248"/>
  <c r="N248" s="1"/>
  <c r="K248"/>
  <c r="L248"/>
  <c r="H249"/>
  <c r="N249" s="1"/>
  <c r="I249"/>
  <c r="J249"/>
  <c r="K249"/>
  <c r="L249"/>
  <c r="H250"/>
  <c r="N250" s="1"/>
  <c r="I250"/>
  <c r="J250"/>
  <c r="K250"/>
  <c r="L250"/>
  <c r="H251"/>
  <c r="I251"/>
  <c r="J251"/>
  <c r="N251" s="1"/>
  <c r="K251"/>
  <c r="L251"/>
  <c r="H252"/>
  <c r="I252"/>
  <c r="J252"/>
  <c r="N252" s="1"/>
  <c r="K252"/>
  <c r="L252"/>
  <c r="H253"/>
  <c r="I253"/>
  <c r="J253"/>
  <c r="N253" s="1"/>
  <c r="K253"/>
  <c r="L253"/>
  <c r="H254"/>
  <c r="I254"/>
  <c r="J254"/>
  <c r="N254" s="1"/>
  <c r="K254"/>
  <c r="L254"/>
  <c r="H255"/>
  <c r="I255"/>
  <c r="J255"/>
  <c r="N255" s="1"/>
  <c r="K255"/>
  <c r="L255"/>
  <c r="H256"/>
  <c r="I256"/>
  <c r="K256"/>
  <c r="H257"/>
  <c r="I257"/>
  <c r="J257"/>
  <c r="N257" s="1"/>
  <c r="K257"/>
  <c r="L257"/>
  <c r="H258"/>
  <c r="I258"/>
  <c r="J258"/>
  <c r="N258" s="1"/>
  <c r="K258"/>
  <c r="L258"/>
  <c r="H259"/>
  <c r="I259"/>
  <c r="J259"/>
  <c r="N259" s="1"/>
  <c r="K259"/>
  <c r="L259"/>
  <c r="H260"/>
  <c r="N260" s="1"/>
  <c r="I260"/>
  <c r="J260"/>
  <c r="K260"/>
  <c r="L260"/>
  <c r="H261"/>
  <c r="I261"/>
  <c r="J261"/>
  <c r="N261" s="1"/>
  <c r="K261"/>
  <c r="L261"/>
  <c r="H262"/>
  <c r="I262"/>
  <c r="J262"/>
  <c r="K262"/>
  <c r="L262"/>
  <c r="H263"/>
  <c r="I263"/>
  <c r="J263"/>
  <c r="N263" s="1"/>
  <c r="K263"/>
  <c r="L263"/>
  <c r="H264"/>
  <c r="I264"/>
  <c r="J264"/>
  <c r="N264" s="1"/>
  <c r="K264"/>
  <c r="L264"/>
  <c r="H265"/>
  <c r="I265"/>
  <c r="J265"/>
  <c r="N265" s="1"/>
  <c r="K265"/>
  <c r="L265"/>
  <c r="H266"/>
  <c r="I266"/>
  <c r="J266"/>
  <c r="N266" s="1"/>
  <c r="K266"/>
  <c r="L266"/>
  <c r="H267"/>
  <c r="I267"/>
  <c r="J267"/>
  <c r="N267" s="1"/>
  <c r="K267"/>
  <c r="L267"/>
  <c r="H268"/>
  <c r="I268"/>
  <c r="J268"/>
  <c r="N268" s="1"/>
  <c r="K268"/>
  <c r="L268"/>
  <c r="H269"/>
  <c r="I269"/>
  <c r="J269"/>
  <c r="N269" s="1"/>
  <c r="K269"/>
  <c r="L269"/>
  <c r="H270"/>
  <c r="I270"/>
  <c r="J270"/>
  <c r="N270" s="1"/>
  <c r="K270"/>
  <c r="L270"/>
  <c r="H271"/>
  <c r="I271"/>
  <c r="J271"/>
  <c r="N271" s="1"/>
  <c r="K271"/>
  <c r="L271"/>
  <c r="H272"/>
  <c r="I272"/>
  <c r="J272"/>
  <c r="N272" s="1"/>
  <c r="K272"/>
  <c r="L272"/>
  <c r="H273"/>
  <c r="I273"/>
  <c r="J273"/>
  <c r="N273" s="1"/>
  <c r="K273"/>
  <c r="L273"/>
  <c r="H274"/>
  <c r="I274"/>
  <c r="J274"/>
  <c r="N274" s="1"/>
  <c r="K274"/>
  <c r="L274"/>
  <c r="H275"/>
  <c r="I275"/>
  <c r="J275"/>
  <c r="N275" s="1"/>
  <c r="K275"/>
  <c r="L275"/>
  <c r="H276"/>
  <c r="I276"/>
  <c r="J276"/>
  <c r="N276" s="1"/>
  <c r="K276"/>
  <c r="L276"/>
  <c r="H277"/>
  <c r="I277"/>
  <c r="J277"/>
  <c r="N277" s="1"/>
  <c r="K277"/>
  <c r="L277"/>
  <c r="H278"/>
  <c r="I278"/>
  <c r="J278"/>
  <c r="N278" s="1"/>
  <c r="K278"/>
  <c r="L278"/>
  <c r="H279"/>
  <c r="I279"/>
  <c r="J279"/>
  <c r="N279" s="1"/>
  <c r="K279"/>
  <c r="L279"/>
  <c r="H280"/>
  <c r="I280"/>
  <c r="J280"/>
  <c r="N280" s="1"/>
  <c r="K280"/>
  <c r="L280"/>
  <c r="H281"/>
  <c r="I281"/>
  <c r="J281"/>
  <c r="N281" s="1"/>
  <c r="K281"/>
  <c r="L281"/>
  <c r="H282"/>
  <c r="I282"/>
  <c r="J282"/>
  <c r="N282" s="1"/>
  <c r="K282"/>
  <c r="L282"/>
  <c r="H283"/>
  <c r="I283"/>
  <c r="J283"/>
  <c r="N283" s="1"/>
  <c r="K283"/>
  <c r="L283"/>
  <c r="H284"/>
  <c r="I284"/>
  <c r="J284"/>
  <c r="N284" s="1"/>
  <c r="K284"/>
  <c r="L284"/>
  <c r="H285"/>
  <c r="I285"/>
  <c r="J285"/>
  <c r="N285" s="1"/>
  <c r="K285"/>
  <c r="L285"/>
  <c r="H286"/>
  <c r="I286"/>
  <c r="J286"/>
  <c r="N286" s="1"/>
  <c r="K286"/>
  <c r="L286"/>
  <c r="H287"/>
  <c r="I287"/>
  <c r="J287"/>
  <c r="N287" s="1"/>
  <c r="K287"/>
  <c r="L287"/>
  <c r="H288"/>
  <c r="I288"/>
  <c r="J288"/>
  <c r="K288"/>
  <c r="N288" s="1"/>
  <c r="L288"/>
  <c r="H289"/>
  <c r="N289" s="1"/>
  <c r="I289"/>
  <c r="J289"/>
  <c r="K289"/>
  <c r="L289"/>
  <c r="H290"/>
  <c r="N290" s="1"/>
  <c r="I290"/>
  <c r="J290"/>
  <c r="K290"/>
  <c r="L290"/>
  <c r="H291"/>
  <c r="N291" s="1"/>
  <c r="I291"/>
  <c r="J291"/>
  <c r="K291"/>
  <c r="L291"/>
  <c r="H292"/>
  <c r="N292" s="1"/>
  <c r="I292"/>
  <c r="J292"/>
  <c r="K292"/>
  <c r="L292"/>
  <c r="H293"/>
  <c r="I293"/>
  <c r="J293"/>
  <c r="N293" s="1"/>
  <c r="K293"/>
  <c r="L293"/>
  <c r="H294"/>
  <c r="I294"/>
  <c r="J294"/>
  <c r="K294"/>
  <c r="L294"/>
  <c r="H295"/>
  <c r="I295"/>
  <c r="J295"/>
  <c r="N295" s="1"/>
  <c r="K295"/>
  <c r="L295"/>
  <c r="H296"/>
  <c r="I296"/>
  <c r="J296"/>
  <c r="K296"/>
  <c r="L296"/>
  <c r="H297"/>
  <c r="I297"/>
  <c r="J297"/>
  <c r="N297" s="1"/>
  <c r="K297"/>
  <c r="L297"/>
  <c r="H298"/>
  <c r="I298"/>
  <c r="J298"/>
  <c r="K298"/>
  <c r="L298"/>
  <c r="H299"/>
  <c r="I299"/>
  <c r="J299"/>
  <c r="N299" s="1"/>
  <c r="K299"/>
  <c r="L299"/>
  <c r="H300"/>
  <c r="I300"/>
  <c r="J300"/>
  <c r="K300"/>
  <c r="N300" s="1"/>
  <c r="L300"/>
  <c r="H301"/>
  <c r="I301"/>
  <c r="J301"/>
  <c r="N301" s="1"/>
  <c r="K301"/>
  <c r="L301"/>
  <c r="H302"/>
  <c r="I302"/>
  <c r="J302"/>
  <c r="N302" s="1"/>
  <c r="K302"/>
  <c r="L302"/>
  <c r="H303"/>
  <c r="I303"/>
  <c r="J303"/>
  <c r="N303" s="1"/>
  <c r="K303"/>
  <c r="L303"/>
  <c r="H304"/>
  <c r="I304"/>
  <c r="J304"/>
  <c r="N304" s="1"/>
  <c r="K304"/>
  <c r="L304"/>
  <c r="H305"/>
  <c r="I305"/>
  <c r="J305"/>
  <c r="N305" s="1"/>
  <c r="K305"/>
  <c r="L305"/>
  <c r="H306"/>
  <c r="I306"/>
  <c r="J306"/>
  <c r="N306" s="1"/>
  <c r="K306"/>
  <c r="L306"/>
  <c r="H307"/>
  <c r="N307" s="1"/>
  <c r="I307"/>
  <c r="J307"/>
  <c r="K307"/>
  <c r="L307"/>
  <c r="H308"/>
  <c r="N308" s="1"/>
  <c r="I308"/>
  <c r="J308"/>
  <c r="K308"/>
  <c r="L308"/>
  <c r="H309"/>
  <c r="N309" s="1"/>
  <c r="I309"/>
  <c r="J309"/>
  <c r="K309"/>
  <c r="L309"/>
  <c r="H310"/>
  <c r="N310" s="1"/>
  <c r="I310"/>
  <c r="J310"/>
  <c r="K310"/>
  <c r="L310"/>
  <c r="H311"/>
  <c r="N311" s="1"/>
  <c r="I311"/>
  <c r="J311"/>
  <c r="K311"/>
  <c r="L311"/>
  <c r="H312"/>
  <c r="N312" s="1"/>
  <c r="I312"/>
  <c r="J312"/>
  <c r="K312"/>
  <c r="L312"/>
  <c r="H313"/>
  <c r="N313" s="1"/>
  <c r="I313"/>
  <c r="J313"/>
  <c r="K313"/>
  <c r="L313"/>
  <c r="H314"/>
  <c r="N314" s="1"/>
  <c r="I314"/>
  <c r="J314"/>
  <c r="K314"/>
  <c r="L314"/>
  <c r="H315"/>
  <c r="N315" s="1"/>
  <c r="I315"/>
  <c r="J315"/>
  <c r="K315"/>
  <c r="L315"/>
  <c r="H316"/>
  <c r="N316" s="1"/>
  <c r="I316"/>
  <c r="J316"/>
  <c r="K316"/>
  <c r="L316"/>
  <c r="H317"/>
  <c r="N317" s="1"/>
  <c r="I317"/>
  <c r="J317"/>
  <c r="K317"/>
  <c r="L317"/>
  <c r="H318"/>
  <c r="N318" s="1"/>
  <c r="I318"/>
  <c r="J318"/>
  <c r="K318"/>
  <c r="L318"/>
  <c r="H319"/>
  <c r="N319" s="1"/>
  <c r="I319"/>
  <c r="J319"/>
  <c r="K319"/>
  <c r="L319"/>
  <c r="H320"/>
  <c r="N320" s="1"/>
  <c r="I320"/>
  <c r="J320"/>
  <c r="K320"/>
  <c r="L320"/>
  <c r="H321"/>
  <c r="N321" s="1"/>
  <c r="I321"/>
  <c r="J321"/>
  <c r="K321"/>
  <c r="L321"/>
  <c r="H322"/>
  <c r="N322" s="1"/>
  <c r="I322"/>
  <c r="J322"/>
  <c r="K322"/>
  <c r="L322"/>
  <c r="H323"/>
  <c r="N323" s="1"/>
  <c r="I323"/>
  <c r="J323"/>
  <c r="K323"/>
  <c r="L323"/>
  <c r="H324"/>
  <c r="N324" s="1"/>
  <c r="I324"/>
  <c r="J324"/>
  <c r="K324"/>
  <c r="L324"/>
  <c r="H325"/>
  <c r="N325" s="1"/>
  <c r="I325"/>
  <c r="J325"/>
  <c r="K325"/>
  <c r="L325"/>
  <c r="H326"/>
  <c r="N326" s="1"/>
  <c r="I326"/>
  <c r="J326"/>
  <c r="K326"/>
  <c r="L326"/>
  <c r="H327"/>
  <c r="N327" s="1"/>
  <c r="I327"/>
  <c r="J327"/>
  <c r="K327"/>
  <c r="L327"/>
  <c r="H328"/>
  <c r="N328" s="1"/>
  <c r="I328"/>
  <c r="J328"/>
  <c r="K328"/>
  <c r="L328"/>
  <c r="H329"/>
  <c r="N329" s="1"/>
  <c r="I329"/>
  <c r="J329"/>
  <c r="K329"/>
  <c r="L329"/>
  <c r="H330"/>
  <c r="N330" s="1"/>
  <c r="I330"/>
  <c r="J330"/>
  <c r="K330"/>
  <c r="L330"/>
  <c r="H331"/>
  <c r="N331" s="1"/>
  <c r="I331"/>
  <c r="J331"/>
  <c r="K331"/>
  <c r="L331"/>
  <c r="H332"/>
  <c r="I332"/>
  <c r="J332"/>
  <c r="N332" s="1"/>
  <c r="K332"/>
  <c r="L332"/>
  <c r="H333"/>
  <c r="I333"/>
  <c r="J333"/>
  <c r="N333" s="1"/>
  <c r="K333"/>
  <c r="L333"/>
  <c r="H334"/>
  <c r="N334" s="1"/>
  <c r="I334"/>
  <c r="J334"/>
  <c r="K334"/>
  <c r="L334"/>
  <c r="H335"/>
  <c r="N335" s="1"/>
  <c r="I335"/>
  <c r="J335"/>
  <c r="K335"/>
  <c r="L335"/>
  <c r="H336"/>
  <c r="N336" s="1"/>
  <c r="I336"/>
  <c r="J336"/>
  <c r="K336"/>
  <c r="L336"/>
  <c r="H337"/>
  <c r="N337" s="1"/>
  <c r="I337"/>
  <c r="J337"/>
  <c r="K337"/>
  <c r="L337"/>
  <c r="H338"/>
  <c r="N338" s="1"/>
  <c r="I338"/>
  <c r="J338"/>
  <c r="K338"/>
  <c r="L338"/>
  <c r="H339"/>
  <c r="N339" s="1"/>
  <c r="I339"/>
  <c r="J339"/>
  <c r="K339"/>
  <c r="L339"/>
  <c r="H340"/>
  <c r="N340" s="1"/>
  <c r="I340"/>
  <c r="J340"/>
  <c r="K340"/>
  <c r="L340"/>
  <c r="H341"/>
  <c r="N341" s="1"/>
  <c r="I341"/>
  <c r="J341"/>
  <c r="K341"/>
  <c r="L341"/>
  <c r="H342"/>
  <c r="N342" s="1"/>
  <c r="I342"/>
  <c r="J342"/>
  <c r="K342"/>
  <c r="L342"/>
  <c r="H343"/>
  <c r="N343" s="1"/>
  <c r="I343"/>
  <c r="J343"/>
  <c r="K343"/>
  <c r="L343"/>
  <c r="H344"/>
  <c r="I344"/>
  <c r="K344"/>
  <c r="L344"/>
  <c r="H345"/>
  <c r="I345"/>
  <c r="J345"/>
  <c r="K345"/>
  <c r="L345"/>
  <c r="H346"/>
  <c r="I346"/>
  <c r="J346"/>
  <c r="K346"/>
  <c r="L346"/>
  <c r="H347"/>
  <c r="N347" s="1"/>
  <c r="I347"/>
  <c r="J347"/>
  <c r="K347"/>
  <c r="L347"/>
  <c r="H348"/>
  <c r="N348" s="1"/>
  <c r="I348"/>
  <c r="J348"/>
  <c r="K348"/>
  <c r="L348"/>
  <c r="H349"/>
  <c r="N349" s="1"/>
  <c r="I349"/>
  <c r="J349"/>
  <c r="K349"/>
  <c r="L349"/>
  <c r="H350"/>
  <c r="N350" s="1"/>
  <c r="I350"/>
  <c r="J350"/>
  <c r="K350"/>
  <c r="L350"/>
  <c r="H351"/>
  <c r="N351" s="1"/>
  <c r="I351"/>
  <c r="J351"/>
  <c r="K351"/>
  <c r="L351"/>
  <c r="H352"/>
  <c r="N352" s="1"/>
  <c r="I352"/>
  <c r="J352"/>
  <c r="K352"/>
  <c r="L352"/>
  <c r="H353"/>
  <c r="I353"/>
  <c r="J353"/>
  <c r="N353" s="1"/>
  <c r="K353"/>
  <c r="L353"/>
  <c r="H354"/>
  <c r="I354"/>
  <c r="J354"/>
  <c r="N354" s="1"/>
  <c r="K354"/>
  <c r="L354"/>
  <c r="H355"/>
  <c r="N355" s="1"/>
  <c r="I355"/>
  <c r="J355"/>
  <c r="K355"/>
  <c r="L355"/>
  <c r="H356"/>
  <c r="N356" s="1"/>
  <c r="I356"/>
  <c r="J356"/>
  <c r="K356"/>
  <c r="L356"/>
  <c r="H357"/>
  <c r="N357" s="1"/>
  <c r="I357"/>
  <c r="J357"/>
  <c r="K357"/>
  <c r="L357"/>
  <c r="H358"/>
  <c r="N358" s="1"/>
  <c r="I358"/>
  <c r="J358"/>
  <c r="K358"/>
  <c r="L358"/>
  <c r="H359"/>
  <c r="N359" s="1"/>
  <c r="I359"/>
  <c r="J359"/>
  <c r="K359"/>
  <c r="L359"/>
  <c r="H360"/>
  <c r="N360" s="1"/>
  <c r="I360"/>
  <c r="J360"/>
  <c r="K360"/>
  <c r="L360"/>
  <c r="H361"/>
  <c r="I361"/>
  <c r="J361"/>
  <c r="N361" s="1"/>
  <c r="K361"/>
  <c r="L361"/>
  <c r="H362"/>
  <c r="I362"/>
  <c r="J362"/>
  <c r="N362" s="1"/>
  <c r="K362"/>
  <c r="L362"/>
  <c r="H363"/>
  <c r="N363" s="1"/>
  <c r="I363"/>
  <c r="J363"/>
  <c r="K363"/>
  <c r="L363"/>
  <c r="H364"/>
  <c r="N364" s="1"/>
  <c r="I364"/>
  <c r="J364"/>
  <c r="K364"/>
  <c r="L364"/>
  <c r="H365"/>
  <c r="N365" s="1"/>
  <c r="I365"/>
  <c r="J365"/>
  <c r="K365"/>
  <c r="L365"/>
  <c r="H366"/>
  <c r="I366"/>
  <c r="J366"/>
  <c r="N366" s="1"/>
  <c r="K366"/>
  <c r="L366"/>
  <c r="H367"/>
  <c r="I367"/>
  <c r="J367"/>
  <c r="N367" s="1"/>
  <c r="K367"/>
  <c r="L367"/>
  <c r="H368"/>
  <c r="N368" s="1"/>
  <c r="I368"/>
  <c r="J368"/>
  <c r="K368"/>
  <c r="L368"/>
  <c r="H369"/>
  <c r="N369" s="1"/>
  <c r="I369"/>
  <c r="J369"/>
  <c r="K369"/>
  <c r="L369"/>
  <c r="H370"/>
  <c r="N370" s="1"/>
  <c r="I370"/>
  <c r="J370"/>
  <c r="K370"/>
  <c r="L370"/>
  <c r="H371"/>
  <c r="N371" s="1"/>
  <c r="I371"/>
  <c r="J371"/>
  <c r="K371"/>
  <c r="L371"/>
  <c r="H372"/>
  <c r="N372" s="1"/>
  <c r="I372"/>
  <c r="J372"/>
  <c r="K372"/>
  <c r="L372"/>
  <c r="H373"/>
  <c r="I373"/>
  <c r="J373"/>
  <c r="N373" s="1"/>
  <c r="K373"/>
  <c r="L373"/>
  <c r="H374"/>
  <c r="I374"/>
  <c r="J374"/>
  <c r="N374" s="1"/>
  <c r="K374"/>
  <c r="L374"/>
  <c r="H375"/>
  <c r="I375"/>
  <c r="J375"/>
  <c r="N375" s="1"/>
  <c r="K375"/>
  <c r="L375"/>
  <c r="H376"/>
  <c r="I376"/>
  <c r="J376"/>
  <c r="N376" s="1"/>
  <c r="K376"/>
  <c r="L376"/>
  <c r="H377"/>
  <c r="N377" s="1"/>
  <c r="I377"/>
  <c r="J377"/>
  <c r="K377"/>
  <c r="L377"/>
  <c r="H378"/>
  <c r="I378"/>
  <c r="J378"/>
  <c r="N378" s="1"/>
  <c r="K378"/>
  <c r="L378"/>
  <c r="H379"/>
  <c r="I379"/>
  <c r="J379"/>
  <c r="N379" s="1"/>
  <c r="K379"/>
  <c r="L379"/>
  <c r="H380"/>
  <c r="N380" s="1"/>
  <c r="I380"/>
  <c r="J380"/>
  <c r="K380"/>
  <c r="L380"/>
  <c r="H381"/>
  <c r="N381" s="1"/>
  <c r="I381"/>
  <c r="J381"/>
  <c r="K381"/>
  <c r="L381"/>
  <c r="H382"/>
  <c r="N382" s="1"/>
  <c r="I382"/>
  <c r="J382"/>
  <c r="K382"/>
  <c r="L382"/>
  <c r="H383"/>
  <c r="N383" s="1"/>
  <c r="I383"/>
  <c r="J383"/>
  <c r="K383"/>
  <c r="L383"/>
  <c r="H384"/>
  <c r="I384"/>
  <c r="J384"/>
  <c r="N384" s="1"/>
  <c r="K384"/>
  <c r="L384"/>
  <c r="H385"/>
  <c r="I385"/>
  <c r="J385"/>
  <c r="N385" s="1"/>
  <c r="K385"/>
  <c r="L385"/>
  <c r="H386"/>
  <c r="I386"/>
  <c r="J386"/>
  <c r="N386" s="1"/>
  <c r="K386"/>
  <c r="L386"/>
  <c r="H387"/>
  <c r="N387" s="1"/>
  <c r="I387"/>
  <c r="J387"/>
  <c r="K387"/>
  <c r="L387"/>
  <c r="H388"/>
  <c r="N388" s="1"/>
  <c r="I388"/>
  <c r="J388"/>
  <c r="K388"/>
  <c r="L388"/>
  <c r="H389"/>
  <c r="N389" s="1"/>
  <c r="I389"/>
  <c r="J389"/>
  <c r="K389"/>
  <c r="L389"/>
  <c r="H390"/>
  <c r="N390" s="1"/>
  <c r="I390"/>
  <c r="J390"/>
  <c r="K390"/>
  <c r="L390"/>
  <c r="H391"/>
  <c r="I391"/>
  <c r="J391"/>
  <c r="K391"/>
  <c r="L391"/>
  <c r="H392"/>
  <c r="I392"/>
  <c r="J392"/>
  <c r="K392"/>
  <c r="L392"/>
  <c r="H393"/>
  <c r="N393" s="1"/>
  <c r="I393"/>
  <c r="J393"/>
  <c r="K393"/>
  <c r="L393"/>
  <c r="H394"/>
  <c r="N394" s="1"/>
  <c r="I394"/>
  <c r="J394"/>
  <c r="K394"/>
  <c r="L394"/>
  <c r="H395"/>
  <c r="N395" s="1"/>
  <c r="I395"/>
  <c r="J395"/>
  <c r="K395"/>
  <c r="L395"/>
  <c r="H396"/>
  <c r="N396" s="1"/>
  <c r="I396"/>
  <c r="J396"/>
  <c r="K396"/>
  <c r="L396"/>
  <c r="H397"/>
  <c r="N397" s="1"/>
  <c r="I397"/>
  <c r="J397"/>
  <c r="K397"/>
  <c r="L397"/>
  <c r="H398"/>
  <c r="N398" s="1"/>
  <c r="I398"/>
  <c r="J398"/>
  <c r="K398"/>
  <c r="L398"/>
  <c r="H399"/>
  <c r="N399" s="1"/>
  <c r="I399"/>
  <c r="J399"/>
  <c r="K399"/>
  <c r="L399"/>
  <c r="H400"/>
  <c r="N400" s="1"/>
  <c r="I400"/>
  <c r="J400"/>
  <c r="K400"/>
  <c r="L400"/>
  <c r="H401"/>
  <c r="N401" s="1"/>
  <c r="I401"/>
  <c r="J401"/>
  <c r="K401"/>
  <c r="L401"/>
  <c r="H402"/>
  <c r="N402" s="1"/>
  <c r="I402"/>
  <c r="J402"/>
  <c r="K402"/>
  <c r="L402"/>
  <c r="H403"/>
  <c r="N403" s="1"/>
  <c r="I403"/>
  <c r="J403"/>
  <c r="K403"/>
  <c r="L403"/>
  <c r="H404"/>
  <c r="N404" s="1"/>
  <c r="I404"/>
  <c r="J404"/>
  <c r="K404"/>
  <c r="L404"/>
  <c r="H405"/>
  <c r="N405" s="1"/>
  <c r="I405"/>
  <c r="J405"/>
  <c r="K405"/>
  <c r="L405"/>
  <c r="H406"/>
  <c r="N406" s="1"/>
  <c r="I406"/>
  <c r="J406"/>
  <c r="K406"/>
  <c r="L406"/>
  <c r="H407"/>
  <c r="N407" s="1"/>
  <c r="I407"/>
  <c r="J407"/>
  <c r="K407"/>
  <c r="L407"/>
  <c r="H408"/>
  <c r="N408" s="1"/>
  <c r="I408"/>
  <c r="J408"/>
  <c r="K408"/>
  <c r="L408"/>
  <c r="H409"/>
  <c r="N409" s="1"/>
  <c r="I409"/>
  <c r="J409"/>
  <c r="K409"/>
  <c r="L409"/>
  <c r="H410"/>
  <c r="N410" s="1"/>
  <c r="I410"/>
  <c r="J410"/>
  <c r="K410"/>
  <c r="L410"/>
  <c r="H411"/>
  <c r="N411" s="1"/>
  <c r="I411"/>
  <c r="J411"/>
  <c r="K411"/>
  <c r="L411"/>
  <c r="H412"/>
  <c r="N412" s="1"/>
  <c r="I412"/>
  <c r="J412"/>
  <c r="K412"/>
  <c r="L412"/>
  <c r="H413"/>
  <c r="N413" s="1"/>
  <c r="I413"/>
  <c r="J413"/>
  <c r="K413"/>
  <c r="L413"/>
  <c r="H414"/>
  <c r="N414" s="1"/>
  <c r="I414"/>
  <c r="J414"/>
  <c r="K414"/>
  <c r="L414"/>
  <c r="H415"/>
  <c r="N415" s="1"/>
  <c r="I415"/>
  <c r="J415"/>
  <c r="K415"/>
  <c r="L415"/>
  <c r="H416"/>
  <c r="N416" s="1"/>
  <c r="I416"/>
  <c r="J416"/>
  <c r="K416"/>
  <c r="L416"/>
  <c r="H417"/>
  <c r="N417" s="1"/>
  <c r="I417"/>
  <c r="J417"/>
  <c r="K417"/>
  <c r="L417"/>
  <c r="H418"/>
  <c r="N418" s="1"/>
  <c r="I418"/>
  <c r="J418"/>
  <c r="K418"/>
  <c r="L418"/>
  <c r="H419"/>
  <c r="N419" s="1"/>
  <c r="I419"/>
  <c r="J419"/>
  <c r="K419"/>
  <c r="L419"/>
  <c r="H420"/>
  <c r="N420" s="1"/>
  <c r="I420"/>
  <c r="J420"/>
  <c r="K420"/>
  <c r="L420"/>
  <c r="H421"/>
  <c r="N421" s="1"/>
  <c r="I421"/>
  <c r="J421"/>
  <c r="K421"/>
  <c r="L421"/>
  <c r="H422"/>
  <c r="N422" s="1"/>
  <c r="I422"/>
  <c r="J422"/>
  <c r="K422"/>
  <c r="L422"/>
  <c r="H423"/>
  <c r="N423" s="1"/>
  <c r="I423"/>
  <c r="J423"/>
  <c r="K423"/>
  <c r="L423"/>
  <c r="H424"/>
  <c r="N424" s="1"/>
  <c r="I424"/>
  <c r="J424"/>
  <c r="K424"/>
  <c r="L424"/>
  <c r="H425"/>
  <c r="N425" s="1"/>
  <c r="I425"/>
  <c r="J425"/>
  <c r="K425"/>
  <c r="L425"/>
  <c r="H426"/>
  <c r="N426" s="1"/>
  <c r="I426"/>
  <c r="J426"/>
  <c r="K426"/>
  <c r="L426"/>
  <c r="H427"/>
  <c r="N427" s="1"/>
  <c r="I427"/>
  <c r="J427"/>
  <c r="K427"/>
  <c r="L427"/>
  <c r="H428"/>
  <c r="N428" s="1"/>
  <c r="I428"/>
  <c r="J428"/>
  <c r="K428"/>
  <c r="L428"/>
  <c r="H429"/>
  <c r="N429" s="1"/>
  <c r="I429"/>
  <c r="J429"/>
  <c r="K429"/>
  <c r="L429"/>
  <c r="H430"/>
  <c r="N430" s="1"/>
  <c r="I430"/>
  <c r="J430"/>
  <c r="K430"/>
  <c r="L430"/>
  <c r="H431"/>
  <c r="N431" s="1"/>
  <c r="I431"/>
  <c r="J431"/>
  <c r="K431"/>
  <c r="L431"/>
  <c r="H432"/>
  <c r="N432" s="1"/>
  <c r="I432"/>
  <c r="J432"/>
  <c r="K432"/>
  <c r="L432"/>
  <c r="H433"/>
  <c r="N433" s="1"/>
  <c r="I433"/>
  <c r="J433"/>
  <c r="K433"/>
  <c r="L433"/>
  <c r="H434"/>
  <c r="N434" s="1"/>
  <c r="I434"/>
  <c r="J434"/>
  <c r="K434"/>
  <c r="L434"/>
  <c r="H435"/>
  <c r="N435" s="1"/>
  <c r="I435"/>
  <c r="J435"/>
  <c r="K435"/>
  <c r="L435"/>
  <c r="H436"/>
  <c r="N436" s="1"/>
  <c r="I436"/>
  <c r="J436"/>
  <c r="K436"/>
  <c r="L436"/>
  <c r="H437"/>
  <c r="N437" s="1"/>
  <c r="I437"/>
  <c r="J437"/>
  <c r="K437"/>
  <c r="L437"/>
  <c r="H438"/>
  <c r="N438" s="1"/>
  <c r="I438"/>
  <c r="J438"/>
  <c r="K438"/>
  <c r="L438"/>
  <c r="H439"/>
  <c r="N439" s="1"/>
  <c r="I439"/>
  <c r="J439"/>
  <c r="K439"/>
  <c r="L439"/>
  <c r="H440"/>
  <c r="N440" s="1"/>
  <c r="I440"/>
  <c r="J440"/>
  <c r="K440"/>
  <c r="L440"/>
  <c r="H441"/>
  <c r="N441" s="1"/>
  <c r="I441"/>
  <c r="J441"/>
  <c r="K441"/>
  <c r="L441"/>
  <c r="H442"/>
  <c r="N442" s="1"/>
  <c r="I442"/>
  <c r="J442"/>
  <c r="K442"/>
  <c r="L442"/>
  <c r="H443"/>
  <c r="N443" s="1"/>
  <c r="I443"/>
  <c r="J443"/>
  <c r="K443"/>
  <c r="L443"/>
  <c r="H444"/>
  <c r="N444" s="1"/>
  <c r="I444"/>
  <c r="J444"/>
  <c r="K444"/>
  <c r="L444"/>
  <c r="H445"/>
  <c r="N445" s="1"/>
  <c r="I445"/>
  <c r="J445"/>
  <c r="K445"/>
  <c r="L445"/>
  <c r="H446"/>
  <c r="N446" s="1"/>
  <c r="I446"/>
  <c r="J446"/>
  <c r="K446"/>
  <c r="L446"/>
  <c r="H447"/>
  <c r="N447" s="1"/>
  <c r="I447"/>
  <c r="J447"/>
  <c r="K447"/>
  <c r="L447"/>
  <c r="H448"/>
  <c r="N448" s="1"/>
  <c r="I448"/>
  <c r="J448"/>
  <c r="K448"/>
  <c r="L448"/>
  <c r="H449"/>
  <c r="N449" s="1"/>
  <c r="I449"/>
  <c r="J449"/>
  <c r="K449"/>
  <c r="L449"/>
  <c r="H450"/>
  <c r="N450" s="1"/>
  <c r="I450"/>
  <c r="J450"/>
  <c r="K450"/>
  <c r="L450"/>
  <c r="H451"/>
  <c r="N451" s="1"/>
  <c r="I451"/>
  <c r="J451"/>
  <c r="K451"/>
  <c r="L451"/>
  <c r="H452"/>
  <c r="N452" s="1"/>
  <c r="I452"/>
  <c r="J452"/>
  <c r="K452"/>
  <c r="L452"/>
  <c r="H453"/>
  <c r="N453" s="1"/>
  <c r="I453"/>
  <c r="J453"/>
  <c r="K453"/>
  <c r="L453"/>
  <c r="H454"/>
  <c r="N454" s="1"/>
  <c r="I454"/>
  <c r="J454"/>
  <c r="K454"/>
  <c r="L454"/>
  <c r="H455"/>
  <c r="N455" s="1"/>
  <c r="I455"/>
  <c r="J455"/>
  <c r="K455"/>
  <c r="L455"/>
  <c r="H456"/>
  <c r="N456" s="1"/>
  <c r="I456"/>
  <c r="J456"/>
  <c r="K456"/>
  <c r="L456"/>
  <c r="H457"/>
  <c r="N457" s="1"/>
  <c r="I457"/>
  <c r="J457"/>
  <c r="K457"/>
  <c r="L457"/>
  <c r="H458"/>
  <c r="N458" s="1"/>
  <c r="I458"/>
  <c r="J458"/>
  <c r="K458"/>
  <c r="L458"/>
  <c r="H459"/>
  <c r="N459" s="1"/>
  <c r="I459"/>
  <c r="J459"/>
  <c r="K459"/>
  <c r="L459"/>
  <c r="H460"/>
  <c r="N460" s="1"/>
  <c r="I460"/>
  <c r="J460"/>
  <c r="K460"/>
  <c r="L460"/>
  <c r="H461"/>
  <c r="N461" s="1"/>
  <c r="I461"/>
  <c r="J461"/>
  <c r="K461"/>
  <c r="L461"/>
  <c r="H462"/>
  <c r="N462" s="1"/>
  <c r="I462"/>
  <c r="J462"/>
  <c r="K462"/>
  <c r="L462"/>
  <c r="H463"/>
  <c r="N463" s="1"/>
  <c r="I463"/>
  <c r="J463"/>
  <c r="K463"/>
  <c r="L463"/>
  <c r="H464"/>
  <c r="N464" s="1"/>
  <c r="I464"/>
  <c r="J464"/>
  <c r="K464"/>
  <c r="L464"/>
  <c r="H465"/>
  <c r="N465" s="1"/>
  <c r="I465"/>
  <c r="J465"/>
  <c r="K465"/>
  <c r="L465"/>
  <c r="H466"/>
  <c r="N466" s="1"/>
  <c r="I466"/>
  <c r="J466"/>
  <c r="K466"/>
  <c r="L466"/>
  <c r="H467"/>
  <c r="I467"/>
  <c r="J467"/>
  <c r="N467" s="1"/>
  <c r="K467"/>
  <c r="L467"/>
  <c r="H468"/>
  <c r="I468"/>
  <c r="J468"/>
  <c r="N468" s="1"/>
  <c r="K468"/>
  <c r="L468"/>
  <c r="H469"/>
  <c r="I469"/>
  <c r="J469"/>
  <c r="K469"/>
  <c r="N469" s="1"/>
  <c r="L469"/>
  <c r="H470"/>
  <c r="I470"/>
  <c r="J470"/>
  <c r="K470"/>
  <c r="L470"/>
  <c r="H471"/>
  <c r="I471"/>
  <c r="J471"/>
  <c r="N471" s="1"/>
  <c r="K471"/>
  <c r="L471"/>
  <c r="H472"/>
  <c r="N472" s="1"/>
  <c r="I472"/>
  <c r="J472"/>
  <c r="K472"/>
  <c r="L472"/>
  <c r="H473"/>
  <c r="I473"/>
  <c r="J473"/>
  <c r="N473" s="1"/>
  <c r="K473"/>
  <c r="L473"/>
  <c r="H474"/>
  <c r="I474"/>
  <c r="J474"/>
  <c r="N474" s="1"/>
  <c r="K474"/>
  <c r="L474"/>
  <c r="H475"/>
  <c r="I475"/>
  <c r="J475"/>
  <c r="N475" s="1"/>
  <c r="K475"/>
  <c r="L475"/>
  <c r="H476"/>
  <c r="I476"/>
  <c r="J476"/>
  <c r="N476" s="1"/>
  <c r="K476"/>
  <c r="L476"/>
  <c r="H477"/>
  <c r="N477" s="1"/>
  <c r="I477"/>
  <c r="J477"/>
  <c r="K477"/>
  <c r="L477"/>
  <c r="H478"/>
  <c r="I478"/>
  <c r="J478"/>
  <c r="K478"/>
  <c r="N478" s="1"/>
  <c r="L478"/>
  <c r="H479"/>
  <c r="I479"/>
  <c r="J479"/>
  <c r="N479" s="1"/>
  <c r="K479"/>
  <c r="L479"/>
  <c r="H480"/>
  <c r="I480"/>
  <c r="J480"/>
  <c r="N480" s="1"/>
  <c r="K480"/>
  <c r="L480"/>
  <c r="H481"/>
  <c r="N481" s="1"/>
  <c r="I481"/>
  <c r="J481"/>
  <c r="K481"/>
  <c r="L481"/>
  <c r="H482"/>
  <c r="I482"/>
  <c r="J482"/>
  <c r="N482" s="1"/>
  <c r="K482"/>
  <c r="L482"/>
  <c r="H483"/>
  <c r="I483"/>
  <c r="J483"/>
  <c r="N483" s="1"/>
  <c r="K483"/>
  <c r="L483"/>
  <c r="H484"/>
  <c r="I484"/>
  <c r="J484"/>
  <c r="N484" s="1"/>
  <c r="K484"/>
  <c r="L484"/>
  <c r="H485"/>
  <c r="N485" s="1"/>
  <c r="I485"/>
  <c r="J485"/>
  <c r="K485"/>
  <c r="L485"/>
  <c r="H486"/>
  <c r="I486"/>
  <c r="J486"/>
  <c r="N486" s="1"/>
  <c r="K486"/>
  <c r="L486"/>
  <c r="H487"/>
  <c r="I487"/>
  <c r="J487"/>
  <c r="N487" s="1"/>
  <c r="K487"/>
  <c r="L487"/>
  <c r="H488"/>
  <c r="I488"/>
  <c r="J488"/>
  <c r="N488" s="1"/>
  <c r="K488"/>
  <c r="L488"/>
  <c r="H489"/>
  <c r="I489"/>
  <c r="J489"/>
  <c r="N489" s="1"/>
  <c r="K489"/>
  <c r="L489"/>
  <c r="H490"/>
  <c r="I490"/>
  <c r="J490"/>
  <c r="N490" s="1"/>
  <c r="K490"/>
  <c r="L490"/>
  <c r="H491"/>
  <c r="I491"/>
  <c r="J491"/>
  <c r="N491" s="1"/>
  <c r="K491"/>
  <c r="L491"/>
  <c r="H492"/>
  <c r="I492"/>
  <c r="J492"/>
  <c r="N492" s="1"/>
  <c r="K492"/>
  <c r="L492"/>
  <c r="H493"/>
  <c r="I493"/>
  <c r="J493"/>
  <c r="N493" s="1"/>
  <c r="K493"/>
  <c r="L493"/>
  <c r="H494"/>
  <c r="I494"/>
  <c r="J494"/>
  <c r="N494" s="1"/>
  <c r="K494"/>
  <c r="L494"/>
  <c r="H495"/>
  <c r="I495"/>
  <c r="J495"/>
  <c r="N495" s="1"/>
  <c r="K495"/>
  <c r="L495"/>
  <c r="H496"/>
  <c r="N496" s="1"/>
  <c r="I496"/>
  <c r="J496"/>
  <c r="K496"/>
  <c r="L496"/>
  <c r="H497"/>
  <c r="I497"/>
  <c r="J497"/>
  <c r="N497" s="1"/>
  <c r="K497"/>
  <c r="L497"/>
  <c r="H498"/>
  <c r="N498" s="1"/>
  <c r="I498"/>
  <c r="J498"/>
  <c r="K498"/>
  <c r="L498"/>
  <c r="H499"/>
  <c r="I499"/>
  <c r="J499"/>
  <c r="N499" s="1"/>
  <c r="K499"/>
  <c r="L499"/>
  <c r="H500"/>
  <c r="I500"/>
  <c r="J500"/>
  <c r="N500" s="1"/>
  <c r="K500"/>
  <c r="L500"/>
  <c r="H501"/>
  <c r="I501"/>
  <c r="J501"/>
  <c r="K501"/>
  <c r="N501" s="1"/>
  <c r="L501"/>
  <c r="H502"/>
  <c r="I502"/>
  <c r="J502"/>
  <c r="N502" s="1"/>
  <c r="K502"/>
  <c r="L502"/>
  <c r="H503"/>
  <c r="I503"/>
  <c r="J503"/>
  <c r="N503" s="1"/>
  <c r="K503"/>
  <c r="L503"/>
  <c r="H504"/>
  <c r="I504"/>
  <c r="J504"/>
  <c r="N504" s="1"/>
  <c r="K504"/>
  <c r="L504"/>
  <c r="H505"/>
  <c r="I505"/>
  <c r="J505"/>
  <c r="N505" s="1"/>
  <c r="K505"/>
  <c r="L505"/>
  <c r="H506"/>
  <c r="I506"/>
  <c r="J506"/>
  <c r="N506" s="1"/>
  <c r="K506"/>
  <c r="L506"/>
  <c r="H507"/>
  <c r="N507" s="1"/>
  <c r="I507"/>
  <c r="J507"/>
  <c r="K507"/>
  <c r="L507"/>
  <c r="H508"/>
  <c r="N508" s="1"/>
  <c r="I508"/>
  <c r="J508"/>
  <c r="K508"/>
  <c r="L508"/>
  <c r="H509"/>
  <c r="I509"/>
  <c r="J509"/>
  <c r="N509" s="1"/>
  <c r="K509"/>
  <c r="L509"/>
  <c r="H510"/>
  <c r="I510"/>
  <c r="J510"/>
  <c r="N510" s="1"/>
  <c r="K510"/>
  <c r="L510"/>
  <c r="H511"/>
  <c r="N511" s="1"/>
  <c r="I511"/>
  <c r="J511"/>
  <c r="K511"/>
  <c r="L511"/>
  <c r="H512"/>
  <c r="I512"/>
  <c r="J512"/>
  <c r="N512" s="1"/>
  <c r="K512"/>
  <c r="L512"/>
  <c r="H513"/>
  <c r="I513"/>
  <c r="J513"/>
  <c r="K513"/>
  <c r="N513" s="1"/>
  <c r="L513"/>
  <c r="H514"/>
  <c r="N514" s="1"/>
  <c r="I514"/>
  <c r="J514"/>
  <c r="K514"/>
  <c r="L514"/>
  <c r="H515"/>
  <c r="I515"/>
  <c r="K515"/>
  <c r="H516"/>
  <c r="N516" s="1"/>
  <c r="I516"/>
  <c r="J516"/>
  <c r="K516"/>
  <c r="L516"/>
  <c r="H517"/>
  <c r="N517" s="1"/>
  <c r="I517"/>
  <c r="J517"/>
  <c r="K517"/>
  <c r="L517"/>
  <c r="H518"/>
  <c r="N518" s="1"/>
  <c r="I518"/>
  <c r="J518"/>
  <c r="K518"/>
  <c r="L518"/>
  <c r="H519"/>
  <c r="I519"/>
  <c r="J519"/>
  <c r="N519" s="1"/>
  <c r="K519"/>
  <c r="L519"/>
  <c r="H520"/>
  <c r="I520"/>
  <c r="J520"/>
  <c r="N520" s="1"/>
  <c r="K520"/>
  <c r="L520"/>
  <c r="H521"/>
  <c r="N521" s="1"/>
  <c r="I521"/>
  <c r="J521"/>
  <c r="K521"/>
  <c r="L521"/>
  <c r="H522"/>
  <c r="I522"/>
  <c r="J522"/>
  <c r="N522" s="1"/>
  <c r="K522"/>
  <c r="L522"/>
  <c r="H523"/>
  <c r="I523"/>
  <c r="J523"/>
  <c r="N523" s="1"/>
  <c r="K523"/>
  <c r="L523"/>
  <c r="H524"/>
  <c r="I524"/>
  <c r="J524"/>
  <c r="N524" s="1"/>
  <c r="K524"/>
  <c r="L524"/>
  <c r="H525"/>
  <c r="I525"/>
  <c r="J525"/>
  <c r="K525"/>
  <c r="N525" s="1"/>
  <c r="L525"/>
  <c r="H526"/>
  <c r="I526"/>
  <c r="J526"/>
  <c r="K526"/>
  <c r="N526" s="1"/>
  <c r="L526"/>
  <c r="H527"/>
  <c r="I527"/>
  <c r="J527"/>
  <c r="N527" s="1"/>
  <c r="K527"/>
  <c r="L527"/>
  <c r="H528"/>
  <c r="I528"/>
  <c r="J528"/>
  <c r="N528" s="1"/>
  <c r="K528"/>
  <c r="L528"/>
  <c r="H529"/>
  <c r="I529"/>
  <c r="J529"/>
  <c r="K529"/>
  <c r="L529"/>
  <c r="H530"/>
  <c r="I530"/>
  <c r="J530"/>
  <c r="K530"/>
  <c r="L530"/>
  <c r="H531"/>
  <c r="I531"/>
  <c r="J531"/>
  <c r="K531"/>
  <c r="L531"/>
  <c r="H532"/>
  <c r="I532"/>
  <c r="J532"/>
  <c r="K532"/>
  <c r="L532"/>
  <c r="H533"/>
  <c r="I533"/>
  <c r="J533"/>
  <c r="K533"/>
  <c r="L533"/>
  <c r="J3"/>
  <c r="I3"/>
  <c r="H3"/>
  <c r="N3" s="1"/>
  <c r="I125" i="4"/>
  <c r="J125"/>
  <c r="O124"/>
  <c r="Q124"/>
  <c r="K124"/>
  <c r="L124"/>
  <c r="M124"/>
  <c r="N124"/>
  <c r="G123"/>
  <c r="H123" s="1"/>
  <c r="M123" s="1"/>
  <c r="Q123" s="1"/>
  <c r="G122"/>
  <c r="H122" s="1"/>
  <c r="N122" s="1"/>
  <c r="G121"/>
  <c r="H121" s="1"/>
  <c r="L121" s="1"/>
  <c r="G120"/>
  <c r="H120" s="1"/>
  <c r="M120" s="1"/>
  <c r="Q120" s="1"/>
  <c r="G119"/>
  <c r="H119" s="1"/>
  <c r="K119" s="1"/>
  <c r="G118"/>
  <c r="H118" s="1"/>
  <c r="L118" s="1"/>
  <c r="G117"/>
  <c r="H117" s="1"/>
  <c r="N117" s="1"/>
  <c r="G116"/>
  <c r="H116" s="1"/>
  <c r="K116" s="1"/>
  <c r="G115"/>
  <c r="H115" s="1"/>
  <c r="M115" s="1"/>
  <c r="G114"/>
  <c r="H114" s="1"/>
  <c r="N114" s="1"/>
  <c r="Q114" s="1"/>
  <c r="G113"/>
  <c r="H113" s="1"/>
  <c r="L113" s="1"/>
  <c r="G112"/>
  <c r="H112" s="1"/>
  <c r="M112" s="1"/>
  <c r="G111"/>
  <c r="H111" s="1"/>
  <c r="K111" s="1"/>
  <c r="G110"/>
  <c r="H110" s="1"/>
  <c r="L110" s="1"/>
  <c r="G109"/>
  <c r="H109" s="1"/>
  <c r="N109" s="1"/>
  <c r="Q109" s="1"/>
  <c r="G108"/>
  <c r="H108" s="1"/>
  <c r="K108" s="1"/>
  <c r="G107"/>
  <c r="H107" s="1"/>
  <c r="M107" s="1"/>
  <c r="Q107" s="1"/>
  <c r="G106"/>
  <c r="H106" s="1"/>
  <c r="N106" s="1"/>
  <c r="G105"/>
  <c r="H105" s="1"/>
  <c r="L105" s="1"/>
  <c r="G104"/>
  <c r="H104" s="1"/>
  <c r="M104" s="1"/>
  <c r="G103"/>
  <c r="H103" s="1"/>
  <c r="K103" s="1"/>
  <c r="G102"/>
  <c r="H102" s="1"/>
  <c r="L102" s="1"/>
  <c r="G101"/>
  <c r="H101" s="1"/>
  <c r="N101" s="1"/>
  <c r="Q101" s="1"/>
  <c r="G100"/>
  <c r="H100" s="1"/>
  <c r="K100" s="1"/>
  <c r="G99"/>
  <c r="H99" s="1"/>
  <c r="M99" s="1"/>
  <c r="G98"/>
  <c r="H98" s="1"/>
  <c r="N98" s="1"/>
  <c r="Q98" s="1"/>
  <c r="G97"/>
  <c r="H97" s="1"/>
  <c r="L97" s="1"/>
  <c r="G96"/>
  <c r="H96" s="1"/>
  <c r="M96" s="1"/>
  <c r="Q96" s="1"/>
  <c r="G95"/>
  <c r="H95" s="1"/>
  <c r="K95" s="1"/>
  <c r="G94"/>
  <c r="H94" s="1"/>
  <c r="L94" s="1"/>
  <c r="G93"/>
  <c r="H93" s="1"/>
  <c r="N93" s="1"/>
  <c r="Q93" s="1"/>
  <c r="G92"/>
  <c r="H92" s="1"/>
  <c r="K92" s="1"/>
  <c r="G91"/>
  <c r="H91" s="1"/>
  <c r="M91" s="1"/>
  <c r="G90"/>
  <c r="H90" s="1"/>
  <c r="N90" s="1"/>
  <c r="G89"/>
  <c r="H89" s="1"/>
  <c r="L89" s="1"/>
  <c r="G88"/>
  <c r="H88" s="1"/>
  <c r="M88" s="1"/>
  <c r="G87"/>
  <c r="H87" s="1"/>
  <c r="K87" s="1"/>
  <c r="G86"/>
  <c r="H86" s="1"/>
  <c r="L86" s="1"/>
  <c r="G85"/>
  <c r="H85" s="1"/>
  <c r="N85" s="1"/>
  <c r="G84"/>
  <c r="H84" s="1"/>
  <c r="K84" s="1"/>
  <c r="G83"/>
  <c r="H83" s="1"/>
  <c r="M83" s="1"/>
  <c r="Q83" s="1"/>
  <c r="G82"/>
  <c r="H82" s="1"/>
  <c r="N82" s="1"/>
  <c r="G81"/>
  <c r="H81" s="1"/>
  <c r="L81" s="1"/>
  <c r="G80"/>
  <c r="H80" s="1"/>
  <c r="M80" s="1"/>
  <c r="Q80" s="1"/>
  <c r="G79"/>
  <c r="H79" s="1"/>
  <c r="K79" s="1"/>
  <c r="G78"/>
  <c r="H78" s="1"/>
  <c r="L78" s="1"/>
  <c r="G77"/>
  <c r="H77" s="1"/>
  <c r="N77" s="1"/>
  <c r="G76"/>
  <c r="H76" s="1"/>
  <c r="K76" s="1"/>
  <c r="G75"/>
  <c r="H75" s="1"/>
  <c r="M75" s="1"/>
  <c r="G74"/>
  <c r="H74" s="1"/>
  <c r="N74" s="1"/>
  <c r="G73"/>
  <c r="H73" s="1"/>
  <c r="L73" s="1"/>
  <c r="G72"/>
  <c r="H72" s="1"/>
  <c r="M72" s="1"/>
  <c r="G71"/>
  <c r="H71" s="1"/>
  <c r="K71" s="1"/>
  <c r="G70"/>
  <c r="H70" s="1"/>
  <c r="L70" s="1"/>
  <c r="G69"/>
  <c r="H69" s="1"/>
  <c r="N69" s="1"/>
  <c r="Q69" s="1"/>
  <c r="G68"/>
  <c r="H68" s="1"/>
  <c r="K68" s="1"/>
  <c r="G67"/>
  <c r="H67" s="1"/>
  <c r="M67" s="1"/>
  <c r="G66"/>
  <c r="H66" s="1"/>
  <c r="N66" s="1"/>
  <c r="G65"/>
  <c r="H65" s="1"/>
  <c r="L65" s="1"/>
  <c r="G64"/>
  <c r="H64" s="1"/>
  <c r="M64" s="1"/>
  <c r="G63"/>
  <c r="H63" s="1"/>
  <c r="K63" s="1"/>
  <c r="G62"/>
  <c r="H62" s="1"/>
  <c r="L62" s="1"/>
  <c r="G61"/>
  <c r="H61" s="1"/>
  <c r="N61" s="1"/>
  <c r="G60"/>
  <c r="H60" s="1"/>
  <c r="K60" s="1"/>
  <c r="G59"/>
  <c r="H59" s="1"/>
  <c r="M59" s="1"/>
  <c r="G58"/>
  <c r="H58" s="1"/>
  <c r="N58" s="1"/>
  <c r="G57"/>
  <c r="H57" s="1"/>
  <c r="L57" s="1"/>
  <c r="G56"/>
  <c r="H56" s="1"/>
  <c r="M56" s="1"/>
  <c r="G55"/>
  <c r="H55" s="1"/>
  <c r="K55" s="1"/>
  <c r="G54"/>
  <c r="H54" s="1"/>
  <c r="L54" s="1"/>
  <c r="G53"/>
  <c r="H53" s="1"/>
  <c r="N53" s="1"/>
  <c r="Q53" s="1"/>
  <c r="G52"/>
  <c r="H52" s="1"/>
  <c r="K52" s="1"/>
  <c r="G51"/>
  <c r="H51" s="1"/>
  <c r="M51" s="1"/>
  <c r="G50"/>
  <c r="H50" s="1"/>
  <c r="N50" s="1"/>
  <c r="Q50" s="1"/>
  <c r="G49"/>
  <c r="H49" s="1"/>
  <c r="L49" s="1"/>
  <c r="G48"/>
  <c r="H48" s="1"/>
  <c r="M48" s="1"/>
  <c r="Q48" s="1"/>
  <c r="G47"/>
  <c r="H47" s="1"/>
  <c r="K47" s="1"/>
  <c r="G46"/>
  <c r="H46" s="1"/>
  <c r="L46" s="1"/>
  <c r="G45"/>
  <c r="H45" s="1"/>
  <c r="N45" s="1"/>
  <c r="Q45" s="1"/>
  <c r="G44"/>
  <c r="H44" s="1"/>
  <c r="K44" s="1"/>
  <c r="G43"/>
  <c r="H43" s="1"/>
  <c r="M43" s="1"/>
  <c r="Q43" s="1"/>
  <c r="G42"/>
  <c r="H42" s="1"/>
  <c r="N42" s="1"/>
  <c r="G41"/>
  <c r="H41" s="1"/>
  <c r="L41" s="1"/>
  <c r="G40"/>
  <c r="H40" s="1"/>
  <c r="M40" s="1"/>
  <c r="Q40" s="1"/>
  <c r="G39"/>
  <c r="H39" s="1"/>
  <c r="K39" s="1"/>
  <c r="G38"/>
  <c r="H38" s="1"/>
  <c r="L38" s="1"/>
  <c r="G37"/>
  <c r="H37" s="1"/>
  <c r="N37" s="1"/>
  <c r="G36"/>
  <c r="H36" s="1"/>
  <c r="K36" s="1"/>
  <c r="Q36" s="1"/>
  <c r="G35"/>
  <c r="H35" s="1"/>
  <c r="M35" s="1"/>
  <c r="G34"/>
  <c r="H34" s="1"/>
  <c r="N34" s="1"/>
  <c r="G33"/>
  <c r="H33" s="1"/>
  <c r="L33" s="1"/>
  <c r="G32"/>
  <c r="H32" s="1"/>
  <c r="M32" s="1"/>
  <c r="G31"/>
  <c r="H31" s="1"/>
  <c r="K31" s="1"/>
  <c r="G30"/>
  <c r="H30" s="1"/>
  <c r="L30" s="1"/>
  <c r="G29"/>
  <c r="H29" s="1"/>
  <c r="N29" s="1"/>
  <c r="Q29" s="1"/>
  <c r="G28"/>
  <c r="H28" s="1"/>
  <c r="K28" s="1"/>
  <c r="G27"/>
  <c r="H27" s="1"/>
  <c r="L27" s="1"/>
  <c r="G26"/>
  <c r="H26" s="1"/>
  <c r="M26" s="1"/>
  <c r="Q26" s="1"/>
  <c r="G25"/>
  <c r="H25" s="1"/>
  <c r="N25" s="1"/>
  <c r="G24"/>
  <c r="H24" s="1"/>
  <c r="K24" s="1"/>
  <c r="G23"/>
  <c r="H23" s="1"/>
  <c r="M23" s="1"/>
  <c r="Q23" s="1"/>
  <c r="G22"/>
  <c r="H22" s="1"/>
  <c r="N22" s="1"/>
  <c r="G21"/>
  <c r="H21" s="1"/>
  <c r="L21" s="1"/>
  <c r="G20"/>
  <c r="H20" s="1"/>
  <c r="M20" s="1"/>
  <c r="Q20" s="1"/>
  <c r="G19"/>
  <c r="H19" s="1"/>
  <c r="K19" s="1"/>
  <c r="G18"/>
  <c r="H18" s="1"/>
  <c r="L18" s="1"/>
  <c r="G17"/>
  <c r="H17" s="1"/>
  <c r="N17" s="1"/>
  <c r="G16"/>
  <c r="H16" s="1"/>
  <c r="K16" s="1"/>
  <c r="G15"/>
  <c r="H15" s="1"/>
  <c r="L15" s="1"/>
  <c r="G14"/>
  <c r="H14" s="1"/>
  <c r="M14" s="1"/>
  <c r="G13"/>
  <c r="H13" s="1"/>
  <c r="K13" s="1"/>
  <c r="G12"/>
  <c r="H12" s="1"/>
  <c r="L12" s="1"/>
  <c r="G11"/>
  <c r="H11" s="1"/>
  <c r="N11" s="1"/>
  <c r="G10"/>
  <c r="H10" s="1"/>
  <c r="K10" s="1"/>
  <c r="Q10" s="1"/>
  <c r="G9"/>
  <c r="H9" s="1"/>
  <c r="M9" s="1"/>
  <c r="G8"/>
  <c r="H8" s="1"/>
  <c r="N8" s="1"/>
  <c r="G7"/>
  <c r="H7" s="1"/>
  <c r="K7" s="1"/>
  <c r="Q7" s="1"/>
  <c r="G6"/>
  <c r="H6" s="1"/>
  <c r="L6" s="1"/>
  <c r="G5"/>
  <c r="H5" s="1"/>
  <c r="M5" s="1"/>
  <c r="Q5" s="1"/>
  <c r="G4"/>
  <c r="H4" s="1"/>
  <c r="N4" s="1"/>
  <c r="G3"/>
  <c r="H3" s="1"/>
  <c r="M3" s="1"/>
  <c r="L562" i="3"/>
  <c r="S561"/>
  <c r="S560"/>
  <c r="S559"/>
  <c r="S558"/>
  <c r="S557"/>
  <c r="S556"/>
  <c r="S555"/>
  <c r="S554"/>
  <c r="S553"/>
  <c r="S552"/>
  <c r="S551"/>
  <c r="S550"/>
  <c r="S544"/>
  <c r="S542"/>
  <c r="S541"/>
  <c r="S540"/>
  <c r="S537"/>
  <c r="S532"/>
  <c r="S527"/>
  <c r="S524"/>
  <c r="S523"/>
  <c r="S521"/>
  <c r="S520"/>
  <c r="S514"/>
  <c r="S507"/>
  <c r="S497"/>
  <c r="S496"/>
  <c r="S495"/>
  <c r="S494"/>
  <c r="S493"/>
  <c r="S492"/>
  <c r="S491"/>
  <c r="S490"/>
  <c r="S489"/>
  <c r="S488"/>
  <c r="S439"/>
  <c r="S399"/>
  <c r="S378"/>
  <c r="S375"/>
  <c r="S373"/>
  <c r="S372"/>
  <c r="S371"/>
  <c r="S364"/>
  <c r="S363"/>
  <c r="S360"/>
  <c r="S359"/>
  <c r="S356"/>
  <c r="S353"/>
  <c r="S352"/>
  <c r="S351"/>
  <c r="S350"/>
  <c r="S349"/>
  <c r="S348"/>
  <c r="S347"/>
  <c r="S346"/>
  <c r="S337"/>
  <c r="S336"/>
  <c r="S331"/>
  <c r="S330"/>
  <c r="S326"/>
  <c r="S325"/>
  <c r="S324"/>
  <c r="S323"/>
  <c r="S322"/>
  <c r="S321"/>
  <c r="S320"/>
  <c r="S319"/>
  <c r="S318"/>
  <c r="S317"/>
  <c r="S316"/>
  <c r="S315"/>
  <c r="S314"/>
  <c r="S313"/>
  <c r="S312"/>
  <c r="S311"/>
  <c r="S310"/>
  <c r="S309"/>
  <c r="S308"/>
  <c r="S307"/>
  <c r="S306"/>
  <c r="S305"/>
  <c r="S304"/>
  <c r="S297"/>
  <c r="S281"/>
  <c r="S276"/>
  <c r="S266"/>
  <c r="S265"/>
  <c r="S258"/>
  <c r="S254"/>
  <c r="S246"/>
  <c r="S245"/>
  <c r="S244"/>
  <c r="S243"/>
  <c r="S242"/>
  <c r="S241"/>
  <c r="S240"/>
  <c r="S239"/>
  <c r="S238"/>
  <c r="S237"/>
  <c r="S236"/>
  <c r="S235"/>
  <c r="S234"/>
  <c r="S233"/>
  <c r="S232"/>
  <c r="S231"/>
  <c r="S230"/>
  <c r="S229"/>
  <c r="S228"/>
  <c r="S227"/>
  <c r="S226"/>
  <c r="S225"/>
  <c r="S224"/>
  <c r="S223"/>
  <c r="S222"/>
  <c r="S221"/>
  <c r="S220"/>
  <c r="S219"/>
  <c r="S218"/>
  <c r="S217"/>
  <c r="S216"/>
  <c r="S215"/>
  <c r="S214"/>
  <c r="S213"/>
  <c r="S212"/>
  <c r="S211"/>
  <c r="S210"/>
  <c r="S209"/>
  <c r="S208"/>
  <c r="S207"/>
  <c r="S206"/>
  <c r="S205"/>
  <c r="S204"/>
  <c r="S203"/>
  <c r="S202"/>
  <c r="S201"/>
  <c r="S200"/>
  <c r="S197"/>
  <c r="S196"/>
  <c r="S195"/>
  <c r="S194"/>
  <c r="S193"/>
  <c r="S192"/>
  <c r="S190"/>
  <c r="S187"/>
  <c r="S183"/>
  <c r="S180"/>
  <c r="S178"/>
  <c r="S177"/>
  <c r="S176"/>
  <c r="S172"/>
  <c r="S171"/>
  <c r="S170"/>
  <c r="S165"/>
  <c r="S162"/>
  <c r="S159"/>
  <c r="S157"/>
  <c r="S156"/>
  <c r="S155"/>
  <c r="S154"/>
  <c r="S152"/>
  <c r="S151"/>
  <c r="S150"/>
  <c r="S148"/>
  <c r="S147"/>
  <c r="S146"/>
  <c r="S143"/>
  <c r="S142"/>
  <c r="S141"/>
  <c r="S140"/>
  <c r="S139"/>
  <c r="S138"/>
  <c r="S137"/>
  <c r="S136"/>
  <c r="S135"/>
  <c r="S134"/>
  <c r="S133"/>
  <c r="S132"/>
  <c r="S131"/>
  <c r="S130"/>
  <c r="S129"/>
  <c r="S128"/>
  <c r="S125"/>
  <c r="S123"/>
  <c r="S122"/>
  <c r="S121"/>
  <c r="S120"/>
  <c r="S119"/>
  <c r="S118"/>
  <c r="S117"/>
  <c r="S116"/>
  <c r="S115"/>
  <c r="S114"/>
  <c r="S113"/>
  <c r="S112"/>
  <c r="S111"/>
  <c r="S110"/>
  <c r="S109"/>
  <c r="S108"/>
  <c r="S107"/>
  <c r="S106"/>
  <c r="S105"/>
  <c r="S104"/>
  <c r="S103"/>
  <c r="S102"/>
  <c r="S101"/>
  <c r="S100"/>
  <c r="S99"/>
  <c r="S98"/>
  <c r="S97"/>
  <c r="S96"/>
  <c r="S95"/>
  <c r="S94"/>
  <c r="S93"/>
  <c r="S92"/>
  <c r="S91"/>
  <c r="S90"/>
  <c r="S87"/>
  <c r="S86"/>
  <c r="S85"/>
  <c r="S84"/>
  <c r="S83"/>
  <c r="S81"/>
  <c r="S80"/>
  <c r="S79"/>
  <c r="S78"/>
  <c r="S77"/>
  <c r="S76"/>
  <c r="S75"/>
  <c r="S74"/>
  <c r="S73"/>
  <c r="S71"/>
  <c r="S70"/>
  <c r="S69"/>
  <c r="S68"/>
  <c r="S67"/>
  <c r="S66"/>
  <c r="S65"/>
  <c r="S64"/>
  <c r="S63"/>
  <c r="S62"/>
  <c r="S61"/>
  <c r="S60"/>
  <c r="S43"/>
  <c r="S42"/>
  <c r="S41"/>
  <c r="S40"/>
  <c r="S39"/>
  <c r="S38"/>
  <c r="S37"/>
  <c r="S36"/>
  <c r="S35"/>
  <c r="S34"/>
  <c r="S33"/>
  <c r="S32"/>
  <c r="S31"/>
  <c r="S30"/>
  <c r="S29"/>
  <c r="S28"/>
  <c r="S27"/>
  <c r="S26"/>
  <c r="S25"/>
  <c r="N254"/>
  <c r="M258"/>
  <c r="O297"/>
  <c r="J384"/>
  <c r="K384" s="1"/>
  <c r="P384" s="1"/>
  <c r="J440"/>
  <c r="K440" s="1"/>
  <c r="J441"/>
  <c r="K441" s="1"/>
  <c r="J442"/>
  <c r="K442" s="1"/>
  <c r="Q442" s="1"/>
  <c r="J444"/>
  <c r="K444" s="1"/>
  <c r="J445"/>
  <c r="K445" s="1"/>
  <c r="Q445" s="1"/>
  <c r="J446"/>
  <c r="K446" s="1"/>
  <c r="O446" s="1"/>
  <c r="J447"/>
  <c r="K447" s="1"/>
  <c r="N447" s="1"/>
  <c r="J465"/>
  <c r="K465" s="1"/>
  <c r="M465" s="1"/>
  <c r="S465" s="1"/>
  <c r="J466"/>
  <c r="K466" s="1"/>
  <c r="O466" s="1"/>
  <c r="J467"/>
  <c r="K467" s="1"/>
  <c r="N467" s="1"/>
  <c r="J468"/>
  <c r="K468" s="1"/>
  <c r="P468" s="1"/>
  <c r="J469"/>
  <c r="K469" s="1"/>
  <c r="O469" s="1"/>
  <c r="J472"/>
  <c r="K472" s="1"/>
  <c r="N472" s="1"/>
  <c r="J473"/>
  <c r="K473" s="1"/>
  <c r="M473" s="1"/>
  <c r="S473" s="1"/>
  <c r="Q559"/>
  <c r="N559"/>
  <c r="M25"/>
  <c r="N25"/>
  <c r="O25"/>
  <c r="P25"/>
  <c r="Q25"/>
  <c r="M26"/>
  <c r="N26"/>
  <c r="O26"/>
  <c r="P26"/>
  <c r="Q26"/>
  <c r="M27"/>
  <c r="N27"/>
  <c r="O27"/>
  <c r="P27"/>
  <c r="Q27"/>
  <c r="M28"/>
  <c r="N28"/>
  <c r="O28"/>
  <c r="P28"/>
  <c r="Q28"/>
  <c r="M29"/>
  <c r="N29"/>
  <c r="O29"/>
  <c r="P29"/>
  <c r="Q29"/>
  <c r="M30"/>
  <c r="N30"/>
  <c r="O30"/>
  <c r="P30"/>
  <c r="Q30"/>
  <c r="M31"/>
  <c r="N31"/>
  <c r="O31"/>
  <c r="P31"/>
  <c r="Q31"/>
  <c r="M32"/>
  <c r="N32"/>
  <c r="O32"/>
  <c r="P32"/>
  <c r="Q32"/>
  <c r="M33"/>
  <c r="N33"/>
  <c r="O33"/>
  <c r="P33"/>
  <c r="Q33"/>
  <c r="M34"/>
  <c r="N34"/>
  <c r="O34"/>
  <c r="P34"/>
  <c r="Q34"/>
  <c r="M35"/>
  <c r="N35"/>
  <c r="O35"/>
  <c r="P35"/>
  <c r="Q35"/>
  <c r="M36"/>
  <c r="N36"/>
  <c r="O36"/>
  <c r="P36"/>
  <c r="Q36"/>
  <c r="M37"/>
  <c r="N37"/>
  <c r="O37"/>
  <c r="P37"/>
  <c r="Q37"/>
  <c r="M38"/>
  <c r="N38"/>
  <c r="O38"/>
  <c r="P38"/>
  <c r="Q38"/>
  <c r="M39"/>
  <c r="N39"/>
  <c r="O39"/>
  <c r="P39"/>
  <c r="Q39"/>
  <c r="M40"/>
  <c r="N40"/>
  <c r="O40"/>
  <c r="P40"/>
  <c r="Q40"/>
  <c r="M41"/>
  <c r="N41"/>
  <c r="O41"/>
  <c r="P41"/>
  <c r="Q41"/>
  <c r="M42"/>
  <c r="N42"/>
  <c r="O42"/>
  <c r="P42"/>
  <c r="Q42"/>
  <c r="M43"/>
  <c r="N43"/>
  <c r="O43"/>
  <c r="P43"/>
  <c r="Q43"/>
  <c r="M60"/>
  <c r="N60"/>
  <c r="O60"/>
  <c r="P60"/>
  <c r="Q60"/>
  <c r="M61"/>
  <c r="N61"/>
  <c r="O61"/>
  <c r="P61"/>
  <c r="Q61"/>
  <c r="M62"/>
  <c r="N62"/>
  <c r="O62"/>
  <c r="P62"/>
  <c r="Q62"/>
  <c r="M63"/>
  <c r="N63"/>
  <c r="O63"/>
  <c r="P63"/>
  <c r="Q63"/>
  <c r="M64"/>
  <c r="N64"/>
  <c r="O64"/>
  <c r="P64"/>
  <c r="Q64"/>
  <c r="M65"/>
  <c r="N65"/>
  <c r="O65"/>
  <c r="P65"/>
  <c r="Q65"/>
  <c r="M66"/>
  <c r="N66"/>
  <c r="O66"/>
  <c r="P66"/>
  <c r="Q66"/>
  <c r="M67"/>
  <c r="N67"/>
  <c r="O67"/>
  <c r="P67"/>
  <c r="Q67"/>
  <c r="M68"/>
  <c r="N68"/>
  <c r="O68"/>
  <c r="P68"/>
  <c r="Q68"/>
  <c r="M69"/>
  <c r="N69"/>
  <c r="O69"/>
  <c r="P69"/>
  <c r="Q69"/>
  <c r="M70"/>
  <c r="N70"/>
  <c r="O70"/>
  <c r="P70"/>
  <c r="Q70"/>
  <c r="M71"/>
  <c r="N71"/>
  <c r="O71"/>
  <c r="P71"/>
  <c r="Q71"/>
  <c r="M73"/>
  <c r="N73"/>
  <c r="O73"/>
  <c r="P73"/>
  <c r="Q73"/>
  <c r="M74"/>
  <c r="N74"/>
  <c r="O74"/>
  <c r="P74"/>
  <c r="Q74"/>
  <c r="M75"/>
  <c r="N75"/>
  <c r="O75"/>
  <c r="P75"/>
  <c r="Q75"/>
  <c r="M76"/>
  <c r="N76"/>
  <c r="O76"/>
  <c r="P76"/>
  <c r="Q76"/>
  <c r="M77"/>
  <c r="N77"/>
  <c r="O77"/>
  <c r="P77"/>
  <c r="Q77"/>
  <c r="M78"/>
  <c r="N78"/>
  <c r="O78"/>
  <c r="P78"/>
  <c r="Q78"/>
  <c r="M79"/>
  <c r="N79"/>
  <c r="O79"/>
  <c r="P79"/>
  <c r="Q79"/>
  <c r="M80"/>
  <c r="N80"/>
  <c r="O80"/>
  <c r="P80"/>
  <c r="Q80"/>
  <c r="M81"/>
  <c r="N81"/>
  <c r="O81"/>
  <c r="P81"/>
  <c r="Q81"/>
  <c r="M83"/>
  <c r="N83"/>
  <c r="O83"/>
  <c r="P83"/>
  <c r="Q83"/>
  <c r="M84"/>
  <c r="N84"/>
  <c r="O84"/>
  <c r="P84"/>
  <c r="Q84"/>
  <c r="M85"/>
  <c r="N85"/>
  <c r="O85"/>
  <c r="P85"/>
  <c r="Q85"/>
  <c r="M87"/>
  <c r="N87"/>
  <c r="O87"/>
  <c r="P87"/>
  <c r="Q87"/>
  <c r="M90"/>
  <c r="N90"/>
  <c r="O90"/>
  <c r="P90"/>
  <c r="Q90"/>
  <c r="M91"/>
  <c r="N91"/>
  <c r="O91"/>
  <c r="P91"/>
  <c r="Q91"/>
  <c r="M92"/>
  <c r="N92"/>
  <c r="O92"/>
  <c r="P92"/>
  <c r="Q92"/>
  <c r="M93"/>
  <c r="N93"/>
  <c r="O93"/>
  <c r="P93"/>
  <c r="Q93"/>
  <c r="M94"/>
  <c r="N94"/>
  <c r="O94"/>
  <c r="P94"/>
  <c r="Q94"/>
  <c r="M95"/>
  <c r="N95"/>
  <c r="O95"/>
  <c r="P95"/>
  <c r="Q95"/>
  <c r="M96"/>
  <c r="N96"/>
  <c r="O96"/>
  <c r="P96"/>
  <c r="Q96"/>
  <c r="M97"/>
  <c r="N97"/>
  <c r="O97"/>
  <c r="P97"/>
  <c r="Q97"/>
  <c r="M98"/>
  <c r="N98"/>
  <c r="O98"/>
  <c r="P98"/>
  <c r="Q98"/>
  <c r="M99"/>
  <c r="N99"/>
  <c r="O99"/>
  <c r="P99"/>
  <c r="Q99"/>
  <c r="M100"/>
  <c r="N100"/>
  <c r="O100"/>
  <c r="P100"/>
  <c r="Q100"/>
  <c r="M101"/>
  <c r="N101"/>
  <c r="O101"/>
  <c r="P101"/>
  <c r="Q101"/>
  <c r="M102"/>
  <c r="N102"/>
  <c r="O102"/>
  <c r="P102"/>
  <c r="Q102"/>
  <c r="M103"/>
  <c r="N103"/>
  <c r="O103"/>
  <c r="P103"/>
  <c r="Q103"/>
  <c r="M104"/>
  <c r="N104"/>
  <c r="O104"/>
  <c r="P104"/>
  <c r="Q104"/>
  <c r="M105"/>
  <c r="N105"/>
  <c r="O105"/>
  <c r="P105"/>
  <c r="Q105"/>
  <c r="M106"/>
  <c r="N106"/>
  <c r="O106"/>
  <c r="P106"/>
  <c r="Q106"/>
  <c r="M107"/>
  <c r="N107"/>
  <c r="O107"/>
  <c r="P107"/>
  <c r="Q107"/>
  <c r="M108"/>
  <c r="N108"/>
  <c r="O108"/>
  <c r="P108"/>
  <c r="Q108"/>
  <c r="M109"/>
  <c r="N109"/>
  <c r="O109"/>
  <c r="P109"/>
  <c r="Q109"/>
  <c r="M110"/>
  <c r="N110"/>
  <c r="O110"/>
  <c r="P110"/>
  <c r="Q110"/>
  <c r="M111"/>
  <c r="N111"/>
  <c r="O111"/>
  <c r="P111"/>
  <c r="Q111"/>
  <c r="M112"/>
  <c r="N112"/>
  <c r="O112"/>
  <c r="P112"/>
  <c r="Q112"/>
  <c r="M113"/>
  <c r="N113"/>
  <c r="O113"/>
  <c r="P113"/>
  <c r="Q113"/>
  <c r="M114"/>
  <c r="N114"/>
  <c r="O114"/>
  <c r="P114"/>
  <c r="Q114"/>
  <c r="M115"/>
  <c r="N115"/>
  <c r="O115"/>
  <c r="P115"/>
  <c r="Q115"/>
  <c r="M116"/>
  <c r="N116"/>
  <c r="O116"/>
  <c r="P116"/>
  <c r="Q116"/>
  <c r="M117"/>
  <c r="N117"/>
  <c r="O117"/>
  <c r="P117"/>
  <c r="Q117"/>
  <c r="M118"/>
  <c r="N118"/>
  <c r="O118"/>
  <c r="P118"/>
  <c r="Q118"/>
  <c r="M119"/>
  <c r="N119"/>
  <c r="O119"/>
  <c r="P119"/>
  <c r="Q119"/>
  <c r="M120"/>
  <c r="N120"/>
  <c r="O120"/>
  <c r="P120"/>
  <c r="Q120"/>
  <c r="M121"/>
  <c r="N121"/>
  <c r="O121"/>
  <c r="P121"/>
  <c r="Q121"/>
  <c r="M122"/>
  <c r="N122"/>
  <c r="O122"/>
  <c r="P122"/>
  <c r="Q122"/>
  <c r="M123"/>
  <c r="N123"/>
  <c r="O123"/>
  <c r="P123"/>
  <c r="Q123"/>
  <c r="M125"/>
  <c r="N125"/>
  <c r="O125"/>
  <c r="P125"/>
  <c r="Q125"/>
  <c r="M129"/>
  <c r="N129"/>
  <c r="O129"/>
  <c r="P129"/>
  <c r="Q129"/>
  <c r="M131"/>
  <c r="N131"/>
  <c r="O131"/>
  <c r="P131"/>
  <c r="Q131"/>
  <c r="M132"/>
  <c r="N132"/>
  <c r="O132"/>
  <c r="P132"/>
  <c r="Q132"/>
  <c r="M133"/>
  <c r="N133"/>
  <c r="O133"/>
  <c r="P133"/>
  <c r="Q133"/>
  <c r="M141"/>
  <c r="N141"/>
  <c r="O141"/>
  <c r="P141"/>
  <c r="Q141"/>
  <c r="M143"/>
  <c r="N143"/>
  <c r="O143"/>
  <c r="P143"/>
  <c r="Q143"/>
  <c r="M146"/>
  <c r="N146"/>
  <c r="O146"/>
  <c r="P146"/>
  <c r="Q146"/>
  <c r="M147"/>
  <c r="N147"/>
  <c r="O147"/>
  <c r="P147"/>
  <c r="Q147"/>
  <c r="M148"/>
  <c r="N148"/>
  <c r="O148"/>
  <c r="P148"/>
  <c r="Q148"/>
  <c r="M150"/>
  <c r="N150"/>
  <c r="O150"/>
  <c r="P150"/>
  <c r="Q150"/>
  <c r="M151"/>
  <c r="N151"/>
  <c r="O151"/>
  <c r="P151"/>
  <c r="Q151"/>
  <c r="M152"/>
  <c r="N152"/>
  <c r="O152"/>
  <c r="P152"/>
  <c r="Q152"/>
  <c r="M154"/>
  <c r="N154"/>
  <c r="O154"/>
  <c r="P154"/>
  <c r="Q154"/>
  <c r="M155"/>
  <c r="N155"/>
  <c r="O155"/>
  <c r="P155"/>
  <c r="Q155"/>
  <c r="M156"/>
  <c r="N156"/>
  <c r="O156"/>
  <c r="P156"/>
  <c r="Q156"/>
  <c r="M157"/>
  <c r="N157"/>
  <c r="O157"/>
  <c r="P157"/>
  <c r="Q157"/>
  <c r="M159"/>
  <c r="N159"/>
  <c r="O159"/>
  <c r="P159"/>
  <c r="Q159"/>
  <c r="M162"/>
  <c r="N162"/>
  <c r="O162"/>
  <c r="P162"/>
  <c r="Q162"/>
  <c r="M165"/>
  <c r="N165"/>
  <c r="O165"/>
  <c r="P165"/>
  <c r="Q165"/>
  <c r="M170"/>
  <c r="N170"/>
  <c r="O170"/>
  <c r="P170"/>
  <c r="Q170"/>
  <c r="M171"/>
  <c r="N171"/>
  <c r="O171"/>
  <c r="P171"/>
  <c r="Q171"/>
  <c r="M172"/>
  <c r="N172"/>
  <c r="O172"/>
  <c r="P172"/>
  <c r="Q172"/>
  <c r="M176"/>
  <c r="N176"/>
  <c r="O176"/>
  <c r="P176"/>
  <c r="Q176"/>
  <c r="M177"/>
  <c r="N177"/>
  <c r="O177"/>
  <c r="P177"/>
  <c r="Q177"/>
  <c r="M178"/>
  <c r="N178"/>
  <c r="O178"/>
  <c r="P178"/>
  <c r="Q178"/>
  <c r="M180"/>
  <c r="N180"/>
  <c r="O180"/>
  <c r="P180"/>
  <c r="Q180"/>
  <c r="M183"/>
  <c r="N183"/>
  <c r="O183"/>
  <c r="P183"/>
  <c r="Q183"/>
  <c r="M187"/>
  <c r="N187"/>
  <c r="O187"/>
  <c r="P187"/>
  <c r="Q187"/>
  <c r="M190"/>
  <c r="N190"/>
  <c r="O190"/>
  <c r="P190"/>
  <c r="Q190"/>
  <c r="M192"/>
  <c r="N192"/>
  <c r="O192"/>
  <c r="P192"/>
  <c r="Q192"/>
  <c r="M193"/>
  <c r="N193"/>
  <c r="O193"/>
  <c r="P193"/>
  <c r="Q193"/>
  <c r="M194"/>
  <c r="N194"/>
  <c r="O194"/>
  <c r="P194"/>
  <c r="Q194"/>
  <c r="M195"/>
  <c r="N195"/>
  <c r="O195"/>
  <c r="P195"/>
  <c r="Q195"/>
  <c r="M196"/>
  <c r="N196"/>
  <c r="O196"/>
  <c r="P196"/>
  <c r="Q196"/>
  <c r="M197"/>
  <c r="N197"/>
  <c r="O197"/>
  <c r="P197"/>
  <c r="Q197"/>
  <c r="M200"/>
  <c r="N200"/>
  <c r="O200"/>
  <c r="P200"/>
  <c r="Q200"/>
  <c r="M201"/>
  <c r="N201"/>
  <c r="O201"/>
  <c r="P201"/>
  <c r="Q201"/>
  <c r="M202"/>
  <c r="N202"/>
  <c r="O202"/>
  <c r="P202"/>
  <c r="Q202"/>
  <c r="M203"/>
  <c r="N203"/>
  <c r="O203"/>
  <c r="P203"/>
  <c r="Q203"/>
  <c r="M204"/>
  <c r="N204"/>
  <c r="O204"/>
  <c r="P204"/>
  <c r="Q204"/>
  <c r="M205"/>
  <c r="N205"/>
  <c r="O205"/>
  <c r="P205"/>
  <c r="Q205"/>
  <c r="M206"/>
  <c r="N206"/>
  <c r="O206"/>
  <c r="P206"/>
  <c r="Q206"/>
  <c r="M207"/>
  <c r="N207"/>
  <c r="O207"/>
  <c r="P207"/>
  <c r="Q207"/>
  <c r="M208"/>
  <c r="N208"/>
  <c r="O208"/>
  <c r="P208"/>
  <c r="Q208"/>
  <c r="M209"/>
  <c r="N209"/>
  <c r="O209"/>
  <c r="P209"/>
  <c r="Q209"/>
  <c r="M210"/>
  <c r="N210"/>
  <c r="O210"/>
  <c r="P210"/>
  <c r="Q210"/>
  <c r="M211"/>
  <c r="N211"/>
  <c r="O211"/>
  <c r="P211"/>
  <c r="Q211"/>
  <c r="M212"/>
  <c r="N212"/>
  <c r="O212"/>
  <c r="P212"/>
  <c r="Q212"/>
  <c r="M213"/>
  <c r="N213"/>
  <c r="O213"/>
  <c r="P213"/>
  <c r="Q213"/>
  <c r="M214"/>
  <c r="N214"/>
  <c r="O214"/>
  <c r="P214"/>
  <c r="Q214"/>
  <c r="M215"/>
  <c r="N215"/>
  <c r="O215"/>
  <c r="P215"/>
  <c r="Q215"/>
  <c r="M216"/>
  <c r="N216"/>
  <c r="O216"/>
  <c r="P216"/>
  <c r="Q216"/>
  <c r="M217"/>
  <c r="N217"/>
  <c r="O217"/>
  <c r="P217"/>
  <c r="Q217"/>
  <c r="M218"/>
  <c r="N218"/>
  <c r="O218"/>
  <c r="P218"/>
  <c r="Q218"/>
  <c r="M219"/>
  <c r="N219"/>
  <c r="O219"/>
  <c r="P219"/>
  <c r="Q219"/>
  <c r="M220"/>
  <c r="N220"/>
  <c r="O220"/>
  <c r="P220"/>
  <c r="Q220"/>
  <c r="M221"/>
  <c r="N221"/>
  <c r="O221"/>
  <c r="P221"/>
  <c r="Q221"/>
  <c r="M222"/>
  <c r="N222"/>
  <c r="O222"/>
  <c r="P222"/>
  <c r="Q222"/>
  <c r="M223"/>
  <c r="N223"/>
  <c r="O223"/>
  <c r="P223"/>
  <c r="Q223"/>
  <c r="M224"/>
  <c r="N224"/>
  <c r="O224"/>
  <c r="P224"/>
  <c r="Q224"/>
  <c r="M225"/>
  <c r="N225"/>
  <c r="O225"/>
  <c r="P225"/>
  <c r="Q225"/>
  <c r="M226"/>
  <c r="N226"/>
  <c r="O226"/>
  <c r="P226"/>
  <c r="Q226"/>
  <c r="M227"/>
  <c r="N227"/>
  <c r="O227"/>
  <c r="P227"/>
  <c r="Q227"/>
  <c r="M228"/>
  <c r="N228"/>
  <c r="O228"/>
  <c r="P228"/>
  <c r="Q228"/>
  <c r="M229"/>
  <c r="N229"/>
  <c r="O229"/>
  <c r="P229"/>
  <c r="Q229"/>
  <c r="M230"/>
  <c r="N230"/>
  <c r="O230"/>
  <c r="P230"/>
  <c r="Q230"/>
  <c r="M231"/>
  <c r="N231"/>
  <c r="O231"/>
  <c r="P231"/>
  <c r="Q231"/>
  <c r="M232"/>
  <c r="N232"/>
  <c r="O232"/>
  <c r="P232"/>
  <c r="Q232"/>
  <c r="M233"/>
  <c r="N233"/>
  <c r="O233"/>
  <c r="P233"/>
  <c r="Q233"/>
  <c r="M234"/>
  <c r="N234"/>
  <c r="O234"/>
  <c r="P234"/>
  <c r="Q234"/>
  <c r="M235"/>
  <c r="N235"/>
  <c r="O235"/>
  <c r="P235"/>
  <c r="Q235"/>
  <c r="M236"/>
  <c r="N236"/>
  <c r="O236"/>
  <c r="P236"/>
  <c r="Q236"/>
  <c r="M237"/>
  <c r="N237"/>
  <c r="O237"/>
  <c r="P237"/>
  <c r="Q237"/>
  <c r="M238"/>
  <c r="N238"/>
  <c r="O238"/>
  <c r="P238"/>
  <c r="Q238"/>
  <c r="M239"/>
  <c r="N239"/>
  <c r="O239"/>
  <c r="P239"/>
  <c r="Q239"/>
  <c r="M240"/>
  <c r="N240"/>
  <c r="O240"/>
  <c r="P240"/>
  <c r="Q240"/>
  <c r="M241"/>
  <c r="N241"/>
  <c r="O241"/>
  <c r="P241"/>
  <c r="Q241"/>
  <c r="M242"/>
  <c r="N242"/>
  <c r="O242"/>
  <c r="P242"/>
  <c r="Q242"/>
  <c r="M243"/>
  <c r="N243"/>
  <c r="O243"/>
  <c r="P243"/>
  <c r="Q243"/>
  <c r="M244"/>
  <c r="N244"/>
  <c r="O244"/>
  <c r="P244"/>
  <c r="Q244"/>
  <c r="M245"/>
  <c r="N245"/>
  <c r="O245"/>
  <c r="P245"/>
  <c r="Q245"/>
  <c r="M246"/>
  <c r="N246"/>
  <c r="O246"/>
  <c r="P246"/>
  <c r="Q246"/>
  <c r="M265"/>
  <c r="N265"/>
  <c r="O265"/>
  <c r="P265"/>
  <c r="Q265"/>
  <c r="M266"/>
  <c r="N266"/>
  <c r="O266"/>
  <c r="P266"/>
  <c r="Q266"/>
  <c r="M276"/>
  <c r="N276"/>
  <c r="O276"/>
  <c r="P276"/>
  <c r="Q276"/>
  <c r="M281"/>
  <c r="N281"/>
  <c r="O281"/>
  <c r="P281"/>
  <c r="Q281"/>
  <c r="M304"/>
  <c r="N304"/>
  <c r="O304"/>
  <c r="P304"/>
  <c r="Q304"/>
  <c r="M305"/>
  <c r="N305"/>
  <c r="O305"/>
  <c r="P305"/>
  <c r="Q305"/>
  <c r="M306"/>
  <c r="N306"/>
  <c r="O306"/>
  <c r="P306"/>
  <c r="Q306"/>
  <c r="M307"/>
  <c r="N307"/>
  <c r="O307"/>
  <c r="P307"/>
  <c r="Q307"/>
  <c r="M308"/>
  <c r="N308"/>
  <c r="O308"/>
  <c r="P308"/>
  <c r="Q308"/>
  <c r="M309"/>
  <c r="N309"/>
  <c r="O309"/>
  <c r="P309"/>
  <c r="Q309"/>
  <c r="M310"/>
  <c r="N310"/>
  <c r="O310"/>
  <c r="P310"/>
  <c r="Q310"/>
  <c r="M311"/>
  <c r="N311"/>
  <c r="O311"/>
  <c r="P311"/>
  <c r="Q311"/>
  <c r="M312"/>
  <c r="N312"/>
  <c r="O312"/>
  <c r="P312"/>
  <c r="Q312"/>
  <c r="M313"/>
  <c r="N313"/>
  <c r="O313"/>
  <c r="P313"/>
  <c r="Q313"/>
  <c r="M314"/>
  <c r="N314"/>
  <c r="O314"/>
  <c r="P314"/>
  <c r="Q314"/>
  <c r="M315"/>
  <c r="N315"/>
  <c r="O315"/>
  <c r="P315"/>
  <c r="Q315"/>
  <c r="M316"/>
  <c r="N316"/>
  <c r="O316"/>
  <c r="P316"/>
  <c r="Q316"/>
  <c r="M317"/>
  <c r="N317"/>
  <c r="O317"/>
  <c r="P317"/>
  <c r="Q317"/>
  <c r="M318"/>
  <c r="N318"/>
  <c r="O318"/>
  <c r="P318"/>
  <c r="Q318"/>
  <c r="M319"/>
  <c r="N319"/>
  <c r="O319"/>
  <c r="P319"/>
  <c r="Q319"/>
  <c r="M320"/>
  <c r="N320"/>
  <c r="O320"/>
  <c r="P320"/>
  <c r="Q320"/>
  <c r="M321"/>
  <c r="N321"/>
  <c r="O321"/>
  <c r="P321"/>
  <c r="Q321"/>
  <c r="M322"/>
  <c r="N322"/>
  <c r="O322"/>
  <c r="P322"/>
  <c r="Q322"/>
  <c r="M323"/>
  <c r="N323"/>
  <c r="O323"/>
  <c r="P323"/>
  <c r="Q323"/>
  <c r="M324"/>
  <c r="N324"/>
  <c r="O324"/>
  <c r="P324"/>
  <c r="Q324"/>
  <c r="M325"/>
  <c r="N325"/>
  <c r="O325"/>
  <c r="P325"/>
  <c r="Q325"/>
  <c r="M326"/>
  <c r="N326"/>
  <c r="O326"/>
  <c r="P326"/>
  <c r="Q326"/>
  <c r="M330"/>
  <c r="N330"/>
  <c r="O330"/>
  <c r="P330"/>
  <c r="Q330"/>
  <c r="M331"/>
  <c r="N331"/>
  <c r="O331"/>
  <c r="P331"/>
  <c r="Q331"/>
  <c r="M336"/>
  <c r="N336"/>
  <c r="O336"/>
  <c r="P336"/>
  <c r="Q336"/>
  <c r="M337"/>
  <c r="N337"/>
  <c r="O337"/>
  <c r="P337"/>
  <c r="Q337"/>
  <c r="M346"/>
  <c r="N346"/>
  <c r="O346"/>
  <c r="P346"/>
  <c r="Q346"/>
  <c r="M347"/>
  <c r="N347"/>
  <c r="O347"/>
  <c r="P347"/>
  <c r="Q347"/>
  <c r="M348"/>
  <c r="N348"/>
  <c r="O348"/>
  <c r="P348"/>
  <c r="Q348"/>
  <c r="M349"/>
  <c r="N349"/>
  <c r="O349"/>
  <c r="P349"/>
  <c r="Q349"/>
  <c r="M350"/>
  <c r="N350"/>
  <c r="O350"/>
  <c r="P350"/>
  <c r="Q350"/>
  <c r="M351"/>
  <c r="N351"/>
  <c r="O351"/>
  <c r="P351"/>
  <c r="Q351"/>
  <c r="M352"/>
  <c r="N352"/>
  <c r="O352"/>
  <c r="P352"/>
  <c r="Q352"/>
  <c r="M353"/>
  <c r="N353"/>
  <c r="O353"/>
  <c r="P353"/>
  <c r="Q353"/>
  <c r="M356"/>
  <c r="N356"/>
  <c r="O356"/>
  <c r="P356"/>
  <c r="Q356"/>
  <c r="M359"/>
  <c r="N359"/>
  <c r="O359"/>
  <c r="P359"/>
  <c r="Q359"/>
  <c r="M360"/>
  <c r="N360"/>
  <c r="O360"/>
  <c r="P360"/>
  <c r="Q360"/>
  <c r="M363"/>
  <c r="N363"/>
  <c r="O363"/>
  <c r="P363"/>
  <c r="Q363"/>
  <c r="M364"/>
  <c r="N364"/>
  <c r="O364"/>
  <c r="P364"/>
  <c r="Q364"/>
  <c r="M371"/>
  <c r="N371"/>
  <c r="O371"/>
  <c r="P371"/>
  <c r="Q371"/>
  <c r="M372"/>
  <c r="N372"/>
  <c r="O372"/>
  <c r="P372"/>
  <c r="Q372"/>
  <c r="M373"/>
  <c r="N373"/>
  <c r="O373"/>
  <c r="P373"/>
  <c r="Q373"/>
  <c r="M375"/>
  <c r="N375"/>
  <c r="O375"/>
  <c r="P375"/>
  <c r="Q375"/>
  <c r="M378"/>
  <c r="N378"/>
  <c r="O378"/>
  <c r="P378"/>
  <c r="Q378"/>
  <c r="M399"/>
  <c r="N399"/>
  <c r="O399"/>
  <c r="P399"/>
  <c r="Q399"/>
  <c r="M439"/>
  <c r="N439"/>
  <c r="O439"/>
  <c r="P439"/>
  <c r="Q439"/>
  <c r="M488"/>
  <c r="N488"/>
  <c r="O488"/>
  <c r="P488"/>
  <c r="Q488"/>
  <c r="M489"/>
  <c r="N489"/>
  <c r="O489"/>
  <c r="P489"/>
  <c r="Q489"/>
  <c r="M490"/>
  <c r="N490"/>
  <c r="O490"/>
  <c r="P490"/>
  <c r="Q490"/>
  <c r="M491"/>
  <c r="N491"/>
  <c r="O491"/>
  <c r="P491"/>
  <c r="Q491"/>
  <c r="M492"/>
  <c r="N492"/>
  <c r="O492"/>
  <c r="P492"/>
  <c r="Q492"/>
  <c r="M493"/>
  <c r="N493"/>
  <c r="O493"/>
  <c r="P493"/>
  <c r="Q493"/>
  <c r="M494"/>
  <c r="N494"/>
  <c r="O494"/>
  <c r="P494"/>
  <c r="Q494"/>
  <c r="M495"/>
  <c r="N495"/>
  <c r="O495"/>
  <c r="P495"/>
  <c r="Q495"/>
  <c r="M496"/>
  <c r="N496"/>
  <c r="O496"/>
  <c r="P496"/>
  <c r="Q496"/>
  <c r="M507"/>
  <c r="N507"/>
  <c r="O507"/>
  <c r="P507"/>
  <c r="Q507"/>
  <c r="M523"/>
  <c r="N523"/>
  <c r="O523"/>
  <c r="P523"/>
  <c r="Q523"/>
  <c r="M524"/>
  <c r="N524"/>
  <c r="O524"/>
  <c r="P524"/>
  <c r="Q524"/>
  <c r="M540"/>
  <c r="N540"/>
  <c r="O540"/>
  <c r="P540"/>
  <c r="Q540"/>
  <c r="M550"/>
  <c r="N550"/>
  <c r="O550"/>
  <c r="P550"/>
  <c r="Q550"/>
  <c r="M551"/>
  <c r="N551"/>
  <c r="O551"/>
  <c r="P551"/>
  <c r="Q551"/>
  <c r="M552"/>
  <c r="N552"/>
  <c r="O552"/>
  <c r="P552"/>
  <c r="Q552"/>
  <c r="M553"/>
  <c r="N553"/>
  <c r="O553"/>
  <c r="P553"/>
  <c r="Q553"/>
  <c r="M554"/>
  <c r="N554"/>
  <c r="O554"/>
  <c r="P554"/>
  <c r="Q554"/>
  <c r="M555"/>
  <c r="N555"/>
  <c r="O555"/>
  <c r="P555"/>
  <c r="Q555"/>
  <c r="M556"/>
  <c r="N556"/>
  <c r="O556"/>
  <c r="P556"/>
  <c r="Q556"/>
  <c r="M557"/>
  <c r="N557"/>
  <c r="O557"/>
  <c r="P557"/>
  <c r="Q557"/>
  <c r="M558"/>
  <c r="N558"/>
  <c r="O558"/>
  <c r="P558"/>
  <c r="Q558"/>
  <c r="M559"/>
  <c r="O559"/>
  <c r="P559"/>
  <c r="M560"/>
  <c r="N560"/>
  <c r="O560"/>
  <c r="P560"/>
  <c r="Q560"/>
  <c r="M561"/>
  <c r="N561"/>
  <c r="O561"/>
  <c r="P561"/>
  <c r="Q561"/>
  <c r="J4"/>
  <c r="K4" s="1"/>
  <c r="J5"/>
  <c r="K5" s="1"/>
  <c r="J6"/>
  <c r="K6" s="1"/>
  <c r="J7"/>
  <c r="K7" s="1"/>
  <c r="J8"/>
  <c r="K8" s="1"/>
  <c r="J9"/>
  <c r="K9" s="1"/>
  <c r="J10"/>
  <c r="K10" s="1"/>
  <c r="J11"/>
  <c r="K11" s="1"/>
  <c r="J12"/>
  <c r="K12" s="1"/>
  <c r="O12" s="1"/>
  <c r="J13"/>
  <c r="K13" s="1"/>
  <c r="J14"/>
  <c r="K14" s="1"/>
  <c r="J15"/>
  <c r="K15" s="1"/>
  <c r="P15" s="1"/>
  <c r="J16"/>
  <c r="K16" s="1"/>
  <c r="J17"/>
  <c r="K17" s="1"/>
  <c r="J18"/>
  <c r="K18" s="1"/>
  <c r="J19"/>
  <c r="K19" s="1"/>
  <c r="J20"/>
  <c r="K20" s="1"/>
  <c r="J21"/>
  <c r="K21" s="1"/>
  <c r="J22"/>
  <c r="K22" s="1"/>
  <c r="J23"/>
  <c r="K23" s="1"/>
  <c r="J24"/>
  <c r="K24" s="1"/>
  <c r="J44"/>
  <c r="K44" s="1"/>
  <c r="J45"/>
  <c r="K45" s="1"/>
  <c r="J46"/>
  <c r="K46" s="1"/>
  <c r="J47"/>
  <c r="K47" s="1"/>
  <c r="J48"/>
  <c r="K48" s="1"/>
  <c r="J49"/>
  <c r="K49" s="1"/>
  <c r="J50"/>
  <c r="K50" s="1"/>
  <c r="J51"/>
  <c r="K51" s="1"/>
  <c r="O51" s="1"/>
  <c r="J52"/>
  <c r="K52" s="1"/>
  <c r="J53"/>
  <c r="K53" s="1"/>
  <c r="J54"/>
  <c r="K54" s="1"/>
  <c r="N54" s="1"/>
  <c r="J55"/>
  <c r="K55" s="1"/>
  <c r="J56"/>
  <c r="K56" s="1"/>
  <c r="J57"/>
  <c r="K57" s="1"/>
  <c r="J58"/>
  <c r="K58" s="1"/>
  <c r="J59"/>
  <c r="K59" s="1"/>
  <c r="J72"/>
  <c r="K72" s="1"/>
  <c r="J82"/>
  <c r="J88"/>
  <c r="K88" s="1"/>
  <c r="J89"/>
  <c r="K89" s="1"/>
  <c r="J124"/>
  <c r="K124" s="1"/>
  <c r="Q124" s="1"/>
  <c r="J126"/>
  <c r="J127"/>
  <c r="K127" s="1"/>
  <c r="M127" s="1"/>
  <c r="S127" s="1"/>
  <c r="O139"/>
  <c r="J144"/>
  <c r="K144" s="1"/>
  <c r="J145"/>
  <c r="K145" s="1"/>
  <c r="J149"/>
  <c r="K149" s="1"/>
  <c r="J153"/>
  <c r="K153" s="1"/>
  <c r="J158"/>
  <c r="K158" s="1"/>
  <c r="N158" s="1"/>
  <c r="J160"/>
  <c r="K160" s="1"/>
  <c r="O160" s="1"/>
  <c r="S160" s="1"/>
  <c r="J161"/>
  <c r="K161" s="1"/>
  <c r="J163"/>
  <c r="K163" s="1"/>
  <c r="J164"/>
  <c r="K164" s="1"/>
  <c r="M164" s="1"/>
  <c r="J166"/>
  <c r="K166" s="1"/>
  <c r="J167"/>
  <c r="K167" s="1"/>
  <c r="J168"/>
  <c r="K168" s="1"/>
  <c r="J169"/>
  <c r="K169" s="1"/>
  <c r="N169" s="1"/>
  <c r="J173"/>
  <c r="K173" s="1"/>
  <c r="Q173" s="1"/>
  <c r="J174"/>
  <c r="K174" s="1"/>
  <c r="J175"/>
  <c r="K175" s="1"/>
  <c r="N175" s="1"/>
  <c r="J179"/>
  <c r="K179" s="1"/>
  <c r="P179" s="1"/>
  <c r="J181"/>
  <c r="K181" s="1"/>
  <c r="J182"/>
  <c r="K182" s="1"/>
  <c r="J184"/>
  <c r="K184" s="1"/>
  <c r="J185"/>
  <c r="K185" s="1"/>
  <c r="J186"/>
  <c r="K186" s="1"/>
  <c r="Q186" s="1"/>
  <c r="J188"/>
  <c r="K188" s="1"/>
  <c r="J189"/>
  <c r="K189" s="1"/>
  <c r="J191"/>
  <c r="K191" s="1"/>
  <c r="J198"/>
  <c r="K198" s="1"/>
  <c r="J199"/>
  <c r="K199" s="1"/>
  <c r="J247"/>
  <c r="K247" s="1"/>
  <c r="J248"/>
  <c r="K248" s="1"/>
  <c r="J249"/>
  <c r="K249" s="1"/>
  <c r="J250"/>
  <c r="K250" s="1"/>
  <c r="J251"/>
  <c r="K251" s="1"/>
  <c r="O251" s="1"/>
  <c r="S251" s="1"/>
  <c r="J252"/>
  <c r="K252" s="1"/>
  <c r="N252" s="1"/>
  <c r="J253"/>
  <c r="K253" s="1"/>
  <c r="J255"/>
  <c r="K255" s="1"/>
  <c r="N255" s="1"/>
  <c r="J256"/>
  <c r="K256" s="1"/>
  <c r="M256" s="1"/>
  <c r="J257"/>
  <c r="K257" s="1"/>
  <c r="J259"/>
  <c r="K259" s="1"/>
  <c r="M259" s="1"/>
  <c r="J260"/>
  <c r="K260" s="1"/>
  <c r="M260" s="1"/>
  <c r="J261"/>
  <c r="K261" s="1"/>
  <c r="J262"/>
  <c r="K262" s="1"/>
  <c r="J263"/>
  <c r="K263" s="1"/>
  <c r="M263" s="1"/>
  <c r="J264"/>
  <c r="K264" s="1"/>
  <c r="J267"/>
  <c r="K267" s="1"/>
  <c r="M267" s="1"/>
  <c r="J268"/>
  <c r="K268" s="1"/>
  <c r="J269"/>
  <c r="K269" s="1"/>
  <c r="M269" s="1"/>
  <c r="J270"/>
  <c r="K270" s="1"/>
  <c r="J271"/>
  <c r="K271" s="1"/>
  <c r="J272"/>
  <c r="K272" s="1"/>
  <c r="Q272" s="1"/>
  <c r="J273"/>
  <c r="K273" s="1"/>
  <c r="J274"/>
  <c r="K274" s="1"/>
  <c r="Q274" s="1"/>
  <c r="J275"/>
  <c r="K275" s="1"/>
  <c r="J277"/>
  <c r="K277" s="1"/>
  <c r="J278"/>
  <c r="K278" s="1"/>
  <c r="J279"/>
  <c r="K279" s="1"/>
  <c r="J280"/>
  <c r="K280" s="1"/>
  <c r="J282"/>
  <c r="K282" s="1"/>
  <c r="J283"/>
  <c r="K283" s="1"/>
  <c r="Q283" s="1"/>
  <c r="J284"/>
  <c r="K284" s="1"/>
  <c r="Q284" s="1"/>
  <c r="J285"/>
  <c r="K285" s="1"/>
  <c r="Q285" s="1"/>
  <c r="J286"/>
  <c r="K286" s="1"/>
  <c r="J287"/>
  <c r="K287" s="1"/>
  <c r="Q287" s="1"/>
  <c r="J288"/>
  <c r="K288" s="1"/>
  <c r="P288" s="1"/>
  <c r="J289"/>
  <c r="K289" s="1"/>
  <c r="J290"/>
  <c r="K290" s="1"/>
  <c r="J291"/>
  <c r="K291" s="1"/>
  <c r="P291" s="1"/>
  <c r="J292"/>
  <c r="K292" s="1"/>
  <c r="O292" s="1"/>
  <c r="J293"/>
  <c r="K293" s="1"/>
  <c r="J294"/>
  <c r="K294" s="1"/>
  <c r="J295"/>
  <c r="K295" s="1"/>
  <c r="O295" s="1"/>
  <c r="S295" s="1"/>
  <c r="J296"/>
  <c r="K296" s="1"/>
  <c r="O296" s="1"/>
  <c r="S296" s="1"/>
  <c r="J298"/>
  <c r="K298" s="1"/>
  <c r="J299"/>
  <c r="K299" s="1"/>
  <c r="O299" s="1"/>
  <c r="S299" s="1"/>
  <c r="J300"/>
  <c r="K300" s="1"/>
  <c r="N300" s="1"/>
  <c r="J301"/>
  <c r="K301" s="1"/>
  <c r="J302"/>
  <c r="K302" s="1"/>
  <c r="J303"/>
  <c r="K303" s="1"/>
  <c r="N303" s="1"/>
  <c r="J327"/>
  <c r="K327" s="1"/>
  <c r="J328"/>
  <c r="K328" s="1"/>
  <c r="M328" s="1"/>
  <c r="S328" s="1"/>
  <c r="J329"/>
  <c r="K329" s="1"/>
  <c r="J332"/>
  <c r="K332" s="1"/>
  <c r="O332" s="1"/>
  <c r="J333"/>
  <c r="K333" s="1"/>
  <c r="P333" s="1"/>
  <c r="J334"/>
  <c r="K334" s="1"/>
  <c r="J335"/>
  <c r="K335" s="1"/>
  <c r="J338"/>
  <c r="K338" s="1"/>
  <c r="J339"/>
  <c r="K339" s="1"/>
  <c r="P339" s="1"/>
  <c r="J340"/>
  <c r="K340" s="1"/>
  <c r="O340" s="1"/>
  <c r="J341"/>
  <c r="K341" s="1"/>
  <c r="J342"/>
  <c r="K342" s="1"/>
  <c r="J343"/>
  <c r="K343" s="1"/>
  <c r="O343" s="1"/>
  <c r="J344"/>
  <c r="K344" s="1"/>
  <c r="J345"/>
  <c r="K345" s="1"/>
  <c r="J354"/>
  <c r="K354" s="1"/>
  <c r="Q354" s="1"/>
  <c r="J355"/>
  <c r="K355" s="1"/>
  <c r="P355" s="1"/>
  <c r="J357"/>
  <c r="K357" s="1"/>
  <c r="Q357" s="1"/>
  <c r="J358"/>
  <c r="K358" s="1"/>
  <c r="J361"/>
  <c r="K361" s="1"/>
  <c r="J362"/>
  <c r="K362" s="1"/>
  <c r="Q362" s="1"/>
  <c r="J365"/>
  <c r="K365" s="1"/>
  <c r="Q365" s="1"/>
  <c r="J366"/>
  <c r="K366" s="1"/>
  <c r="J367"/>
  <c r="K367" s="1"/>
  <c r="J368"/>
  <c r="K368" s="1"/>
  <c r="P368" s="1"/>
  <c r="J369"/>
  <c r="K369" s="1"/>
  <c r="J370"/>
  <c r="K370" s="1"/>
  <c r="J374"/>
  <c r="K374" s="1"/>
  <c r="J376"/>
  <c r="K376" s="1"/>
  <c r="P376" s="1"/>
  <c r="J377"/>
  <c r="K377" s="1"/>
  <c r="J379"/>
  <c r="K379" s="1"/>
  <c r="J380"/>
  <c r="K380" s="1"/>
  <c r="J381"/>
  <c r="K381" s="1"/>
  <c r="Q381" s="1"/>
  <c r="J382"/>
  <c r="K382" s="1"/>
  <c r="J383"/>
  <c r="K383" s="1"/>
  <c r="J385"/>
  <c r="K385" s="1"/>
  <c r="O385" s="1"/>
  <c r="J386"/>
  <c r="K386" s="1"/>
  <c r="M386" s="1"/>
  <c r="S386" s="1"/>
  <c r="J387"/>
  <c r="K387" s="1"/>
  <c r="P387" s="1"/>
  <c r="J388"/>
  <c r="K388" s="1"/>
  <c r="N388" s="1"/>
  <c r="J389"/>
  <c r="K389" s="1"/>
  <c r="M389" s="1"/>
  <c r="S389" s="1"/>
  <c r="J390"/>
  <c r="K390" s="1"/>
  <c r="J391"/>
  <c r="K391" s="1"/>
  <c r="J392"/>
  <c r="K392" s="1"/>
  <c r="J393"/>
  <c r="K393" s="1"/>
  <c r="O393" s="1"/>
  <c r="J394"/>
  <c r="K394" s="1"/>
  <c r="Q394" s="1"/>
  <c r="J395"/>
  <c r="K395" s="1"/>
  <c r="J396"/>
  <c r="K396" s="1"/>
  <c r="N396" s="1"/>
  <c r="J397"/>
  <c r="K397" s="1"/>
  <c r="Q397" s="1"/>
  <c r="J398"/>
  <c r="K398" s="1"/>
  <c r="J400"/>
  <c r="K400" s="1"/>
  <c r="J401"/>
  <c r="K401" s="1"/>
  <c r="J402"/>
  <c r="K402" s="1"/>
  <c r="Q402" s="1"/>
  <c r="J403"/>
  <c r="K403" s="1"/>
  <c r="P403" s="1"/>
  <c r="J404"/>
  <c r="K404" s="1"/>
  <c r="J405"/>
  <c r="K405" s="1"/>
  <c r="Q405" s="1"/>
  <c r="J406"/>
  <c r="K406" s="1"/>
  <c r="O406" s="1"/>
  <c r="J407"/>
  <c r="K407" s="1"/>
  <c r="J408"/>
  <c r="K408" s="1"/>
  <c r="J409"/>
  <c r="K409" s="1"/>
  <c r="J410"/>
  <c r="K410" s="1"/>
  <c r="Q410" s="1"/>
  <c r="J411"/>
  <c r="K411" s="1"/>
  <c r="P411" s="1"/>
  <c r="J412"/>
  <c r="K412" s="1"/>
  <c r="J413"/>
  <c r="K413" s="1"/>
  <c r="Q413" s="1"/>
  <c r="J414"/>
  <c r="K414" s="1"/>
  <c r="O414" s="1"/>
  <c r="J415"/>
  <c r="K415" s="1"/>
  <c r="J416"/>
  <c r="K416" s="1"/>
  <c r="P416" s="1"/>
  <c r="J417"/>
  <c r="K417" s="1"/>
  <c r="O417" s="1"/>
  <c r="S417" s="1"/>
  <c r="J418"/>
  <c r="K418" s="1"/>
  <c r="M418" s="1"/>
  <c r="S418" s="1"/>
  <c r="J419"/>
  <c r="K419" s="1"/>
  <c r="J420"/>
  <c r="K420" s="1"/>
  <c r="J421"/>
  <c r="K421" s="1"/>
  <c r="J422"/>
  <c r="K422" s="1"/>
  <c r="O422" s="1"/>
  <c r="S422" s="1"/>
  <c r="J423"/>
  <c r="K423" s="1"/>
  <c r="J424"/>
  <c r="K424" s="1"/>
  <c r="J425"/>
  <c r="K425" s="1"/>
  <c r="O425" s="1"/>
  <c r="J426"/>
  <c r="K426" s="1"/>
  <c r="Q426" s="1"/>
  <c r="J427"/>
  <c r="K427" s="1"/>
  <c r="J428"/>
  <c r="K428" s="1"/>
  <c r="N428" s="1"/>
  <c r="J429"/>
  <c r="K429" s="1"/>
  <c r="M429" s="1"/>
  <c r="J430"/>
  <c r="K430" s="1"/>
  <c r="J431"/>
  <c r="K431" s="1"/>
  <c r="J432"/>
  <c r="K432" s="1"/>
  <c r="J433"/>
  <c r="K433" s="1"/>
  <c r="J434"/>
  <c r="K434" s="1"/>
  <c r="Q434" s="1"/>
  <c r="J435"/>
  <c r="K435" s="1"/>
  <c r="P435" s="1"/>
  <c r="J436"/>
  <c r="K436" s="1"/>
  <c r="J437"/>
  <c r="K437" s="1"/>
  <c r="Q437" s="1"/>
  <c r="J438"/>
  <c r="K438" s="1"/>
  <c r="O438" s="1"/>
  <c r="J443"/>
  <c r="K443" s="1"/>
  <c r="P443" s="1"/>
  <c r="J448"/>
  <c r="K448" s="1"/>
  <c r="P448" s="1"/>
  <c r="J449"/>
  <c r="K449" s="1"/>
  <c r="J450"/>
  <c r="K450" s="1"/>
  <c r="O450" s="1"/>
  <c r="S450" s="1"/>
  <c r="J451"/>
  <c r="K451" s="1"/>
  <c r="N451" s="1"/>
  <c r="J452"/>
  <c r="K452" s="1"/>
  <c r="P452" s="1"/>
  <c r="J453"/>
  <c r="K453" s="1"/>
  <c r="O453" s="1"/>
  <c r="S453" s="1"/>
  <c r="J454"/>
  <c r="K454" s="1"/>
  <c r="M454" s="1"/>
  <c r="S454" s="1"/>
  <c r="J455"/>
  <c r="K455" s="1"/>
  <c r="O455" s="1"/>
  <c r="J456"/>
  <c r="K456" s="1"/>
  <c r="N456" s="1"/>
  <c r="J457"/>
  <c r="K457" s="1"/>
  <c r="M457" s="1"/>
  <c r="S457" s="1"/>
  <c r="J458"/>
  <c r="K458" s="1"/>
  <c r="O458" s="1"/>
  <c r="S458" s="1"/>
  <c r="J459"/>
  <c r="K459" s="1"/>
  <c r="M459" s="1"/>
  <c r="S459" s="1"/>
  <c r="J460"/>
  <c r="K460" s="1"/>
  <c r="P460" s="1"/>
  <c r="J461"/>
  <c r="K461" s="1"/>
  <c r="O461" s="1"/>
  <c r="J462"/>
  <c r="K462" s="1"/>
  <c r="M462" s="1"/>
  <c r="J463"/>
  <c r="K463" s="1"/>
  <c r="O463" s="1"/>
  <c r="J464"/>
  <c r="K464" s="1"/>
  <c r="N464" s="1"/>
  <c r="J470"/>
  <c r="K470" s="1"/>
  <c r="M470" s="1"/>
  <c r="S470" s="1"/>
  <c r="J471"/>
  <c r="K471" s="1"/>
  <c r="O471" s="1"/>
  <c r="J474"/>
  <c r="K474" s="1"/>
  <c r="O474" s="1"/>
  <c r="J475"/>
  <c r="K475" s="1"/>
  <c r="N475" s="1"/>
  <c r="J476"/>
  <c r="K476" s="1"/>
  <c r="P476" s="1"/>
  <c r="J477"/>
  <c r="K477" s="1"/>
  <c r="P477" s="1"/>
  <c r="J478"/>
  <c r="K478" s="1"/>
  <c r="M478" s="1"/>
  <c r="S478" s="1"/>
  <c r="J479"/>
  <c r="K479" s="1"/>
  <c r="P479" s="1"/>
  <c r="J480"/>
  <c r="K480" s="1"/>
  <c r="N480" s="1"/>
  <c r="J481"/>
  <c r="K481" s="1"/>
  <c r="M481" s="1"/>
  <c r="J482"/>
  <c r="K482" s="1"/>
  <c r="O482" s="1"/>
  <c r="J483"/>
  <c r="K483" s="1"/>
  <c r="N483" s="1"/>
  <c r="J484"/>
  <c r="K484" s="1"/>
  <c r="P484" s="1"/>
  <c r="J485"/>
  <c r="K485" s="1"/>
  <c r="O485" s="1"/>
  <c r="S485" s="1"/>
  <c r="J486"/>
  <c r="K486" s="1"/>
  <c r="M486" s="1"/>
  <c r="S486" s="1"/>
  <c r="J487"/>
  <c r="K487" s="1"/>
  <c r="P487" s="1"/>
  <c r="M497"/>
  <c r="J498"/>
  <c r="K498" s="1"/>
  <c r="O498" s="1"/>
  <c r="S498" s="1"/>
  <c r="J499"/>
  <c r="K499" s="1"/>
  <c r="P499" s="1"/>
  <c r="J500"/>
  <c r="K500" s="1"/>
  <c r="P500" s="1"/>
  <c r="J501"/>
  <c r="K501" s="1"/>
  <c r="O501" s="1"/>
  <c r="J502"/>
  <c r="K502" s="1"/>
  <c r="M502" s="1"/>
  <c r="S502" s="1"/>
  <c r="J503"/>
  <c r="K503" s="1"/>
  <c r="P503" s="1"/>
  <c r="J504"/>
  <c r="K504" s="1"/>
  <c r="N504" s="1"/>
  <c r="J505"/>
  <c r="K505" s="1"/>
  <c r="M505" s="1"/>
  <c r="S505" s="1"/>
  <c r="J506"/>
  <c r="K506" s="1"/>
  <c r="O506" s="1"/>
  <c r="J508"/>
  <c r="K508" s="1"/>
  <c r="P508" s="1"/>
  <c r="J509"/>
  <c r="K509" s="1"/>
  <c r="N509" s="1"/>
  <c r="J510"/>
  <c r="K510" s="1"/>
  <c r="P510" s="1"/>
  <c r="J511"/>
  <c r="K511" s="1"/>
  <c r="Q511" s="1"/>
  <c r="J512"/>
  <c r="K512" s="1"/>
  <c r="N512" s="1"/>
  <c r="J513"/>
  <c r="K513" s="1"/>
  <c r="M513" s="1"/>
  <c r="S513" s="1"/>
  <c r="O514"/>
  <c r="J515"/>
  <c r="K515" s="1"/>
  <c r="O515" s="1"/>
  <c r="J516"/>
  <c r="K516" s="1"/>
  <c r="M516" s="1"/>
  <c r="S516" s="1"/>
  <c r="J517"/>
  <c r="K517" s="1"/>
  <c r="O517" s="1"/>
  <c r="J518"/>
  <c r="K518" s="1"/>
  <c r="N518" s="1"/>
  <c r="J519"/>
  <c r="K519" s="1"/>
  <c r="P519" s="1"/>
  <c r="O520"/>
  <c r="M521"/>
  <c r="J522"/>
  <c r="K522" s="1"/>
  <c r="P522" s="1"/>
  <c r="J525"/>
  <c r="K525" s="1"/>
  <c r="O525" s="1"/>
  <c r="J526"/>
  <c r="K526" s="1"/>
  <c r="N526" s="1"/>
  <c r="P527"/>
  <c r="J528"/>
  <c r="K528" s="1"/>
  <c r="O528" s="1"/>
  <c r="S528" s="1"/>
  <c r="J529"/>
  <c r="K529" s="1"/>
  <c r="M529" s="1"/>
  <c r="J530"/>
  <c r="K530" s="1"/>
  <c r="P530" s="1"/>
  <c r="J531"/>
  <c r="K531" s="1"/>
  <c r="N531" s="1"/>
  <c r="M532"/>
  <c r="J533"/>
  <c r="K533" s="1"/>
  <c r="O533" s="1"/>
  <c r="J534"/>
  <c r="K534" s="1"/>
  <c r="N534" s="1"/>
  <c r="J535"/>
  <c r="K535" s="1"/>
  <c r="P535" s="1"/>
  <c r="J536"/>
  <c r="K536" s="1"/>
  <c r="O536" s="1"/>
  <c r="S536" s="1"/>
  <c r="M537"/>
  <c r="J538"/>
  <c r="K538" s="1"/>
  <c r="N538" s="1"/>
  <c r="J539"/>
  <c r="K539" s="1"/>
  <c r="M539" s="1"/>
  <c r="S539" s="1"/>
  <c r="O541"/>
  <c r="N542"/>
  <c r="J543"/>
  <c r="K543" s="1"/>
  <c r="P543" s="1"/>
  <c r="O544"/>
  <c r="J545"/>
  <c r="K545" s="1"/>
  <c r="M545" s="1"/>
  <c r="J546"/>
  <c r="K546" s="1"/>
  <c r="P546" s="1"/>
  <c r="J547"/>
  <c r="K547" s="1"/>
  <c r="N547" s="1"/>
  <c r="J548"/>
  <c r="K548" s="1"/>
  <c r="M548" s="1"/>
  <c r="J549"/>
  <c r="K549" s="1"/>
  <c r="O549" s="1"/>
  <c r="S549" s="1"/>
  <c r="J3"/>
  <c r="M41" i="2"/>
  <c r="M45"/>
  <c r="M100"/>
  <c r="M108"/>
  <c r="M136"/>
  <c r="M258"/>
  <c r="M260"/>
  <c r="M288"/>
  <c r="M292"/>
  <c r="M320"/>
  <c r="O81" i="1"/>
  <c r="N81"/>
  <c r="M81"/>
  <c r="L81"/>
  <c r="K81"/>
  <c r="Q81" s="1"/>
  <c r="G82"/>
  <c r="H82" s="1"/>
  <c r="G80"/>
  <c r="H80" s="1"/>
  <c r="N80" s="1"/>
  <c r="G79"/>
  <c r="H79" s="1"/>
  <c r="O79" s="1"/>
  <c r="G78"/>
  <c r="H78" s="1"/>
  <c r="N78" s="1"/>
  <c r="Q78" s="1"/>
  <c r="G77"/>
  <c r="H77" s="1"/>
  <c r="N77" s="1"/>
  <c r="G76"/>
  <c r="H76" s="1"/>
  <c r="N76" s="1"/>
  <c r="G75"/>
  <c r="H75" s="1"/>
  <c r="O75" s="1"/>
  <c r="G74"/>
  <c r="H74" s="1"/>
  <c r="N74" s="1"/>
  <c r="Q74" s="1"/>
  <c r="G73"/>
  <c r="H73" s="1"/>
  <c r="N73" s="1"/>
  <c r="G72"/>
  <c r="H72" s="1"/>
  <c r="N72" s="1"/>
  <c r="Q72" s="1"/>
  <c r="G71"/>
  <c r="H71" s="1"/>
  <c r="O71" s="1"/>
  <c r="G70"/>
  <c r="H70" s="1"/>
  <c r="N70" s="1"/>
  <c r="G69"/>
  <c r="H69" s="1"/>
  <c r="N69" s="1"/>
  <c r="Q69" s="1"/>
  <c r="G68"/>
  <c r="H68" s="1"/>
  <c r="N68" s="1"/>
  <c r="G67"/>
  <c r="H67" s="1"/>
  <c r="O67" s="1"/>
  <c r="G66"/>
  <c r="H66" s="1"/>
  <c r="N66" s="1"/>
  <c r="G65"/>
  <c r="H65" s="1"/>
  <c r="N65" s="1"/>
  <c r="G64"/>
  <c r="H64" s="1"/>
  <c r="N64" s="1"/>
  <c r="G63"/>
  <c r="H63" s="1"/>
  <c r="O63" s="1"/>
  <c r="G62"/>
  <c r="H62" s="1"/>
  <c r="N62" s="1"/>
  <c r="G61"/>
  <c r="H61" s="1"/>
  <c r="N61" s="1"/>
  <c r="Q61" s="1"/>
  <c r="G60"/>
  <c r="H60" s="1"/>
  <c r="N60" s="1"/>
  <c r="G59"/>
  <c r="H59" s="1"/>
  <c r="O59" s="1"/>
  <c r="G58"/>
  <c r="H58" s="1"/>
  <c r="N58" s="1"/>
  <c r="Q58" s="1"/>
  <c r="G57"/>
  <c r="H57" s="1"/>
  <c r="N57" s="1"/>
  <c r="G56"/>
  <c r="H56" s="1"/>
  <c r="N56" s="1"/>
  <c r="G55"/>
  <c r="H55" s="1"/>
  <c r="O55" s="1"/>
  <c r="G54"/>
  <c r="H54" s="1"/>
  <c r="N54" s="1"/>
  <c r="G53"/>
  <c r="H53" s="1"/>
  <c r="N53" s="1"/>
  <c r="G52"/>
  <c r="H52" s="1"/>
  <c r="N52" s="1"/>
  <c r="G51"/>
  <c r="H51" s="1"/>
  <c r="O51" s="1"/>
  <c r="G50"/>
  <c r="H50" s="1"/>
  <c r="N50" s="1"/>
  <c r="G49"/>
  <c r="H49" s="1"/>
  <c r="N49" s="1"/>
  <c r="G48"/>
  <c r="H48" s="1"/>
  <c r="N48" s="1"/>
  <c r="G47"/>
  <c r="H47" s="1"/>
  <c r="O47" s="1"/>
  <c r="G46"/>
  <c r="H46" s="1"/>
  <c r="N46" s="1"/>
  <c r="G45"/>
  <c r="H45" s="1"/>
  <c r="N45" s="1"/>
  <c r="G44"/>
  <c r="H44" s="1"/>
  <c r="N44" s="1"/>
  <c r="Q44" s="1"/>
  <c r="G43"/>
  <c r="H43" s="1"/>
  <c r="O43" s="1"/>
  <c r="G42"/>
  <c r="H42" s="1"/>
  <c r="N42" s="1"/>
  <c r="Q42" s="1"/>
  <c r="G41"/>
  <c r="H41" s="1"/>
  <c r="N41" s="1"/>
  <c r="G40"/>
  <c r="H40" s="1"/>
  <c r="N40" s="1"/>
  <c r="Q40" s="1"/>
  <c r="G39"/>
  <c r="H39" s="1"/>
  <c r="O39" s="1"/>
  <c r="G38"/>
  <c r="H38" s="1"/>
  <c r="N38" s="1"/>
  <c r="G37"/>
  <c r="H37" s="1"/>
  <c r="N37" s="1"/>
  <c r="Q37" s="1"/>
  <c r="G36"/>
  <c r="H36" s="1"/>
  <c r="N36" s="1"/>
  <c r="Q36" s="1"/>
  <c r="G35"/>
  <c r="H35" s="1"/>
  <c r="O35" s="1"/>
  <c r="G34"/>
  <c r="H34" s="1"/>
  <c r="N34" s="1"/>
  <c r="Q34" s="1"/>
  <c r="G33"/>
  <c r="H33" s="1"/>
  <c r="N33" s="1"/>
  <c r="Q33" s="1"/>
  <c r="G32"/>
  <c r="H32" s="1"/>
  <c r="N32" s="1"/>
  <c r="Q32" s="1"/>
  <c r="G31"/>
  <c r="H31" s="1"/>
  <c r="O31" s="1"/>
  <c r="G30"/>
  <c r="H30" s="1"/>
  <c r="N30" s="1"/>
  <c r="Q30" s="1"/>
  <c r="G29"/>
  <c r="H29" s="1"/>
  <c r="N29" s="1"/>
  <c r="Q29" s="1"/>
  <c r="G28"/>
  <c r="H28" s="1"/>
  <c r="N28" s="1"/>
  <c r="Q28" s="1"/>
  <c r="G27"/>
  <c r="H27" s="1"/>
  <c r="O27" s="1"/>
  <c r="G26"/>
  <c r="H26" s="1"/>
  <c r="N26" s="1"/>
  <c r="Q26" s="1"/>
  <c r="G25"/>
  <c r="H25" s="1"/>
  <c r="N25" s="1"/>
  <c r="G24"/>
  <c r="H24" s="1"/>
  <c r="N24" s="1"/>
  <c r="Q24" s="1"/>
  <c r="G23"/>
  <c r="H23" s="1"/>
  <c r="O23" s="1"/>
  <c r="G22"/>
  <c r="H22" s="1"/>
  <c r="N22" s="1"/>
  <c r="G21"/>
  <c r="H21" s="1"/>
  <c r="N21" s="1"/>
  <c r="Q21" s="1"/>
  <c r="G20"/>
  <c r="H20" s="1"/>
  <c r="N20" s="1"/>
  <c r="G19"/>
  <c r="H19" s="1"/>
  <c r="O19" s="1"/>
  <c r="G18"/>
  <c r="H18" s="1"/>
  <c r="N18" s="1"/>
  <c r="G17"/>
  <c r="H17" s="1"/>
  <c r="N17" s="1"/>
  <c r="Q17" s="1"/>
  <c r="G16"/>
  <c r="H16" s="1"/>
  <c r="N16" s="1"/>
  <c r="Q16" s="1"/>
  <c r="G15"/>
  <c r="H15" s="1"/>
  <c r="O15" s="1"/>
  <c r="G14"/>
  <c r="H14" s="1"/>
  <c r="N14" s="1"/>
  <c r="Q14" s="1"/>
  <c r="G13"/>
  <c r="H13" s="1"/>
  <c r="N13" s="1"/>
  <c r="Q13" s="1"/>
  <c r="G12"/>
  <c r="H12" s="1"/>
  <c r="N12" s="1"/>
  <c r="Q12" s="1"/>
  <c r="G11"/>
  <c r="H11" s="1"/>
  <c r="O11" s="1"/>
  <c r="G10"/>
  <c r="H10" s="1"/>
  <c r="N10" s="1"/>
  <c r="Q10" s="1"/>
  <c r="G9"/>
  <c r="H9" s="1"/>
  <c r="N9" s="1"/>
  <c r="Q9" s="1"/>
  <c r="G8"/>
  <c r="H8" s="1"/>
  <c r="N8" s="1"/>
  <c r="Q8" s="1"/>
  <c r="G7"/>
  <c r="H7" s="1"/>
  <c r="O7" s="1"/>
  <c r="G6"/>
  <c r="H6" s="1"/>
  <c r="N6" s="1"/>
  <c r="Q6" s="1"/>
  <c r="G5"/>
  <c r="H5" s="1"/>
  <c r="N5" s="1"/>
  <c r="G4"/>
  <c r="H4" s="1"/>
  <c r="N4" s="1"/>
  <c r="Q4" s="1"/>
  <c r="G3"/>
  <c r="H3" s="1"/>
  <c r="N3" s="1"/>
  <c r="Q3" s="1"/>
  <c r="J82"/>
  <c r="I82"/>
  <c r="M448" i="2" l="1"/>
  <c r="M144"/>
  <c r="M76"/>
  <c r="M332"/>
  <c r="M400"/>
  <c r="M336"/>
  <c r="M312"/>
  <c r="M304"/>
  <c r="M276"/>
  <c r="M272"/>
  <c r="M242"/>
  <c r="M152"/>
  <c r="M124"/>
  <c r="M120"/>
  <c r="M72"/>
  <c r="M526"/>
  <c r="M368"/>
  <c r="M515"/>
  <c r="M286"/>
  <c r="M270"/>
  <c r="M171"/>
  <c r="M167"/>
  <c r="M460"/>
  <c r="M456"/>
  <c r="M432"/>
  <c r="M428"/>
  <c r="M416"/>
  <c r="M396"/>
  <c r="M384"/>
  <c r="M376"/>
  <c r="M360"/>
  <c r="M352"/>
  <c r="M343"/>
  <c r="M327"/>
  <c r="M444"/>
  <c r="M470"/>
  <c r="M438"/>
  <c r="M422"/>
  <c r="M406"/>
  <c r="M390"/>
  <c r="M412"/>
  <c r="M378"/>
  <c r="M358"/>
  <c r="M334"/>
  <c r="M318"/>
  <c r="M306"/>
  <c r="M32"/>
  <c r="M28"/>
  <c r="M484"/>
  <c r="M502"/>
  <c r="M486"/>
  <c r="M454"/>
  <c r="M340"/>
  <c r="M328"/>
  <c r="M324"/>
  <c r="M316"/>
  <c r="M308"/>
  <c r="M300"/>
  <c r="M296"/>
  <c r="M36"/>
  <c r="M3"/>
  <c r="M331"/>
  <c r="M295"/>
  <c r="M287"/>
  <c r="M283"/>
  <c r="M271"/>
  <c r="M267"/>
  <c r="M104"/>
  <c r="M80"/>
  <c r="M68"/>
  <c r="M44"/>
  <c r="M467"/>
  <c r="M455"/>
  <c r="M443"/>
  <c r="M439"/>
  <c r="M427"/>
  <c r="M423"/>
  <c r="M411"/>
  <c r="M407"/>
  <c r="M395"/>
  <c r="M391"/>
  <c r="M140"/>
  <c r="M111"/>
  <c r="M103"/>
  <c r="M531"/>
  <c r="M523"/>
  <c r="M472"/>
  <c r="M440"/>
  <c r="M436"/>
  <c r="M424"/>
  <c r="M420"/>
  <c r="M408"/>
  <c r="M404"/>
  <c r="M392"/>
  <c r="M139"/>
  <c r="M128"/>
  <c r="M388"/>
  <c r="M380"/>
  <c r="M372"/>
  <c r="M364"/>
  <c r="M356"/>
  <c r="M348"/>
  <c r="M344"/>
  <c r="M116"/>
  <c r="N104"/>
  <c r="M112"/>
  <c r="N171"/>
  <c r="M132"/>
  <c r="M268"/>
  <c r="M530"/>
  <c r="M522"/>
  <c r="M518"/>
  <c r="M514"/>
  <c r="M510"/>
  <c r="M506"/>
  <c r="M498"/>
  <c r="M494"/>
  <c r="M490"/>
  <c r="M482"/>
  <c r="M478"/>
  <c r="M474"/>
  <c r="M466"/>
  <c r="M462"/>
  <c r="M458"/>
  <c r="M450"/>
  <c r="M446"/>
  <c r="M442"/>
  <c r="M434"/>
  <c r="M430"/>
  <c r="M426"/>
  <c r="M418"/>
  <c r="M414"/>
  <c r="M410"/>
  <c r="M402"/>
  <c r="M398"/>
  <c r="M394"/>
  <c r="M386"/>
  <c r="M382"/>
  <c r="M374"/>
  <c r="M370"/>
  <c r="M366"/>
  <c r="M362"/>
  <c r="M354"/>
  <c r="M350"/>
  <c r="M342"/>
  <c r="M338"/>
  <c r="M330"/>
  <c r="M326"/>
  <c r="M322"/>
  <c r="M314"/>
  <c r="M310"/>
  <c r="M302"/>
  <c r="M290"/>
  <c r="M282"/>
  <c r="M278"/>
  <c r="M274"/>
  <c r="M266"/>
  <c r="M254"/>
  <c r="M250"/>
  <c r="M246"/>
  <c r="M39"/>
  <c r="M527"/>
  <c r="M519"/>
  <c r="M468"/>
  <c r="M463"/>
  <c r="M459"/>
  <c r="M451"/>
  <c r="M447"/>
  <c r="M435"/>
  <c r="M431"/>
  <c r="M419"/>
  <c r="M415"/>
  <c r="M403"/>
  <c r="M399"/>
  <c r="M339"/>
  <c r="M335"/>
  <c r="M291"/>
  <c r="M279"/>
  <c r="M275"/>
  <c r="M263"/>
  <c r="M179"/>
  <c r="M175"/>
  <c r="M163"/>
  <c r="M159"/>
  <c r="M143"/>
  <c r="M107"/>
  <c r="M99"/>
  <c r="M35"/>
  <c r="M284"/>
  <c r="M280"/>
  <c r="M264"/>
  <c r="H125" i="4"/>
  <c r="P124"/>
  <c r="M45"/>
  <c r="N49"/>
  <c r="Q49" s="1"/>
  <c r="M50"/>
  <c r="L3"/>
  <c r="N123"/>
  <c r="O122"/>
  <c r="P122" s="1"/>
  <c r="K122"/>
  <c r="M121"/>
  <c r="Q121" s="1"/>
  <c r="N120"/>
  <c r="L119"/>
  <c r="M118"/>
  <c r="O117"/>
  <c r="P117" s="1"/>
  <c r="K117"/>
  <c r="L116"/>
  <c r="N115"/>
  <c r="Q115" s="1"/>
  <c r="O114"/>
  <c r="P114" s="1"/>
  <c r="K114"/>
  <c r="M113"/>
  <c r="Q113" s="1"/>
  <c r="N112"/>
  <c r="Q112" s="1"/>
  <c r="L111"/>
  <c r="M110"/>
  <c r="O109"/>
  <c r="P109" s="1"/>
  <c r="K109"/>
  <c r="L108"/>
  <c r="N107"/>
  <c r="O106"/>
  <c r="P106" s="1"/>
  <c r="K106"/>
  <c r="M105"/>
  <c r="Q105" s="1"/>
  <c r="N104"/>
  <c r="Q104" s="1"/>
  <c r="L103"/>
  <c r="M102"/>
  <c r="Q102" s="1"/>
  <c r="O101"/>
  <c r="P101" s="1"/>
  <c r="K101"/>
  <c r="L100"/>
  <c r="N99"/>
  <c r="Q99" s="1"/>
  <c r="O98"/>
  <c r="P98" s="1"/>
  <c r="K98"/>
  <c r="M97"/>
  <c r="N96"/>
  <c r="L95"/>
  <c r="M94"/>
  <c r="O93"/>
  <c r="P93" s="1"/>
  <c r="K93"/>
  <c r="L92"/>
  <c r="N91"/>
  <c r="Q91" s="1"/>
  <c r="O90"/>
  <c r="P90" s="1"/>
  <c r="K90"/>
  <c r="M89"/>
  <c r="N88"/>
  <c r="Q88" s="1"/>
  <c r="L87"/>
  <c r="M86"/>
  <c r="Q86" s="1"/>
  <c r="O85"/>
  <c r="P85" s="1"/>
  <c r="K85"/>
  <c r="Q85" s="1"/>
  <c r="L84"/>
  <c r="N83"/>
  <c r="O82"/>
  <c r="P82" s="1"/>
  <c r="K82"/>
  <c r="M81"/>
  <c r="Q81" s="1"/>
  <c r="N80"/>
  <c r="L79"/>
  <c r="M78"/>
  <c r="O77"/>
  <c r="P77" s="1"/>
  <c r="K77"/>
  <c r="L76"/>
  <c r="N75"/>
  <c r="Q75" s="1"/>
  <c r="O74"/>
  <c r="P74" s="1"/>
  <c r="K74"/>
  <c r="M73"/>
  <c r="N72"/>
  <c r="Q72" s="1"/>
  <c r="L71"/>
  <c r="M70"/>
  <c r="O69"/>
  <c r="P69" s="1"/>
  <c r="K69"/>
  <c r="L68"/>
  <c r="N67"/>
  <c r="Q67" s="1"/>
  <c r="O66"/>
  <c r="P66" s="1"/>
  <c r="K66"/>
  <c r="M65"/>
  <c r="Q65" s="1"/>
  <c r="N64"/>
  <c r="Q64" s="1"/>
  <c r="L63"/>
  <c r="M62"/>
  <c r="Q62" s="1"/>
  <c r="O61"/>
  <c r="P61" s="1"/>
  <c r="K61"/>
  <c r="L60"/>
  <c r="N59"/>
  <c r="Q59" s="1"/>
  <c r="O58"/>
  <c r="P58" s="1"/>
  <c r="K58"/>
  <c r="M57"/>
  <c r="N56"/>
  <c r="Q56" s="1"/>
  <c r="L55"/>
  <c r="M54"/>
  <c r="O53"/>
  <c r="P53" s="1"/>
  <c r="K53"/>
  <c r="L52"/>
  <c r="N51"/>
  <c r="Q51" s="1"/>
  <c r="O50"/>
  <c r="P50" s="1"/>
  <c r="K50"/>
  <c r="M49"/>
  <c r="N48"/>
  <c r="L47"/>
  <c r="M46"/>
  <c r="O45"/>
  <c r="P45" s="1"/>
  <c r="K45"/>
  <c r="L44"/>
  <c r="N43"/>
  <c r="O42"/>
  <c r="P42" s="1"/>
  <c r="K42"/>
  <c r="M41"/>
  <c r="Q41" s="1"/>
  <c r="N40"/>
  <c r="L39"/>
  <c r="M38"/>
  <c r="Q38" s="1"/>
  <c r="O37"/>
  <c r="P37" s="1"/>
  <c r="K37"/>
  <c r="L36"/>
  <c r="N35"/>
  <c r="O34"/>
  <c r="P34" s="1"/>
  <c r="K34"/>
  <c r="Q34" s="1"/>
  <c r="M33"/>
  <c r="N32"/>
  <c r="L31"/>
  <c r="M30"/>
  <c r="O29"/>
  <c r="P29" s="1"/>
  <c r="K29"/>
  <c r="L28"/>
  <c r="M27"/>
  <c r="N26"/>
  <c r="O25"/>
  <c r="P25" s="1"/>
  <c r="K25"/>
  <c r="L24"/>
  <c r="N23"/>
  <c r="O22"/>
  <c r="P22" s="1"/>
  <c r="K22"/>
  <c r="M21"/>
  <c r="N20"/>
  <c r="L19"/>
  <c r="M18"/>
  <c r="Q18" s="1"/>
  <c r="O17"/>
  <c r="P17" s="1"/>
  <c r="K17"/>
  <c r="L16"/>
  <c r="M15"/>
  <c r="Q15" s="1"/>
  <c r="N14"/>
  <c r="Q14" s="1"/>
  <c r="L13"/>
  <c r="M12"/>
  <c r="O11"/>
  <c r="P11" s="1"/>
  <c r="K11"/>
  <c r="L10"/>
  <c r="N9"/>
  <c r="O8"/>
  <c r="P8" s="1"/>
  <c r="K8"/>
  <c r="Q8" s="1"/>
  <c r="L7"/>
  <c r="M6"/>
  <c r="Q6" s="1"/>
  <c r="N5"/>
  <c r="O4"/>
  <c r="P4" s="1"/>
  <c r="K4"/>
  <c r="Q4" s="1"/>
  <c r="K3"/>
  <c r="Q3" s="1"/>
  <c r="O3"/>
  <c r="O123"/>
  <c r="P123" s="1"/>
  <c r="K123"/>
  <c r="L122"/>
  <c r="N121"/>
  <c r="O120"/>
  <c r="P120" s="1"/>
  <c r="K120"/>
  <c r="M119"/>
  <c r="Q119" s="1"/>
  <c r="N118"/>
  <c r="Q118" s="1"/>
  <c r="L117"/>
  <c r="M116"/>
  <c r="Q116" s="1"/>
  <c r="O115"/>
  <c r="P115" s="1"/>
  <c r="K115"/>
  <c r="L114"/>
  <c r="N113"/>
  <c r="O112"/>
  <c r="P112" s="1"/>
  <c r="K112"/>
  <c r="M111"/>
  <c r="Q111" s="1"/>
  <c r="N110"/>
  <c r="Q110" s="1"/>
  <c r="L109"/>
  <c r="M108"/>
  <c r="Q108" s="1"/>
  <c r="O107"/>
  <c r="P107" s="1"/>
  <c r="K107"/>
  <c r="L106"/>
  <c r="N105"/>
  <c r="O104"/>
  <c r="P104" s="1"/>
  <c r="K104"/>
  <c r="M103"/>
  <c r="N102"/>
  <c r="L101"/>
  <c r="M100"/>
  <c r="O99"/>
  <c r="P99" s="1"/>
  <c r="K99"/>
  <c r="L98"/>
  <c r="N97"/>
  <c r="Q97" s="1"/>
  <c r="O96"/>
  <c r="K96"/>
  <c r="M95"/>
  <c r="N94"/>
  <c r="Q94" s="1"/>
  <c r="L93"/>
  <c r="M92"/>
  <c r="O91"/>
  <c r="P91" s="1"/>
  <c r="K91"/>
  <c r="L90"/>
  <c r="N89"/>
  <c r="Q89" s="1"/>
  <c r="O88"/>
  <c r="P88" s="1"/>
  <c r="K88"/>
  <c r="M87"/>
  <c r="Q87" s="1"/>
  <c r="N86"/>
  <c r="L85"/>
  <c r="M84"/>
  <c r="O83"/>
  <c r="P83" s="1"/>
  <c r="K83"/>
  <c r="L82"/>
  <c r="N81"/>
  <c r="O80"/>
  <c r="P80" s="1"/>
  <c r="K80"/>
  <c r="M79"/>
  <c r="N78"/>
  <c r="Q78" s="1"/>
  <c r="L77"/>
  <c r="M76"/>
  <c r="Q76" s="1"/>
  <c r="O75"/>
  <c r="P75" s="1"/>
  <c r="K75"/>
  <c r="L74"/>
  <c r="N73"/>
  <c r="Q73" s="1"/>
  <c r="O72"/>
  <c r="P72" s="1"/>
  <c r="K72"/>
  <c r="M71"/>
  <c r="N70"/>
  <c r="Q70" s="1"/>
  <c r="L69"/>
  <c r="M68"/>
  <c r="O67"/>
  <c r="P67" s="1"/>
  <c r="K67"/>
  <c r="L66"/>
  <c r="N65"/>
  <c r="O64"/>
  <c r="K64"/>
  <c r="M63"/>
  <c r="N62"/>
  <c r="L61"/>
  <c r="M60"/>
  <c r="Q60" s="1"/>
  <c r="O59"/>
  <c r="P59" s="1"/>
  <c r="K59"/>
  <c r="L58"/>
  <c r="N57"/>
  <c r="Q57" s="1"/>
  <c r="O56"/>
  <c r="P56" s="1"/>
  <c r="K56"/>
  <c r="M55"/>
  <c r="Q55" s="1"/>
  <c r="N54"/>
  <c r="L53"/>
  <c r="M52"/>
  <c r="O51"/>
  <c r="P51" s="1"/>
  <c r="K51"/>
  <c r="L50"/>
  <c r="O48"/>
  <c r="K48"/>
  <c r="M47"/>
  <c r="Q47" s="1"/>
  <c r="N46"/>
  <c r="L45"/>
  <c r="M44"/>
  <c r="Q44" s="1"/>
  <c r="O43"/>
  <c r="K43"/>
  <c r="L42"/>
  <c r="N41"/>
  <c r="O40"/>
  <c r="K40"/>
  <c r="M39"/>
  <c r="Q39" s="1"/>
  <c r="N38"/>
  <c r="L37"/>
  <c r="M36"/>
  <c r="O35"/>
  <c r="K35"/>
  <c r="Q35" s="1"/>
  <c r="L34"/>
  <c r="N33"/>
  <c r="O32"/>
  <c r="K32"/>
  <c r="Q32" s="1"/>
  <c r="M31"/>
  <c r="Q31" s="1"/>
  <c r="N30"/>
  <c r="Q30" s="1"/>
  <c r="L29"/>
  <c r="M28"/>
  <c r="N27"/>
  <c r="Q27" s="1"/>
  <c r="O26"/>
  <c r="P26" s="1"/>
  <c r="K26"/>
  <c r="L25"/>
  <c r="M24"/>
  <c r="Q24" s="1"/>
  <c r="O23"/>
  <c r="P23" s="1"/>
  <c r="K23"/>
  <c r="L22"/>
  <c r="N21"/>
  <c r="Q21" s="1"/>
  <c r="O20"/>
  <c r="P20" s="1"/>
  <c r="K20"/>
  <c r="M19"/>
  <c r="Q19" s="1"/>
  <c r="N18"/>
  <c r="L17"/>
  <c r="M16"/>
  <c r="Q16" s="1"/>
  <c r="N15"/>
  <c r="O14"/>
  <c r="K14"/>
  <c r="M13"/>
  <c r="N12"/>
  <c r="Q12" s="1"/>
  <c r="L11"/>
  <c r="M10"/>
  <c r="O9"/>
  <c r="K9"/>
  <c r="Q9" s="1"/>
  <c r="L8"/>
  <c r="M7"/>
  <c r="N6"/>
  <c r="O5"/>
  <c r="K5"/>
  <c r="L4"/>
  <c r="N3"/>
  <c r="L123"/>
  <c r="M122"/>
  <c r="Q122" s="1"/>
  <c r="O121"/>
  <c r="K121"/>
  <c r="L120"/>
  <c r="N119"/>
  <c r="O118"/>
  <c r="K118"/>
  <c r="M117"/>
  <c r="Q117" s="1"/>
  <c r="N116"/>
  <c r="L115"/>
  <c r="M114"/>
  <c r="O113"/>
  <c r="P113" s="1"/>
  <c r="K113"/>
  <c r="L112"/>
  <c r="N111"/>
  <c r="O110"/>
  <c r="P110" s="1"/>
  <c r="K110"/>
  <c r="M109"/>
  <c r="N108"/>
  <c r="L107"/>
  <c r="M106"/>
  <c r="Q106" s="1"/>
  <c r="O105"/>
  <c r="K105"/>
  <c r="L104"/>
  <c r="N103"/>
  <c r="Q103" s="1"/>
  <c r="O102"/>
  <c r="K102"/>
  <c r="M101"/>
  <c r="N100"/>
  <c r="Q100" s="1"/>
  <c r="L99"/>
  <c r="M98"/>
  <c r="O97"/>
  <c r="P97" s="1"/>
  <c r="K97"/>
  <c r="L96"/>
  <c r="N95"/>
  <c r="Q95" s="1"/>
  <c r="O94"/>
  <c r="P94" s="1"/>
  <c r="K94"/>
  <c r="M93"/>
  <c r="N92"/>
  <c r="Q92" s="1"/>
  <c r="L91"/>
  <c r="M90"/>
  <c r="Q90" s="1"/>
  <c r="O89"/>
  <c r="K89"/>
  <c r="L88"/>
  <c r="N87"/>
  <c r="O86"/>
  <c r="K86"/>
  <c r="M85"/>
  <c r="N84"/>
  <c r="Q84" s="1"/>
  <c r="L83"/>
  <c r="M82"/>
  <c r="Q82" s="1"/>
  <c r="O81"/>
  <c r="P81" s="1"/>
  <c r="K81"/>
  <c r="L80"/>
  <c r="N79"/>
  <c r="Q79" s="1"/>
  <c r="O78"/>
  <c r="P78" s="1"/>
  <c r="K78"/>
  <c r="M77"/>
  <c r="Q77" s="1"/>
  <c r="N76"/>
  <c r="L75"/>
  <c r="M74"/>
  <c r="Q74" s="1"/>
  <c r="O73"/>
  <c r="K73"/>
  <c r="L72"/>
  <c r="N71"/>
  <c r="Q71" s="1"/>
  <c r="O70"/>
  <c r="K70"/>
  <c r="M69"/>
  <c r="N68"/>
  <c r="Q68" s="1"/>
  <c r="L67"/>
  <c r="M66"/>
  <c r="Q66" s="1"/>
  <c r="O65"/>
  <c r="P65" s="1"/>
  <c r="K65"/>
  <c r="L64"/>
  <c r="N63"/>
  <c r="Q63" s="1"/>
  <c r="O62"/>
  <c r="P62" s="1"/>
  <c r="K62"/>
  <c r="M61"/>
  <c r="Q61" s="1"/>
  <c r="N60"/>
  <c r="L59"/>
  <c r="M58"/>
  <c r="Q58" s="1"/>
  <c r="O57"/>
  <c r="K57"/>
  <c r="L56"/>
  <c r="N55"/>
  <c r="O54"/>
  <c r="K54"/>
  <c r="Q54" s="1"/>
  <c r="M53"/>
  <c r="N52"/>
  <c r="Q52" s="1"/>
  <c r="L51"/>
  <c r="O49"/>
  <c r="P49" s="1"/>
  <c r="K49"/>
  <c r="L48"/>
  <c r="N47"/>
  <c r="O46"/>
  <c r="K46"/>
  <c r="Q46" s="1"/>
  <c r="N44"/>
  <c r="L43"/>
  <c r="M42"/>
  <c r="Q42" s="1"/>
  <c r="O41"/>
  <c r="K41"/>
  <c r="L40"/>
  <c r="N39"/>
  <c r="O38"/>
  <c r="K38"/>
  <c r="M37"/>
  <c r="Q37" s="1"/>
  <c r="N36"/>
  <c r="L35"/>
  <c r="M34"/>
  <c r="O33"/>
  <c r="P33" s="1"/>
  <c r="K33"/>
  <c r="Q33" s="1"/>
  <c r="L32"/>
  <c r="N31"/>
  <c r="O30"/>
  <c r="P30" s="1"/>
  <c r="K30"/>
  <c r="M29"/>
  <c r="N28"/>
  <c r="Q28" s="1"/>
  <c r="O27"/>
  <c r="K27"/>
  <c r="L26"/>
  <c r="M25"/>
  <c r="Q25" s="1"/>
  <c r="N24"/>
  <c r="L23"/>
  <c r="M22"/>
  <c r="Q22" s="1"/>
  <c r="O21"/>
  <c r="P21" s="1"/>
  <c r="K21"/>
  <c r="L20"/>
  <c r="N19"/>
  <c r="O18"/>
  <c r="P18" s="1"/>
  <c r="K18"/>
  <c r="M17"/>
  <c r="Q17" s="1"/>
  <c r="N16"/>
  <c r="O15"/>
  <c r="K15"/>
  <c r="L14"/>
  <c r="N13"/>
  <c r="Q13" s="1"/>
  <c r="O12"/>
  <c r="K12"/>
  <c r="M11"/>
  <c r="Q11" s="1"/>
  <c r="N10"/>
  <c r="L9"/>
  <c r="M8"/>
  <c r="N7"/>
  <c r="O6"/>
  <c r="K6"/>
  <c r="L5"/>
  <c r="M4"/>
  <c r="O119"/>
  <c r="O116"/>
  <c r="P116" s="1"/>
  <c r="O111"/>
  <c r="O108"/>
  <c r="O103"/>
  <c r="O100"/>
  <c r="P100" s="1"/>
  <c r="O95"/>
  <c r="O92"/>
  <c r="O87"/>
  <c r="O84"/>
  <c r="P84" s="1"/>
  <c r="O79"/>
  <c r="O76"/>
  <c r="O71"/>
  <c r="O68"/>
  <c r="P68" s="1"/>
  <c r="O63"/>
  <c r="O60"/>
  <c r="O55"/>
  <c r="O52"/>
  <c r="P52" s="1"/>
  <c r="O47"/>
  <c r="O44"/>
  <c r="O39"/>
  <c r="P39" s="1"/>
  <c r="O36"/>
  <c r="P36" s="1"/>
  <c r="O31"/>
  <c r="O28"/>
  <c r="O24"/>
  <c r="O19"/>
  <c r="O16"/>
  <c r="O13"/>
  <c r="O10"/>
  <c r="P10" s="1"/>
  <c r="O7"/>
  <c r="P7" s="1"/>
  <c r="R373" i="3"/>
  <c r="R363"/>
  <c r="R353"/>
  <c r="R326"/>
  <c r="R322"/>
  <c r="R318"/>
  <c r="R314"/>
  <c r="R310"/>
  <c r="R306"/>
  <c r="R276"/>
  <c r="R245"/>
  <c r="R241"/>
  <c r="R237"/>
  <c r="R233"/>
  <c r="R229"/>
  <c r="R225"/>
  <c r="R221"/>
  <c r="R217"/>
  <c r="R213"/>
  <c r="R209"/>
  <c r="R205"/>
  <c r="R201"/>
  <c r="R195"/>
  <c r="R190"/>
  <c r="R178"/>
  <c r="R171"/>
  <c r="R159"/>
  <c r="R154"/>
  <c r="R148"/>
  <c r="R557"/>
  <c r="R553"/>
  <c r="R540"/>
  <c r="R150"/>
  <c r="R143"/>
  <c r="R131"/>
  <c r="R122"/>
  <c r="R118"/>
  <c r="R114"/>
  <c r="R110"/>
  <c r="R106"/>
  <c r="R102"/>
  <c r="R98"/>
  <c r="R94"/>
  <c r="R90"/>
  <c r="R83"/>
  <c r="R78"/>
  <c r="R74"/>
  <c r="R69"/>
  <c r="R65"/>
  <c r="R61"/>
  <c r="R41"/>
  <c r="R37"/>
  <c r="R33"/>
  <c r="R29"/>
  <c r="R496"/>
  <c r="R492"/>
  <c r="R488"/>
  <c r="R375"/>
  <c r="R364"/>
  <c r="R356"/>
  <c r="R350"/>
  <c r="R346"/>
  <c r="R330"/>
  <c r="R323"/>
  <c r="R319"/>
  <c r="R315"/>
  <c r="R311"/>
  <c r="R307"/>
  <c r="R281"/>
  <c r="R246"/>
  <c r="R242"/>
  <c r="R238"/>
  <c r="R234"/>
  <c r="R230"/>
  <c r="R226"/>
  <c r="R222"/>
  <c r="R218"/>
  <c r="R214"/>
  <c r="R210"/>
  <c r="R206"/>
  <c r="R202"/>
  <c r="R196"/>
  <c r="R192"/>
  <c r="R180"/>
  <c r="R172"/>
  <c r="R162"/>
  <c r="R155"/>
  <c r="R25"/>
  <c r="R558"/>
  <c r="R550"/>
  <c r="R351"/>
  <c r="R347"/>
  <c r="R331"/>
  <c r="R320"/>
  <c r="R316"/>
  <c r="R304"/>
  <c r="R265"/>
  <c r="R243"/>
  <c r="R239"/>
  <c r="R227"/>
  <c r="R223"/>
  <c r="R219"/>
  <c r="R215"/>
  <c r="R211"/>
  <c r="R156"/>
  <c r="R151"/>
  <c r="R146"/>
  <c r="R123"/>
  <c r="R119"/>
  <c r="R115"/>
  <c r="R111"/>
  <c r="R107"/>
  <c r="R103"/>
  <c r="R99"/>
  <c r="R95"/>
  <c r="R91"/>
  <c r="R84"/>
  <c r="R79"/>
  <c r="R75"/>
  <c r="R70"/>
  <c r="R66"/>
  <c r="R62"/>
  <c r="R42"/>
  <c r="R38"/>
  <c r="R34"/>
  <c r="R30"/>
  <c r="R26"/>
  <c r="R560"/>
  <c r="R554"/>
  <c r="R507"/>
  <c r="R493"/>
  <c r="R371"/>
  <c r="R324"/>
  <c r="R312"/>
  <c r="R308"/>
  <c r="R203"/>
  <c r="R197"/>
  <c r="R193"/>
  <c r="R183"/>
  <c r="R165"/>
  <c r="R132"/>
  <c r="R561"/>
  <c r="R555"/>
  <c r="R551"/>
  <c r="R523"/>
  <c r="R494"/>
  <c r="R490"/>
  <c r="R399"/>
  <c r="R372"/>
  <c r="R360"/>
  <c r="R352"/>
  <c r="R348"/>
  <c r="R336"/>
  <c r="R325"/>
  <c r="R321"/>
  <c r="R317"/>
  <c r="R313"/>
  <c r="R309"/>
  <c r="R305"/>
  <c r="R266"/>
  <c r="R244"/>
  <c r="R240"/>
  <c r="R236"/>
  <c r="R232"/>
  <c r="R228"/>
  <c r="R224"/>
  <c r="R220"/>
  <c r="R216"/>
  <c r="R212"/>
  <c r="R208"/>
  <c r="R204"/>
  <c r="R200"/>
  <c r="R194"/>
  <c r="R187"/>
  <c r="R177"/>
  <c r="R170"/>
  <c r="R157"/>
  <c r="R152"/>
  <c r="R147"/>
  <c r="R133"/>
  <c r="R125"/>
  <c r="R120"/>
  <c r="R116"/>
  <c r="R112"/>
  <c r="R108"/>
  <c r="R104"/>
  <c r="R100"/>
  <c r="R96"/>
  <c r="R92"/>
  <c r="R85"/>
  <c r="R80"/>
  <c r="R76"/>
  <c r="R71"/>
  <c r="R67"/>
  <c r="R63"/>
  <c r="R43"/>
  <c r="R39"/>
  <c r="R35"/>
  <c r="R31"/>
  <c r="R27"/>
  <c r="R559"/>
  <c r="R489"/>
  <c r="R378"/>
  <c r="R359"/>
  <c r="R235"/>
  <c r="R231"/>
  <c r="R207"/>
  <c r="R176"/>
  <c r="R556"/>
  <c r="R552"/>
  <c r="R524"/>
  <c r="R495"/>
  <c r="R491"/>
  <c r="R439"/>
  <c r="R349"/>
  <c r="R337"/>
  <c r="R141"/>
  <c r="R129"/>
  <c r="R121"/>
  <c r="R117"/>
  <c r="R113"/>
  <c r="R109"/>
  <c r="R105"/>
  <c r="R101"/>
  <c r="R97"/>
  <c r="R93"/>
  <c r="R87"/>
  <c r="R81"/>
  <c r="R77"/>
  <c r="R73"/>
  <c r="R68"/>
  <c r="R64"/>
  <c r="R60"/>
  <c r="R40"/>
  <c r="R36"/>
  <c r="R32"/>
  <c r="R28"/>
  <c r="M128"/>
  <c r="M546"/>
  <c r="O542"/>
  <c r="Q538"/>
  <c r="M535"/>
  <c r="Q530"/>
  <c r="R530" s="1"/>
  <c r="M527"/>
  <c r="Q519"/>
  <c r="R519" s="1"/>
  <c r="M511"/>
  <c r="S511" s="1"/>
  <c r="M503"/>
  <c r="S503" s="1"/>
  <c r="O499"/>
  <c r="Q487"/>
  <c r="R487" s="1"/>
  <c r="O483"/>
  <c r="S483" s="1"/>
  <c r="M479"/>
  <c r="P474"/>
  <c r="N470"/>
  <c r="N465"/>
  <c r="P461"/>
  <c r="Q455"/>
  <c r="O451"/>
  <c r="Q546"/>
  <c r="R546" s="1"/>
  <c r="M543"/>
  <c r="O539"/>
  <c r="Q535"/>
  <c r="R535" s="1"/>
  <c r="O531"/>
  <c r="S531" s="1"/>
  <c r="Q527"/>
  <c r="R527" s="1"/>
  <c r="P520"/>
  <c r="N516"/>
  <c r="M508"/>
  <c r="S508" s="1"/>
  <c r="Q503"/>
  <c r="R503" s="1"/>
  <c r="M500"/>
  <c r="S500" s="1"/>
  <c r="P485"/>
  <c r="Q479"/>
  <c r="R479" s="1"/>
  <c r="O475"/>
  <c r="M471"/>
  <c r="S471" s="1"/>
  <c r="P466"/>
  <c r="N462"/>
  <c r="N457"/>
  <c r="P453"/>
  <c r="M434"/>
  <c r="S434" s="1"/>
  <c r="M402"/>
  <c r="O547"/>
  <c r="S547" s="1"/>
  <c r="Q543"/>
  <c r="R543" s="1"/>
  <c r="N537"/>
  <c r="P533"/>
  <c r="N529"/>
  <c r="P525"/>
  <c r="N521"/>
  <c r="P517"/>
  <c r="O512"/>
  <c r="Q508"/>
  <c r="R508" s="1"/>
  <c r="O504"/>
  <c r="Q500"/>
  <c r="R500" s="1"/>
  <c r="N486"/>
  <c r="N481"/>
  <c r="Q471"/>
  <c r="O467"/>
  <c r="M463"/>
  <c r="S463" s="1"/>
  <c r="P458"/>
  <c r="N454"/>
  <c r="M437"/>
  <c r="S437" s="1"/>
  <c r="M405"/>
  <c r="S405" s="1"/>
  <c r="N548"/>
  <c r="P544"/>
  <c r="M538"/>
  <c r="S538" s="1"/>
  <c r="O534"/>
  <c r="S534" s="1"/>
  <c r="M530"/>
  <c r="S530" s="1"/>
  <c r="O526"/>
  <c r="S526" s="1"/>
  <c r="M519"/>
  <c r="N513"/>
  <c r="P509"/>
  <c r="P506"/>
  <c r="N502"/>
  <c r="P498"/>
  <c r="M487"/>
  <c r="S487" s="1"/>
  <c r="P482"/>
  <c r="N478"/>
  <c r="N473"/>
  <c r="P469"/>
  <c r="Q463"/>
  <c r="O459"/>
  <c r="M455"/>
  <c r="S455" s="1"/>
  <c r="P450"/>
  <c r="M354"/>
  <c r="S354" s="1"/>
  <c r="M444"/>
  <c r="S444" s="1"/>
  <c r="Q444"/>
  <c r="P444"/>
  <c r="O444"/>
  <c r="O440"/>
  <c r="N440"/>
  <c r="M440"/>
  <c r="S440" s="1"/>
  <c r="Q440"/>
  <c r="M431"/>
  <c r="Q431"/>
  <c r="P431"/>
  <c r="O431"/>
  <c r="S431" s="1"/>
  <c r="M423"/>
  <c r="S423" s="1"/>
  <c r="Q423"/>
  <c r="P423"/>
  <c r="O423"/>
  <c r="M415"/>
  <c r="S415" s="1"/>
  <c r="Q415"/>
  <c r="P415"/>
  <c r="O415"/>
  <c r="M407"/>
  <c r="Q407"/>
  <c r="P407"/>
  <c r="O407"/>
  <c r="S407" s="1"/>
  <c r="N398"/>
  <c r="M398"/>
  <c r="S398" s="1"/>
  <c r="Q398"/>
  <c r="P398"/>
  <c r="N390"/>
  <c r="M390"/>
  <c r="S390" s="1"/>
  <c r="Q390"/>
  <c r="P390"/>
  <c r="N382"/>
  <c r="M382"/>
  <c r="S382" s="1"/>
  <c r="Q382"/>
  <c r="P382"/>
  <c r="N369"/>
  <c r="M369"/>
  <c r="Q369"/>
  <c r="P369"/>
  <c r="N344"/>
  <c r="M344"/>
  <c r="Q344"/>
  <c r="P344"/>
  <c r="M334"/>
  <c r="S334" s="1"/>
  <c r="Q334"/>
  <c r="N334"/>
  <c r="P334"/>
  <c r="O301"/>
  <c r="M301"/>
  <c r="S301" s="1"/>
  <c r="Q301"/>
  <c r="P301"/>
  <c r="O293"/>
  <c r="S293" s="1"/>
  <c r="N293"/>
  <c r="M293"/>
  <c r="Q293"/>
  <c r="M289"/>
  <c r="Q289"/>
  <c r="O289"/>
  <c r="S289" s="1"/>
  <c r="N289"/>
  <c r="N280"/>
  <c r="M280"/>
  <c r="Q280"/>
  <c r="P280"/>
  <c r="P271"/>
  <c r="Q271"/>
  <c r="O271"/>
  <c r="S271" s="1"/>
  <c r="N271"/>
  <c r="O261"/>
  <c r="Q261"/>
  <c r="P261"/>
  <c r="N261"/>
  <c r="O253"/>
  <c r="S253" s="1"/>
  <c r="M253"/>
  <c r="Q253"/>
  <c r="P253"/>
  <c r="M198"/>
  <c r="S198" s="1"/>
  <c r="Q198"/>
  <c r="P198"/>
  <c r="O198"/>
  <c r="O181"/>
  <c r="S181" s="1"/>
  <c r="N181"/>
  <c r="P181"/>
  <c r="M181"/>
  <c r="M166"/>
  <c r="Q166"/>
  <c r="P166"/>
  <c r="O166"/>
  <c r="S166" s="1"/>
  <c r="M145"/>
  <c r="Q145"/>
  <c r="P145"/>
  <c r="O145"/>
  <c r="S145" s="1"/>
  <c r="P135"/>
  <c r="O135"/>
  <c r="Q135"/>
  <c r="N135"/>
  <c r="N88"/>
  <c r="M88"/>
  <c r="S88" s="1"/>
  <c r="Q88"/>
  <c r="O88"/>
  <c r="P55"/>
  <c r="O55"/>
  <c r="N55"/>
  <c r="Q55"/>
  <c r="M55"/>
  <c r="S55" s="1"/>
  <c r="P47"/>
  <c r="O47"/>
  <c r="N47"/>
  <c r="Q47"/>
  <c r="M47"/>
  <c r="S47" s="1"/>
  <c r="N20"/>
  <c r="M20"/>
  <c r="S20" s="1"/>
  <c r="Q20"/>
  <c r="P20"/>
  <c r="O20"/>
  <c r="N16"/>
  <c r="M16"/>
  <c r="S16" s="1"/>
  <c r="Q16"/>
  <c r="P16"/>
  <c r="O16"/>
  <c r="N8"/>
  <c r="M8"/>
  <c r="S8" s="1"/>
  <c r="Q8"/>
  <c r="P8"/>
  <c r="O8"/>
  <c r="N449"/>
  <c r="P449"/>
  <c r="P445"/>
  <c r="R445" s="1"/>
  <c r="O445"/>
  <c r="N445"/>
  <c r="N441"/>
  <c r="M441"/>
  <c r="S441" s="1"/>
  <c r="Q441"/>
  <c r="P441"/>
  <c r="M436"/>
  <c r="S436" s="1"/>
  <c r="Q436"/>
  <c r="P436"/>
  <c r="O436"/>
  <c r="O432"/>
  <c r="N432"/>
  <c r="M432"/>
  <c r="S432" s="1"/>
  <c r="Q432"/>
  <c r="M428"/>
  <c r="S428" s="1"/>
  <c r="Q428"/>
  <c r="P428"/>
  <c r="O428"/>
  <c r="O424"/>
  <c r="N424"/>
  <c r="M424"/>
  <c r="S424" s="1"/>
  <c r="Q424"/>
  <c r="M420"/>
  <c r="S420" s="1"/>
  <c r="Q420"/>
  <c r="P420"/>
  <c r="O420"/>
  <c r="O416"/>
  <c r="N416"/>
  <c r="M416"/>
  <c r="S416" s="1"/>
  <c r="Q416"/>
  <c r="R416" s="1"/>
  <c r="M412"/>
  <c r="S412" s="1"/>
  <c r="Q412"/>
  <c r="P412"/>
  <c r="O412"/>
  <c r="O408"/>
  <c r="N408"/>
  <c r="M408"/>
  <c r="S408" s="1"/>
  <c r="Q408"/>
  <c r="M404"/>
  <c r="Q404"/>
  <c r="P404"/>
  <c r="O404"/>
  <c r="S404" s="1"/>
  <c r="O400"/>
  <c r="S400" s="1"/>
  <c r="N400"/>
  <c r="M400"/>
  <c r="Q400"/>
  <c r="O395"/>
  <c r="N395"/>
  <c r="M395"/>
  <c r="S395" s="1"/>
  <c r="Q395"/>
  <c r="M391"/>
  <c r="S391" s="1"/>
  <c r="Q391"/>
  <c r="P391"/>
  <c r="O391"/>
  <c r="O387"/>
  <c r="N387"/>
  <c r="M387"/>
  <c r="S387" s="1"/>
  <c r="Q387"/>
  <c r="R387" s="1"/>
  <c r="M383"/>
  <c r="S383" s="1"/>
  <c r="Q383"/>
  <c r="P383"/>
  <c r="O383"/>
  <c r="O379"/>
  <c r="N379"/>
  <c r="M379"/>
  <c r="S379" s="1"/>
  <c r="Q379"/>
  <c r="P370"/>
  <c r="O370"/>
  <c r="S370" s="1"/>
  <c r="N370"/>
  <c r="N366"/>
  <c r="M366"/>
  <c r="S366" s="1"/>
  <c r="Q366"/>
  <c r="P366"/>
  <c r="N358"/>
  <c r="M358"/>
  <c r="Q358"/>
  <c r="P358"/>
  <c r="M345"/>
  <c r="S345" s="1"/>
  <c r="N345"/>
  <c r="Q345"/>
  <c r="P345"/>
  <c r="O341"/>
  <c r="S341" s="1"/>
  <c r="N341"/>
  <c r="M341"/>
  <c r="Q341"/>
  <c r="P335"/>
  <c r="N335"/>
  <c r="M335"/>
  <c r="S335" s="1"/>
  <c r="Q335"/>
  <c r="M329"/>
  <c r="S329" s="1"/>
  <c r="Q329"/>
  <c r="P329"/>
  <c r="O329"/>
  <c r="M302"/>
  <c r="Q302"/>
  <c r="P302"/>
  <c r="O302"/>
  <c r="S302" s="1"/>
  <c r="O298"/>
  <c r="M298"/>
  <c r="S298" s="1"/>
  <c r="Q298"/>
  <c r="P298"/>
  <c r="M294"/>
  <c r="Q294"/>
  <c r="N294"/>
  <c r="P294"/>
  <c r="O290"/>
  <c r="S290" s="1"/>
  <c r="N290"/>
  <c r="M290"/>
  <c r="Q290"/>
  <c r="M286"/>
  <c r="Q286"/>
  <c r="O286"/>
  <c r="S286" s="1"/>
  <c r="N286"/>
  <c r="O282"/>
  <c r="S282" s="1"/>
  <c r="P282"/>
  <c r="N282"/>
  <c r="M282"/>
  <c r="O277"/>
  <c r="S277" s="1"/>
  <c r="N277"/>
  <c r="M277"/>
  <c r="Q277"/>
  <c r="N272"/>
  <c r="P272"/>
  <c r="R272" s="1"/>
  <c r="O272"/>
  <c r="S272" s="1"/>
  <c r="M272"/>
  <c r="P268"/>
  <c r="Q268"/>
  <c r="O268"/>
  <c r="S268" s="1"/>
  <c r="N268"/>
  <c r="M262"/>
  <c r="S262" s="1"/>
  <c r="Q262"/>
  <c r="P262"/>
  <c r="O262"/>
  <c r="N262"/>
  <c r="O258"/>
  <c r="Q258"/>
  <c r="P258"/>
  <c r="N258"/>
  <c r="M254"/>
  <c r="Q254"/>
  <c r="P254"/>
  <c r="O254"/>
  <c r="O250"/>
  <c r="N250"/>
  <c r="Q250"/>
  <c r="P250"/>
  <c r="M250"/>
  <c r="S250" s="1"/>
  <c r="P199"/>
  <c r="O199"/>
  <c r="S199" s="1"/>
  <c r="N199"/>
  <c r="M199"/>
  <c r="P188"/>
  <c r="O188"/>
  <c r="N188"/>
  <c r="M188"/>
  <c r="S188" s="1"/>
  <c r="M182"/>
  <c r="Q182"/>
  <c r="P182"/>
  <c r="O182"/>
  <c r="S182" s="1"/>
  <c r="N182"/>
  <c r="M174"/>
  <c r="Q174"/>
  <c r="P174"/>
  <c r="O174"/>
  <c r="S174" s="1"/>
  <c r="N174"/>
  <c r="P167"/>
  <c r="O167"/>
  <c r="S167" s="1"/>
  <c r="N167"/>
  <c r="M167"/>
  <c r="M161"/>
  <c r="S161" s="1"/>
  <c r="Q161"/>
  <c r="P161"/>
  <c r="O161"/>
  <c r="N161"/>
  <c r="O149"/>
  <c r="N149"/>
  <c r="P149"/>
  <c r="M149"/>
  <c r="S149" s="1"/>
  <c r="P140"/>
  <c r="O140"/>
  <c r="N140"/>
  <c r="M140"/>
  <c r="N136"/>
  <c r="M136"/>
  <c r="Q136"/>
  <c r="P136"/>
  <c r="N128"/>
  <c r="Q128"/>
  <c r="P128"/>
  <c r="M89"/>
  <c r="S89" s="1"/>
  <c r="Q89"/>
  <c r="P89"/>
  <c r="O89"/>
  <c r="N89"/>
  <c r="N72"/>
  <c r="M72"/>
  <c r="S72" s="1"/>
  <c r="Q72"/>
  <c r="P72"/>
  <c r="O72"/>
  <c r="N56"/>
  <c r="M56"/>
  <c r="S56" s="1"/>
  <c r="Q56"/>
  <c r="P56"/>
  <c r="O56"/>
  <c r="P52"/>
  <c r="O52"/>
  <c r="N52"/>
  <c r="Q52"/>
  <c r="M52"/>
  <c r="S52" s="1"/>
  <c r="N48"/>
  <c r="M48"/>
  <c r="S48" s="1"/>
  <c r="Q48"/>
  <c r="P48"/>
  <c r="P44"/>
  <c r="O44"/>
  <c r="N44"/>
  <c r="Q44"/>
  <c r="M44"/>
  <c r="S44" s="1"/>
  <c r="M21"/>
  <c r="S21" s="1"/>
  <c r="Q21"/>
  <c r="P21"/>
  <c r="O21"/>
  <c r="N21"/>
  <c r="M17"/>
  <c r="S17" s="1"/>
  <c r="Q17"/>
  <c r="P17"/>
  <c r="O17"/>
  <c r="N17"/>
  <c r="M13"/>
  <c r="S13" s="1"/>
  <c r="Q13"/>
  <c r="P13"/>
  <c r="O13"/>
  <c r="N13"/>
  <c r="M9"/>
  <c r="S9" s="1"/>
  <c r="Q9"/>
  <c r="P9"/>
  <c r="O9"/>
  <c r="M5"/>
  <c r="S5" s="1"/>
  <c r="Q5"/>
  <c r="P5"/>
  <c r="O5"/>
  <c r="N5"/>
  <c r="N532"/>
  <c r="P528"/>
  <c r="Q522"/>
  <c r="R522" s="1"/>
  <c r="M522"/>
  <c r="N505"/>
  <c r="N497"/>
  <c r="Q484"/>
  <c r="R484" s="1"/>
  <c r="M484"/>
  <c r="S484" s="1"/>
  <c r="O472"/>
  <c r="Q468"/>
  <c r="R468" s="1"/>
  <c r="M468"/>
  <c r="S468" s="1"/>
  <c r="O464"/>
  <c r="S464" s="1"/>
  <c r="Q460"/>
  <c r="R460" s="1"/>
  <c r="M460"/>
  <c r="Q452"/>
  <c r="R452" s="1"/>
  <c r="M452"/>
  <c r="O390"/>
  <c r="M357"/>
  <c r="S357" s="1"/>
  <c r="O280"/>
  <c r="S280" s="1"/>
  <c r="N198"/>
  <c r="Q181"/>
  <c r="R181" s="1"/>
  <c r="Q549"/>
  <c r="M549"/>
  <c r="O548"/>
  <c r="S548" s="1"/>
  <c r="P547"/>
  <c r="N546"/>
  <c r="O545"/>
  <c r="S545" s="1"/>
  <c r="Q544"/>
  <c r="M544"/>
  <c r="N543"/>
  <c r="P542"/>
  <c r="Q541"/>
  <c r="M541"/>
  <c r="P539"/>
  <c r="O537"/>
  <c r="Q536"/>
  <c r="M536"/>
  <c r="N535"/>
  <c r="P534"/>
  <c r="Q533"/>
  <c r="M533"/>
  <c r="S533" s="1"/>
  <c r="O532"/>
  <c r="P531"/>
  <c r="N530"/>
  <c r="O529"/>
  <c r="S529" s="1"/>
  <c r="Q528"/>
  <c r="R528" s="1"/>
  <c r="M528"/>
  <c r="N527"/>
  <c r="P526"/>
  <c r="Q525"/>
  <c r="M525"/>
  <c r="S525" s="1"/>
  <c r="N522"/>
  <c r="O521"/>
  <c r="Q520"/>
  <c r="M520"/>
  <c r="N519"/>
  <c r="P518"/>
  <c r="Q517"/>
  <c r="R517" s="1"/>
  <c r="M517"/>
  <c r="S517" s="1"/>
  <c r="O516"/>
  <c r="P515"/>
  <c r="Q514"/>
  <c r="M514"/>
  <c r="O513"/>
  <c r="P512"/>
  <c r="N511"/>
  <c r="O510"/>
  <c r="Q509"/>
  <c r="M509"/>
  <c r="S509" s="1"/>
  <c r="N508"/>
  <c r="Q506"/>
  <c r="M506"/>
  <c r="S506" s="1"/>
  <c r="O505"/>
  <c r="P504"/>
  <c r="N503"/>
  <c r="O502"/>
  <c r="Q501"/>
  <c r="M501"/>
  <c r="S501" s="1"/>
  <c r="N500"/>
  <c r="Q498"/>
  <c r="R498" s="1"/>
  <c r="M498"/>
  <c r="O497"/>
  <c r="N487"/>
  <c r="O486"/>
  <c r="Q485"/>
  <c r="M485"/>
  <c r="N484"/>
  <c r="P483"/>
  <c r="Q482"/>
  <c r="M482"/>
  <c r="S482" s="1"/>
  <c r="O481"/>
  <c r="S481" s="1"/>
  <c r="P480"/>
  <c r="N479"/>
  <c r="O478"/>
  <c r="Q477"/>
  <c r="R477" s="1"/>
  <c r="M477"/>
  <c r="S477" s="1"/>
  <c r="N476"/>
  <c r="P475"/>
  <c r="Q474"/>
  <c r="M474"/>
  <c r="S474" s="1"/>
  <c r="O473"/>
  <c r="P472"/>
  <c r="N471"/>
  <c r="O470"/>
  <c r="Q469"/>
  <c r="R469" s="1"/>
  <c r="M469"/>
  <c r="S469" s="1"/>
  <c r="N468"/>
  <c r="P467"/>
  <c r="Q466"/>
  <c r="M466"/>
  <c r="S466" s="1"/>
  <c r="O465"/>
  <c r="P464"/>
  <c r="N463"/>
  <c r="O462"/>
  <c r="S462" s="1"/>
  <c r="Q461"/>
  <c r="M461"/>
  <c r="S461" s="1"/>
  <c r="N460"/>
  <c r="P459"/>
  <c r="Q458"/>
  <c r="M458"/>
  <c r="O457"/>
  <c r="P456"/>
  <c r="N455"/>
  <c r="O454"/>
  <c r="Q453"/>
  <c r="R453" s="1"/>
  <c r="M453"/>
  <c r="N452"/>
  <c r="P451"/>
  <c r="Q450"/>
  <c r="R450" s="1"/>
  <c r="M450"/>
  <c r="M449"/>
  <c r="S449" s="1"/>
  <c r="P440"/>
  <c r="M426"/>
  <c r="S426" s="1"/>
  <c r="N423"/>
  <c r="N420"/>
  <c r="P408"/>
  <c r="M397"/>
  <c r="S397" s="1"/>
  <c r="M394"/>
  <c r="S394" s="1"/>
  <c r="N391"/>
  <c r="O382"/>
  <c r="P379"/>
  <c r="O369"/>
  <c r="S369" s="1"/>
  <c r="O366"/>
  <c r="O344"/>
  <c r="S344" s="1"/>
  <c r="N329"/>
  <c r="P277"/>
  <c r="Q199"/>
  <c r="Q149"/>
  <c r="N145"/>
  <c r="N446"/>
  <c r="M446"/>
  <c r="S446" s="1"/>
  <c r="Q446"/>
  <c r="P446"/>
  <c r="P442"/>
  <c r="R442" s="1"/>
  <c r="O442"/>
  <c r="N442"/>
  <c r="P437"/>
  <c r="R437" s="1"/>
  <c r="O437"/>
  <c r="N437"/>
  <c r="N433"/>
  <c r="M433"/>
  <c r="Q433"/>
  <c r="R433" s="1"/>
  <c r="P433"/>
  <c r="P429"/>
  <c r="O429"/>
  <c r="S429" s="1"/>
  <c r="N429"/>
  <c r="N425"/>
  <c r="M425"/>
  <c r="S425" s="1"/>
  <c r="Q425"/>
  <c r="P425"/>
  <c r="P421"/>
  <c r="O421"/>
  <c r="N421"/>
  <c r="N417"/>
  <c r="M417"/>
  <c r="Q417"/>
  <c r="P417"/>
  <c r="P413"/>
  <c r="R413" s="1"/>
  <c r="O413"/>
  <c r="N413"/>
  <c r="N409"/>
  <c r="M409"/>
  <c r="Q409"/>
  <c r="P409"/>
  <c r="P405"/>
  <c r="R405" s="1"/>
  <c r="O405"/>
  <c r="N405"/>
  <c r="N401"/>
  <c r="M401"/>
  <c r="S401" s="1"/>
  <c r="Q401"/>
  <c r="R401" s="1"/>
  <c r="P401"/>
  <c r="M396"/>
  <c r="S396" s="1"/>
  <c r="Q396"/>
  <c r="P396"/>
  <c r="O396"/>
  <c r="O392"/>
  <c r="N392"/>
  <c r="M392"/>
  <c r="S392" s="1"/>
  <c r="Q392"/>
  <c r="M388"/>
  <c r="S388" s="1"/>
  <c r="Q388"/>
  <c r="P388"/>
  <c r="O388"/>
  <c r="O384"/>
  <c r="N384"/>
  <c r="M384"/>
  <c r="S384" s="1"/>
  <c r="Q384"/>
  <c r="R384" s="1"/>
  <c r="M380"/>
  <c r="Q380"/>
  <c r="P380"/>
  <c r="O380"/>
  <c r="S380" s="1"/>
  <c r="N374"/>
  <c r="M374"/>
  <c r="Q374"/>
  <c r="R374" s="1"/>
  <c r="P374"/>
  <c r="M367"/>
  <c r="Q367"/>
  <c r="P367"/>
  <c r="O367"/>
  <c r="S367" s="1"/>
  <c r="N361"/>
  <c r="M361"/>
  <c r="Q361"/>
  <c r="R361" s="1"/>
  <c r="P361"/>
  <c r="P354"/>
  <c r="R354" s="1"/>
  <c r="O354"/>
  <c r="N354"/>
  <c r="M342"/>
  <c r="S342" s="1"/>
  <c r="Q342"/>
  <c r="N342"/>
  <c r="P342"/>
  <c r="O338"/>
  <c r="N338"/>
  <c r="M338"/>
  <c r="S338" s="1"/>
  <c r="Q338"/>
  <c r="P332"/>
  <c r="N332"/>
  <c r="M332"/>
  <c r="S332" s="1"/>
  <c r="Q332"/>
  <c r="R332" s="1"/>
  <c r="P303"/>
  <c r="M303"/>
  <c r="S303" s="1"/>
  <c r="Q303"/>
  <c r="O303"/>
  <c r="N299"/>
  <c r="M299"/>
  <c r="Q299"/>
  <c r="P299"/>
  <c r="P295"/>
  <c r="N295"/>
  <c r="M295"/>
  <c r="Q295"/>
  <c r="R295" s="1"/>
  <c r="N291"/>
  <c r="O291"/>
  <c r="S291" s="1"/>
  <c r="M291"/>
  <c r="Q291"/>
  <c r="R291" s="1"/>
  <c r="P287"/>
  <c r="R287" s="1"/>
  <c r="O287"/>
  <c r="S287" s="1"/>
  <c r="N287"/>
  <c r="M287"/>
  <c r="N283"/>
  <c r="P283"/>
  <c r="R283" s="1"/>
  <c r="O283"/>
  <c r="S283" s="1"/>
  <c r="M283"/>
  <c r="M278"/>
  <c r="Q278"/>
  <c r="N278"/>
  <c r="P278"/>
  <c r="M273"/>
  <c r="Q273"/>
  <c r="P273"/>
  <c r="O273"/>
  <c r="S273" s="1"/>
  <c r="N273"/>
  <c r="O269"/>
  <c r="S269" s="1"/>
  <c r="Q269"/>
  <c r="P269"/>
  <c r="N269"/>
  <c r="P263"/>
  <c r="Q263"/>
  <c r="O263"/>
  <c r="S263" s="1"/>
  <c r="N263"/>
  <c r="N259"/>
  <c r="Q259"/>
  <c r="P259"/>
  <c r="O259"/>
  <c r="S259" s="1"/>
  <c r="P255"/>
  <c r="M255"/>
  <c r="Q255"/>
  <c r="O255"/>
  <c r="S255" s="1"/>
  <c r="N251"/>
  <c r="M251"/>
  <c r="Q251"/>
  <c r="R251" s="1"/>
  <c r="P251"/>
  <c r="P247"/>
  <c r="O247"/>
  <c r="S247" s="1"/>
  <c r="Q247"/>
  <c r="N247"/>
  <c r="O189"/>
  <c r="S189" s="1"/>
  <c r="N189"/>
  <c r="Q189"/>
  <c r="R189" s="1"/>
  <c r="P189"/>
  <c r="M189"/>
  <c r="N184"/>
  <c r="M184"/>
  <c r="Q184"/>
  <c r="P184"/>
  <c r="O184"/>
  <c r="S184" s="1"/>
  <c r="P175"/>
  <c r="O175"/>
  <c r="S175" s="1"/>
  <c r="M175"/>
  <c r="Q175"/>
  <c r="N168"/>
  <c r="M168"/>
  <c r="Q168"/>
  <c r="P168"/>
  <c r="O168"/>
  <c r="S168" s="1"/>
  <c r="N163"/>
  <c r="M163"/>
  <c r="Q163"/>
  <c r="P163"/>
  <c r="O163"/>
  <c r="S163" s="1"/>
  <c r="M153"/>
  <c r="Q153"/>
  <c r="P153"/>
  <c r="O153"/>
  <c r="S153" s="1"/>
  <c r="N153"/>
  <c r="M142"/>
  <c r="Q142"/>
  <c r="P142"/>
  <c r="O142"/>
  <c r="N142"/>
  <c r="M137"/>
  <c r="Q137"/>
  <c r="P137"/>
  <c r="O137"/>
  <c r="N137"/>
  <c r="O130"/>
  <c r="N130"/>
  <c r="Q130"/>
  <c r="P130"/>
  <c r="P124"/>
  <c r="R124" s="1"/>
  <c r="O124"/>
  <c r="N124"/>
  <c r="M124"/>
  <c r="S124" s="1"/>
  <c r="M57"/>
  <c r="S57" s="1"/>
  <c r="Q57"/>
  <c r="P57"/>
  <c r="O57"/>
  <c r="O53"/>
  <c r="N53"/>
  <c r="M53"/>
  <c r="S53" s="1"/>
  <c r="Q53"/>
  <c r="P53"/>
  <c r="M49"/>
  <c r="S49" s="1"/>
  <c r="Q49"/>
  <c r="P49"/>
  <c r="O49"/>
  <c r="N49"/>
  <c r="O45"/>
  <c r="N45"/>
  <c r="M45"/>
  <c r="S45" s="1"/>
  <c r="Q45"/>
  <c r="P22"/>
  <c r="O22"/>
  <c r="N22"/>
  <c r="Q22"/>
  <c r="P18"/>
  <c r="O18"/>
  <c r="N18"/>
  <c r="M18"/>
  <c r="S18" s="1"/>
  <c r="P14"/>
  <c r="O14"/>
  <c r="N14"/>
  <c r="Q14"/>
  <c r="M14"/>
  <c r="S14" s="1"/>
  <c r="P10"/>
  <c r="O10"/>
  <c r="N10"/>
  <c r="Q10"/>
  <c r="M10"/>
  <c r="S10" s="1"/>
  <c r="P6"/>
  <c r="O6"/>
  <c r="N6"/>
  <c r="Q6"/>
  <c r="N549"/>
  <c r="P548"/>
  <c r="Q547"/>
  <c r="R547" s="1"/>
  <c r="M547"/>
  <c r="O546"/>
  <c r="S546" s="1"/>
  <c r="P545"/>
  <c r="N544"/>
  <c r="O543"/>
  <c r="S543" s="1"/>
  <c r="Q542"/>
  <c r="R542" s="1"/>
  <c r="M542"/>
  <c r="N541"/>
  <c r="Q539"/>
  <c r="R539" s="1"/>
  <c r="O538"/>
  <c r="P537"/>
  <c r="N536"/>
  <c r="O535"/>
  <c r="S535" s="1"/>
  <c r="Q534"/>
  <c r="R534" s="1"/>
  <c r="M534"/>
  <c r="N533"/>
  <c r="P532"/>
  <c r="Q531"/>
  <c r="R531" s="1"/>
  <c r="M531"/>
  <c r="O530"/>
  <c r="P529"/>
  <c r="N528"/>
  <c r="O527"/>
  <c r="Q526"/>
  <c r="R526" s="1"/>
  <c r="M526"/>
  <c r="N525"/>
  <c r="O522"/>
  <c r="S522" s="1"/>
  <c r="P521"/>
  <c r="N520"/>
  <c r="O519"/>
  <c r="S519" s="1"/>
  <c r="Q518"/>
  <c r="M518"/>
  <c r="S518" s="1"/>
  <c r="N517"/>
  <c r="P516"/>
  <c r="Q515"/>
  <c r="M515"/>
  <c r="S515" s="1"/>
  <c r="N514"/>
  <c r="P513"/>
  <c r="Q512"/>
  <c r="M512"/>
  <c r="S512" s="1"/>
  <c r="O511"/>
  <c r="O508"/>
  <c r="N506"/>
  <c r="P505"/>
  <c r="Q504"/>
  <c r="R504" s="1"/>
  <c r="M504"/>
  <c r="S504" s="1"/>
  <c r="O503"/>
  <c r="P502"/>
  <c r="N501"/>
  <c r="O500"/>
  <c r="Q499"/>
  <c r="R499" s="1"/>
  <c r="M499"/>
  <c r="S499" s="1"/>
  <c r="N498"/>
  <c r="P497"/>
  <c r="O487"/>
  <c r="P486"/>
  <c r="N485"/>
  <c r="O484"/>
  <c r="Q483"/>
  <c r="R483" s="1"/>
  <c r="M483"/>
  <c r="N482"/>
  <c r="P481"/>
  <c r="Q480"/>
  <c r="R480" s="1"/>
  <c r="M480"/>
  <c r="S480" s="1"/>
  <c r="O479"/>
  <c r="S479" s="1"/>
  <c r="P478"/>
  <c r="N477"/>
  <c r="O476"/>
  <c r="Q475"/>
  <c r="R475" s="1"/>
  <c r="M475"/>
  <c r="S475" s="1"/>
  <c r="N474"/>
  <c r="P473"/>
  <c r="Q472"/>
  <c r="R472" s="1"/>
  <c r="M472"/>
  <c r="S472" s="1"/>
  <c r="P470"/>
  <c r="N469"/>
  <c r="O468"/>
  <c r="Q467"/>
  <c r="M467"/>
  <c r="S467" s="1"/>
  <c r="N466"/>
  <c r="P465"/>
  <c r="Q464"/>
  <c r="M464"/>
  <c r="P462"/>
  <c r="N461"/>
  <c r="O460"/>
  <c r="S460" s="1"/>
  <c r="Q459"/>
  <c r="N458"/>
  <c r="P457"/>
  <c r="Q456"/>
  <c r="M456"/>
  <c r="P454"/>
  <c r="N453"/>
  <c r="O452"/>
  <c r="S452" s="1"/>
  <c r="Q451"/>
  <c r="R451" s="1"/>
  <c r="M451"/>
  <c r="S451" s="1"/>
  <c r="N450"/>
  <c r="O449"/>
  <c r="N444"/>
  <c r="O441"/>
  <c r="P432"/>
  <c r="Q429"/>
  <c r="M421"/>
  <c r="S421" s="1"/>
  <c r="N415"/>
  <c r="N412"/>
  <c r="O409"/>
  <c r="S409" s="1"/>
  <c r="P400"/>
  <c r="N383"/>
  <c r="N380"/>
  <c r="M370"/>
  <c r="N367"/>
  <c r="O361"/>
  <c r="S361" s="1"/>
  <c r="O358"/>
  <c r="S358" s="1"/>
  <c r="O345"/>
  <c r="P341"/>
  <c r="O334"/>
  <c r="N301"/>
  <c r="P293"/>
  <c r="P289"/>
  <c r="O278"/>
  <c r="S278" s="1"/>
  <c r="M271"/>
  <c r="M247"/>
  <c r="Q188"/>
  <c r="N166"/>
  <c r="Q140"/>
  <c r="M135"/>
  <c r="M130"/>
  <c r="N57"/>
  <c r="P45"/>
  <c r="Q18"/>
  <c r="M6"/>
  <c r="S6" s="1"/>
  <c r="O448"/>
  <c r="N448"/>
  <c r="M448"/>
  <c r="S448" s="1"/>
  <c r="Q448"/>
  <c r="R448" s="1"/>
  <c r="O435"/>
  <c r="S435" s="1"/>
  <c r="N435"/>
  <c r="M435"/>
  <c r="Q435"/>
  <c r="R435" s="1"/>
  <c r="O427"/>
  <c r="N427"/>
  <c r="M427"/>
  <c r="S427" s="1"/>
  <c r="Q427"/>
  <c r="O419"/>
  <c r="N419"/>
  <c r="M419"/>
  <c r="S419" s="1"/>
  <c r="Q419"/>
  <c r="O411"/>
  <c r="S411" s="1"/>
  <c r="N411"/>
  <c r="M411"/>
  <c r="Q411"/>
  <c r="R411" s="1"/>
  <c r="O403"/>
  <c r="N403"/>
  <c r="M403"/>
  <c r="S403" s="1"/>
  <c r="Q403"/>
  <c r="R403" s="1"/>
  <c r="P394"/>
  <c r="R394" s="1"/>
  <c r="O394"/>
  <c r="N394"/>
  <c r="P386"/>
  <c r="O386"/>
  <c r="N386"/>
  <c r="N377"/>
  <c r="M377"/>
  <c r="S377" s="1"/>
  <c r="Q377"/>
  <c r="P377"/>
  <c r="P365"/>
  <c r="R365" s="1"/>
  <c r="O365"/>
  <c r="N365"/>
  <c r="P357"/>
  <c r="R357" s="1"/>
  <c r="O357"/>
  <c r="N357"/>
  <c r="P340"/>
  <c r="N340"/>
  <c r="M340"/>
  <c r="S340" s="1"/>
  <c r="Q340"/>
  <c r="N328"/>
  <c r="Q328"/>
  <c r="P328"/>
  <c r="O328"/>
  <c r="M297"/>
  <c r="Q297"/>
  <c r="N297"/>
  <c r="P297"/>
  <c r="O285"/>
  <c r="S285" s="1"/>
  <c r="P285"/>
  <c r="R285" s="1"/>
  <c r="N285"/>
  <c r="M285"/>
  <c r="N275"/>
  <c r="P275"/>
  <c r="O275"/>
  <c r="S275" s="1"/>
  <c r="M275"/>
  <c r="N267"/>
  <c r="Q267"/>
  <c r="P267"/>
  <c r="O267"/>
  <c r="S267" s="1"/>
  <c r="M257"/>
  <c r="Q257"/>
  <c r="P257"/>
  <c r="O257"/>
  <c r="S257" s="1"/>
  <c r="M249"/>
  <c r="Q249"/>
  <c r="P249"/>
  <c r="O249"/>
  <c r="S249" s="1"/>
  <c r="N249"/>
  <c r="O186"/>
  <c r="S186" s="1"/>
  <c r="N186"/>
  <c r="P186"/>
  <c r="R186" s="1"/>
  <c r="M186"/>
  <c r="O173"/>
  <c r="S173" s="1"/>
  <c r="N173"/>
  <c r="P173"/>
  <c r="R173" s="1"/>
  <c r="M173"/>
  <c r="N160"/>
  <c r="M160"/>
  <c r="Q160"/>
  <c r="P160"/>
  <c r="N139"/>
  <c r="M139"/>
  <c r="Q139"/>
  <c r="P139"/>
  <c r="P127"/>
  <c r="O127"/>
  <c r="Q127"/>
  <c r="N127"/>
  <c r="N59"/>
  <c r="M59"/>
  <c r="S59" s="1"/>
  <c r="Q59"/>
  <c r="P59"/>
  <c r="O59"/>
  <c r="N51"/>
  <c r="M51"/>
  <c r="S51" s="1"/>
  <c r="Q51"/>
  <c r="P51"/>
  <c r="N24"/>
  <c r="M24"/>
  <c r="S24" s="1"/>
  <c r="Q24"/>
  <c r="P24"/>
  <c r="O24"/>
  <c r="N12"/>
  <c r="M12"/>
  <c r="S12" s="1"/>
  <c r="Q12"/>
  <c r="P12"/>
  <c r="N4"/>
  <c r="M4"/>
  <c r="S4" s="1"/>
  <c r="Q4"/>
  <c r="P4"/>
  <c r="O4"/>
  <c r="M447"/>
  <c r="S447" s="1"/>
  <c r="Q447"/>
  <c r="P447"/>
  <c r="O447"/>
  <c r="O443"/>
  <c r="N443"/>
  <c r="M443"/>
  <c r="S443" s="1"/>
  <c r="Q443"/>
  <c r="R443" s="1"/>
  <c r="N438"/>
  <c r="M438"/>
  <c r="S438" s="1"/>
  <c r="Q438"/>
  <c r="P438"/>
  <c r="P434"/>
  <c r="R434" s="1"/>
  <c r="O434"/>
  <c r="N434"/>
  <c r="N430"/>
  <c r="M430"/>
  <c r="S430" s="1"/>
  <c r="Q430"/>
  <c r="P430"/>
  <c r="P426"/>
  <c r="R426" s="1"/>
  <c r="O426"/>
  <c r="N426"/>
  <c r="N422"/>
  <c r="M422"/>
  <c r="Q422"/>
  <c r="P422"/>
  <c r="P418"/>
  <c r="O418"/>
  <c r="N418"/>
  <c r="N414"/>
  <c r="M414"/>
  <c r="S414" s="1"/>
  <c r="Q414"/>
  <c r="P414"/>
  <c r="P410"/>
  <c r="R410" s="1"/>
  <c r="O410"/>
  <c r="N410"/>
  <c r="N406"/>
  <c r="M406"/>
  <c r="S406" s="1"/>
  <c r="Q406"/>
  <c r="P406"/>
  <c r="P402"/>
  <c r="R402" s="1"/>
  <c r="O402"/>
  <c r="S402" s="1"/>
  <c r="N402"/>
  <c r="P397"/>
  <c r="R397" s="1"/>
  <c r="O397"/>
  <c r="N397"/>
  <c r="N393"/>
  <c r="M393"/>
  <c r="S393" s="1"/>
  <c r="Q393"/>
  <c r="P393"/>
  <c r="P389"/>
  <c r="O389"/>
  <c r="N389"/>
  <c r="N385"/>
  <c r="M385"/>
  <c r="S385" s="1"/>
  <c r="Q385"/>
  <c r="P385"/>
  <c r="P381"/>
  <c r="R381" s="1"/>
  <c r="O381"/>
  <c r="N381"/>
  <c r="O376"/>
  <c r="N376"/>
  <c r="M376"/>
  <c r="S376" s="1"/>
  <c r="Q376"/>
  <c r="R376" s="1"/>
  <c r="O368"/>
  <c r="N368"/>
  <c r="M368"/>
  <c r="S368" s="1"/>
  <c r="Q368"/>
  <c r="R368" s="1"/>
  <c r="P362"/>
  <c r="R362" s="1"/>
  <c r="O362"/>
  <c r="N362"/>
  <c r="O355"/>
  <c r="N355"/>
  <c r="M355"/>
  <c r="S355" s="1"/>
  <c r="Q355"/>
  <c r="R355" s="1"/>
  <c r="P343"/>
  <c r="N343"/>
  <c r="M343"/>
  <c r="S343" s="1"/>
  <c r="Q343"/>
  <c r="N339"/>
  <c r="O339"/>
  <c r="M339"/>
  <c r="S339" s="1"/>
  <c r="Q339"/>
  <c r="R339" s="1"/>
  <c r="O333"/>
  <c r="N333"/>
  <c r="M333"/>
  <c r="S333" s="1"/>
  <c r="Q333"/>
  <c r="R333" s="1"/>
  <c r="P327"/>
  <c r="M327"/>
  <c r="S327" s="1"/>
  <c r="Q327"/>
  <c r="O327"/>
  <c r="P300"/>
  <c r="M300"/>
  <c r="Q300"/>
  <c r="O300"/>
  <c r="S300" s="1"/>
  <c r="N296"/>
  <c r="M296"/>
  <c r="Q296"/>
  <c r="P296"/>
  <c r="P292"/>
  <c r="N292"/>
  <c r="M292"/>
  <c r="S292" s="1"/>
  <c r="Q292"/>
  <c r="N288"/>
  <c r="O288"/>
  <c r="S288" s="1"/>
  <c r="M288"/>
  <c r="Q288"/>
  <c r="R288" s="1"/>
  <c r="P284"/>
  <c r="R284" s="1"/>
  <c r="O284"/>
  <c r="S284" s="1"/>
  <c r="N284"/>
  <c r="M284"/>
  <c r="P279"/>
  <c r="N279"/>
  <c r="M279"/>
  <c r="Q279"/>
  <c r="O274"/>
  <c r="S274" s="1"/>
  <c r="P274"/>
  <c r="R274" s="1"/>
  <c r="N274"/>
  <c r="M274"/>
  <c r="M270"/>
  <c r="Q270"/>
  <c r="P270"/>
  <c r="O270"/>
  <c r="S270" s="1"/>
  <c r="N270"/>
  <c r="N264"/>
  <c r="P264"/>
  <c r="O264"/>
  <c r="S264" s="1"/>
  <c r="M264"/>
  <c r="P260"/>
  <c r="Q260"/>
  <c r="O260"/>
  <c r="S260" s="1"/>
  <c r="N260"/>
  <c r="N256"/>
  <c r="Q256"/>
  <c r="P256"/>
  <c r="O256"/>
  <c r="S256" s="1"/>
  <c r="P252"/>
  <c r="M252"/>
  <c r="Q252"/>
  <c r="O252"/>
  <c r="S252" s="1"/>
  <c r="N248"/>
  <c r="M248"/>
  <c r="Q248"/>
  <c r="P248"/>
  <c r="P191"/>
  <c r="O191"/>
  <c r="Q191"/>
  <c r="N191"/>
  <c r="M191"/>
  <c r="S191" s="1"/>
  <c r="M185"/>
  <c r="S185" s="1"/>
  <c r="Q185"/>
  <c r="P185"/>
  <c r="N185"/>
  <c r="N179"/>
  <c r="M179"/>
  <c r="Q179"/>
  <c r="R179" s="1"/>
  <c r="O179"/>
  <c r="S179" s="1"/>
  <c r="M169"/>
  <c r="Q169"/>
  <c r="P169"/>
  <c r="O169"/>
  <c r="S169" s="1"/>
  <c r="P164"/>
  <c r="O164"/>
  <c r="S164" s="1"/>
  <c r="Q164"/>
  <c r="N164"/>
  <c r="M158"/>
  <c r="Q158"/>
  <c r="P158"/>
  <c r="O158"/>
  <c r="S158" s="1"/>
  <c r="N144"/>
  <c r="M144"/>
  <c r="Q144"/>
  <c r="P144"/>
  <c r="O144"/>
  <c r="S144" s="1"/>
  <c r="O138"/>
  <c r="N138"/>
  <c r="Q138"/>
  <c r="P138"/>
  <c r="M138"/>
  <c r="M134"/>
  <c r="Q134"/>
  <c r="P134"/>
  <c r="O134"/>
  <c r="N134"/>
  <c r="O58"/>
  <c r="N58"/>
  <c r="M58"/>
  <c r="S58" s="1"/>
  <c r="Q58"/>
  <c r="P58"/>
  <c r="M54"/>
  <c r="S54" s="1"/>
  <c r="Q54"/>
  <c r="P54"/>
  <c r="O54"/>
  <c r="O50"/>
  <c r="N50"/>
  <c r="M50"/>
  <c r="S50" s="1"/>
  <c r="Q50"/>
  <c r="P50"/>
  <c r="M46"/>
  <c r="S46" s="1"/>
  <c r="Q46"/>
  <c r="P46"/>
  <c r="O46"/>
  <c r="N46"/>
  <c r="O23"/>
  <c r="N23"/>
  <c r="M23"/>
  <c r="S23" s="1"/>
  <c r="Q23"/>
  <c r="P23"/>
  <c r="O19"/>
  <c r="N19"/>
  <c r="M19"/>
  <c r="S19" s="1"/>
  <c r="Q19"/>
  <c r="P19"/>
  <c r="O15"/>
  <c r="N15"/>
  <c r="M15"/>
  <c r="S15" s="1"/>
  <c r="Q15"/>
  <c r="R15" s="1"/>
  <c r="O11"/>
  <c r="N11"/>
  <c r="M11"/>
  <c r="S11" s="1"/>
  <c r="Q11"/>
  <c r="P11"/>
  <c r="O7"/>
  <c r="N7"/>
  <c r="M7"/>
  <c r="S7" s="1"/>
  <c r="Q7"/>
  <c r="P7"/>
  <c r="P549"/>
  <c r="N545"/>
  <c r="P541"/>
  <c r="P536"/>
  <c r="O518"/>
  <c r="P514"/>
  <c r="N510"/>
  <c r="P501"/>
  <c r="O480"/>
  <c r="Q476"/>
  <c r="R476" s="1"/>
  <c r="M476"/>
  <c r="S476" s="1"/>
  <c r="O456"/>
  <c r="S456" s="1"/>
  <c r="N431"/>
  <c r="P419"/>
  <c r="Q548"/>
  <c r="Q545"/>
  <c r="N539"/>
  <c r="P538"/>
  <c r="Q537"/>
  <c r="Q532"/>
  <c r="Q529"/>
  <c r="Q521"/>
  <c r="R521" s="1"/>
  <c r="Q516"/>
  <c r="N515"/>
  <c r="Q513"/>
  <c r="P511"/>
  <c r="R511" s="1"/>
  <c r="Q510"/>
  <c r="R510" s="1"/>
  <c r="M510"/>
  <c r="S510" s="1"/>
  <c r="O509"/>
  <c r="Q505"/>
  <c r="R505" s="1"/>
  <c r="Q502"/>
  <c r="N499"/>
  <c r="Q497"/>
  <c r="Q486"/>
  <c r="R486" s="1"/>
  <c r="Q481"/>
  <c r="Q478"/>
  <c r="R478" s="1"/>
  <c r="O477"/>
  <c r="Q473"/>
  <c r="R473" s="1"/>
  <c r="P471"/>
  <c r="Q470"/>
  <c r="Q465"/>
  <c r="P463"/>
  <c r="Q462"/>
  <c r="N459"/>
  <c r="Q457"/>
  <c r="P455"/>
  <c r="Q454"/>
  <c r="Q449"/>
  <c r="M445"/>
  <c r="S445" s="1"/>
  <c r="M442"/>
  <c r="S442" s="1"/>
  <c r="N436"/>
  <c r="O433"/>
  <c r="S433" s="1"/>
  <c r="O430"/>
  <c r="P427"/>
  <c r="P424"/>
  <c r="Q421"/>
  <c r="R421" s="1"/>
  <c r="Q418"/>
  <c r="M413"/>
  <c r="S413" s="1"/>
  <c r="M410"/>
  <c r="S410" s="1"/>
  <c r="N407"/>
  <c r="N404"/>
  <c r="O401"/>
  <c r="O398"/>
  <c r="P395"/>
  <c r="P392"/>
  <c r="Q389"/>
  <c r="Q386"/>
  <c r="M381"/>
  <c r="S381" s="1"/>
  <c r="O377"/>
  <c r="O374"/>
  <c r="S374" s="1"/>
  <c r="Q370"/>
  <c r="M365"/>
  <c r="S365" s="1"/>
  <c r="M362"/>
  <c r="S362" s="1"/>
  <c r="O342"/>
  <c r="P338"/>
  <c r="O335"/>
  <c r="N327"/>
  <c r="N302"/>
  <c r="N298"/>
  <c r="O294"/>
  <c r="S294" s="1"/>
  <c r="P290"/>
  <c r="P286"/>
  <c r="Q282"/>
  <c r="O279"/>
  <c r="S279" s="1"/>
  <c r="Q275"/>
  <c r="M268"/>
  <c r="Q264"/>
  <c r="R264" s="1"/>
  <c r="M261"/>
  <c r="S261" s="1"/>
  <c r="N257"/>
  <c r="N253"/>
  <c r="O248"/>
  <c r="S248" s="1"/>
  <c r="O185"/>
  <c r="Q167"/>
  <c r="R167" s="1"/>
  <c r="O136"/>
  <c r="O128"/>
  <c r="P88"/>
  <c r="O48"/>
  <c r="M22"/>
  <c r="S22" s="1"/>
  <c r="N9"/>
  <c r="K126"/>
  <c r="K82"/>
  <c r="K3"/>
  <c r="M133" i="2"/>
  <c r="M37"/>
  <c r="M48"/>
  <c r="M40"/>
  <c r="M387"/>
  <c r="M383"/>
  <c r="M379"/>
  <c r="M375"/>
  <c r="M371"/>
  <c r="M367"/>
  <c r="M363"/>
  <c r="M359"/>
  <c r="M355"/>
  <c r="M351"/>
  <c r="M347"/>
  <c r="M323"/>
  <c r="M319"/>
  <c r="M315"/>
  <c r="M311"/>
  <c r="M307"/>
  <c r="M303"/>
  <c r="M299"/>
  <c r="M155"/>
  <c r="M151"/>
  <c r="M147"/>
  <c r="M135"/>
  <c r="M131"/>
  <c r="M238"/>
  <c r="M234"/>
  <c r="M230"/>
  <c r="M226"/>
  <c r="M222"/>
  <c r="M218"/>
  <c r="M214"/>
  <c r="M210"/>
  <c r="M206"/>
  <c r="M202"/>
  <c r="M198"/>
  <c r="M346"/>
  <c r="M298"/>
  <c r="M294"/>
  <c r="M262"/>
  <c r="M33"/>
  <c r="M256"/>
  <c r="M19"/>
  <c r="M4"/>
  <c r="M194"/>
  <c r="M190"/>
  <c r="M186"/>
  <c r="M182"/>
  <c r="M178"/>
  <c r="M174"/>
  <c r="M170"/>
  <c r="M166"/>
  <c r="M162"/>
  <c r="M158"/>
  <c r="M154"/>
  <c r="M150"/>
  <c r="M146"/>
  <c r="M98"/>
  <c r="M94"/>
  <c r="M90"/>
  <c r="M86"/>
  <c r="M82"/>
  <c r="M78"/>
  <c r="M74"/>
  <c r="M70"/>
  <c r="M66"/>
  <c r="M62"/>
  <c r="M58"/>
  <c r="M54"/>
  <c r="M50"/>
  <c r="M42"/>
  <c r="M38"/>
  <c r="M34"/>
  <c r="M30"/>
  <c r="M26"/>
  <c r="M22"/>
  <c r="M18"/>
  <c r="M14"/>
  <c r="M10"/>
  <c r="M6"/>
  <c r="M533"/>
  <c r="M529"/>
  <c r="M525"/>
  <c r="M521"/>
  <c r="M517"/>
  <c r="M513"/>
  <c r="M509"/>
  <c r="M505"/>
  <c r="M501"/>
  <c r="M497"/>
  <c r="M493"/>
  <c r="M489"/>
  <c r="M485"/>
  <c r="M481"/>
  <c r="M477"/>
  <c r="M473"/>
  <c r="M469"/>
  <c r="M465"/>
  <c r="M461"/>
  <c r="M457"/>
  <c r="M453"/>
  <c r="M449"/>
  <c r="M445"/>
  <c r="M441"/>
  <c r="M437"/>
  <c r="M433"/>
  <c r="M429"/>
  <c r="M425"/>
  <c r="M421"/>
  <c r="M417"/>
  <c r="M413"/>
  <c r="M409"/>
  <c r="M405"/>
  <c r="M401"/>
  <c r="M397"/>
  <c r="M393"/>
  <c r="M389"/>
  <c r="M385"/>
  <c r="M381"/>
  <c r="M377"/>
  <c r="M373"/>
  <c r="M369"/>
  <c r="M365"/>
  <c r="M361"/>
  <c r="M357"/>
  <c r="M353"/>
  <c r="M349"/>
  <c r="M345"/>
  <c r="M341"/>
  <c r="M337"/>
  <c r="M333"/>
  <c r="M329"/>
  <c r="M325"/>
  <c r="M321"/>
  <c r="M317"/>
  <c r="M313"/>
  <c r="M309"/>
  <c r="M305"/>
  <c r="M301"/>
  <c r="M297"/>
  <c r="M293"/>
  <c r="M289"/>
  <c r="M285"/>
  <c r="M281"/>
  <c r="M277"/>
  <c r="M273"/>
  <c r="M269"/>
  <c r="M265"/>
  <c r="M261"/>
  <c r="M257"/>
  <c r="M253"/>
  <c r="M249"/>
  <c r="M245"/>
  <c r="M241"/>
  <c r="M237"/>
  <c r="M233"/>
  <c r="M229"/>
  <c r="M225"/>
  <c r="M221"/>
  <c r="M217"/>
  <c r="M213"/>
  <c r="M209"/>
  <c r="M205"/>
  <c r="M201"/>
  <c r="M197"/>
  <c r="M193"/>
  <c r="M189"/>
  <c r="M177"/>
  <c r="M173"/>
  <c r="M169"/>
  <c r="M165"/>
  <c r="M121"/>
  <c r="M117"/>
  <c r="M113"/>
  <c r="M109"/>
  <c r="M105"/>
  <c r="M101"/>
  <c r="M29"/>
  <c r="M25"/>
  <c r="M24"/>
  <c r="M21"/>
  <c r="M20"/>
  <c r="M17"/>
  <c r="M16"/>
  <c r="M13"/>
  <c r="M12"/>
  <c r="M8"/>
  <c r="M5"/>
  <c r="M532"/>
  <c r="M528"/>
  <c r="M524"/>
  <c r="M520"/>
  <c r="M516"/>
  <c r="M512"/>
  <c r="M508"/>
  <c r="M504"/>
  <c r="M500"/>
  <c r="M496"/>
  <c r="M492"/>
  <c r="M488"/>
  <c r="M480"/>
  <c r="M476"/>
  <c r="M464"/>
  <c r="M452"/>
  <c r="M23"/>
  <c r="M15"/>
  <c r="M7"/>
  <c r="M511"/>
  <c r="M507"/>
  <c r="M503"/>
  <c r="M499"/>
  <c r="M495"/>
  <c r="M491"/>
  <c r="M487"/>
  <c r="M483"/>
  <c r="M479"/>
  <c r="M475"/>
  <c r="M471"/>
  <c r="M31"/>
  <c r="M27"/>
  <c r="M142"/>
  <c r="M138"/>
  <c r="M134"/>
  <c r="M130"/>
  <c r="M126"/>
  <c r="M122"/>
  <c r="M118"/>
  <c r="M114"/>
  <c r="M110"/>
  <c r="M106"/>
  <c r="M102"/>
  <c r="M46"/>
  <c r="M185"/>
  <c r="M181"/>
  <c r="M161"/>
  <c r="M157"/>
  <c r="M153"/>
  <c r="M149"/>
  <c r="M145"/>
  <c r="M141"/>
  <c r="M137"/>
  <c r="M129"/>
  <c r="M125"/>
  <c r="M97"/>
  <c r="M93"/>
  <c r="M89"/>
  <c r="M85"/>
  <c r="M81"/>
  <c r="M77"/>
  <c r="M73"/>
  <c r="M69"/>
  <c r="M65"/>
  <c r="M61"/>
  <c r="M57"/>
  <c r="M53"/>
  <c r="M49"/>
  <c r="M252"/>
  <c r="M248"/>
  <c r="M244"/>
  <c r="M240"/>
  <c r="M236"/>
  <c r="M232"/>
  <c r="M228"/>
  <c r="M224"/>
  <c r="M220"/>
  <c r="M216"/>
  <c r="M212"/>
  <c r="M208"/>
  <c r="M204"/>
  <c r="M200"/>
  <c r="M196"/>
  <c r="M192"/>
  <c r="M188"/>
  <c r="M184"/>
  <c r="M180"/>
  <c r="M176"/>
  <c r="M172"/>
  <c r="M168"/>
  <c r="M164"/>
  <c r="M160"/>
  <c r="M156"/>
  <c r="M148"/>
  <c r="M96"/>
  <c r="M92"/>
  <c r="M88"/>
  <c r="M84"/>
  <c r="M64"/>
  <c r="M60"/>
  <c r="M56"/>
  <c r="M52"/>
  <c r="M259"/>
  <c r="M255"/>
  <c r="M251"/>
  <c r="M247"/>
  <c r="M243"/>
  <c r="M239"/>
  <c r="M235"/>
  <c r="M231"/>
  <c r="M227"/>
  <c r="M223"/>
  <c r="M219"/>
  <c r="M215"/>
  <c r="M211"/>
  <c r="M207"/>
  <c r="M203"/>
  <c r="M199"/>
  <c r="M195"/>
  <c r="M191"/>
  <c r="M187"/>
  <c r="M183"/>
  <c r="M127"/>
  <c r="M123"/>
  <c r="M119"/>
  <c r="M115"/>
  <c r="M95"/>
  <c r="M91"/>
  <c r="M87"/>
  <c r="M83"/>
  <c r="M79"/>
  <c r="M75"/>
  <c r="M71"/>
  <c r="M67"/>
  <c r="M63"/>
  <c r="M59"/>
  <c r="M55"/>
  <c r="M51"/>
  <c r="M47"/>
  <c r="M43"/>
  <c r="K64" i="1"/>
  <c r="Q64" s="1"/>
  <c r="M72"/>
  <c r="K80"/>
  <c r="L68"/>
  <c r="K48"/>
  <c r="Q48" s="1"/>
  <c r="K32"/>
  <c r="K16"/>
  <c r="L52"/>
  <c r="L36"/>
  <c r="L20"/>
  <c r="L4"/>
  <c r="M56"/>
  <c r="Q56" s="1"/>
  <c r="M40"/>
  <c r="M24"/>
  <c r="M8"/>
  <c r="N75"/>
  <c r="P75" s="1"/>
  <c r="N59"/>
  <c r="Q59" s="1"/>
  <c r="N43"/>
  <c r="P43" s="1"/>
  <c r="N27"/>
  <c r="P27" s="1"/>
  <c r="N11"/>
  <c r="Q11" s="1"/>
  <c r="O76"/>
  <c r="P76" s="1"/>
  <c r="O60"/>
  <c r="P60" s="1"/>
  <c r="O44"/>
  <c r="P44" s="1"/>
  <c r="O28"/>
  <c r="P28" s="1"/>
  <c r="O12"/>
  <c r="P12" s="1"/>
  <c r="K68"/>
  <c r="K52"/>
  <c r="K36"/>
  <c r="K20"/>
  <c r="K4"/>
  <c r="L72"/>
  <c r="L56"/>
  <c r="L40"/>
  <c r="L24"/>
  <c r="L8"/>
  <c r="M76"/>
  <c r="Q76" s="1"/>
  <c r="M60"/>
  <c r="Q60" s="1"/>
  <c r="M44"/>
  <c r="M28"/>
  <c r="M12"/>
  <c r="N79"/>
  <c r="P79" s="1"/>
  <c r="N63"/>
  <c r="P63" s="1"/>
  <c r="N47"/>
  <c r="P47" s="1"/>
  <c r="N31"/>
  <c r="Q31" s="1"/>
  <c r="N15"/>
  <c r="Q15" s="1"/>
  <c r="O80"/>
  <c r="P80" s="1"/>
  <c r="O64"/>
  <c r="P64" s="1"/>
  <c r="O48"/>
  <c r="P48" s="1"/>
  <c r="O32"/>
  <c r="P32" s="1"/>
  <c r="O16"/>
  <c r="P16" s="1"/>
  <c r="K72"/>
  <c r="K56"/>
  <c r="K40"/>
  <c r="K24"/>
  <c r="K8"/>
  <c r="L76"/>
  <c r="L60"/>
  <c r="L44"/>
  <c r="L28"/>
  <c r="L12"/>
  <c r="M80"/>
  <c r="Q80" s="1"/>
  <c r="M64"/>
  <c r="M48"/>
  <c r="M32"/>
  <c r="M16"/>
  <c r="N67"/>
  <c r="P67" s="1"/>
  <c r="N51"/>
  <c r="P51" s="1"/>
  <c r="N35"/>
  <c r="Q35" s="1"/>
  <c r="N19"/>
  <c r="Q19" s="1"/>
  <c r="P81"/>
  <c r="O68"/>
  <c r="P68" s="1"/>
  <c r="O52"/>
  <c r="P52" s="1"/>
  <c r="O36"/>
  <c r="P36" s="1"/>
  <c r="O20"/>
  <c r="P20" s="1"/>
  <c r="O4"/>
  <c r="P4" s="1"/>
  <c r="K76"/>
  <c r="K60"/>
  <c r="K44"/>
  <c r="K28"/>
  <c r="K12"/>
  <c r="L80"/>
  <c r="L64"/>
  <c r="L48"/>
  <c r="L32"/>
  <c r="L16"/>
  <c r="M68"/>
  <c r="Q68" s="1"/>
  <c r="M52"/>
  <c r="Q52" s="1"/>
  <c r="M36"/>
  <c r="M20"/>
  <c r="Q20" s="1"/>
  <c r="M4"/>
  <c r="N71"/>
  <c r="Q71" s="1"/>
  <c r="N55"/>
  <c r="P55" s="1"/>
  <c r="N39"/>
  <c r="P39" s="1"/>
  <c r="N23"/>
  <c r="Q23" s="1"/>
  <c r="N7"/>
  <c r="Q7" s="1"/>
  <c r="O72"/>
  <c r="P72" s="1"/>
  <c r="O56"/>
  <c r="P56" s="1"/>
  <c r="O40"/>
  <c r="O24"/>
  <c r="P24" s="1"/>
  <c r="O8"/>
  <c r="P8" s="1"/>
  <c r="P40"/>
  <c r="K77"/>
  <c r="K73"/>
  <c r="K69"/>
  <c r="K65"/>
  <c r="K61"/>
  <c r="K57"/>
  <c r="K53"/>
  <c r="Q53" s="1"/>
  <c r="K49"/>
  <c r="Q49" s="1"/>
  <c r="K45"/>
  <c r="K41"/>
  <c r="K37"/>
  <c r="K33"/>
  <c r="K29"/>
  <c r="K25"/>
  <c r="K21"/>
  <c r="K17"/>
  <c r="K13"/>
  <c r="K9"/>
  <c r="K5"/>
  <c r="L77"/>
  <c r="L73"/>
  <c r="L69"/>
  <c r="L65"/>
  <c r="L61"/>
  <c r="L57"/>
  <c r="L53"/>
  <c r="L49"/>
  <c r="L45"/>
  <c r="L41"/>
  <c r="L37"/>
  <c r="L33"/>
  <c r="L29"/>
  <c r="L25"/>
  <c r="L21"/>
  <c r="L17"/>
  <c r="L13"/>
  <c r="L9"/>
  <c r="L5"/>
  <c r="M77"/>
  <c r="Q77" s="1"/>
  <c r="M73"/>
  <c r="Q73" s="1"/>
  <c r="M69"/>
  <c r="M65"/>
  <c r="Q65" s="1"/>
  <c r="M61"/>
  <c r="M57"/>
  <c r="Q57" s="1"/>
  <c r="M53"/>
  <c r="M49"/>
  <c r="M45"/>
  <c r="Q45" s="1"/>
  <c r="M41"/>
  <c r="Q41" s="1"/>
  <c r="M37"/>
  <c r="M33"/>
  <c r="M29"/>
  <c r="M25"/>
  <c r="Q25" s="1"/>
  <c r="M21"/>
  <c r="M17"/>
  <c r="M13"/>
  <c r="M9"/>
  <c r="M5"/>
  <c r="Q5" s="1"/>
  <c r="O77"/>
  <c r="P77" s="1"/>
  <c r="O73"/>
  <c r="P73" s="1"/>
  <c r="O69"/>
  <c r="P69" s="1"/>
  <c r="O65"/>
  <c r="P65" s="1"/>
  <c r="O61"/>
  <c r="P61" s="1"/>
  <c r="O57"/>
  <c r="P57" s="1"/>
  <c r="O53"/>
  <c r="P53" s="1"/>
  <c r="O49"/>
  <c r="P49" s="1"/>
  <c r="O45"/>
  <c r="P45" s="1"/>
  <c r="O41"/>
  <c r="P41" s="1"/>
  <c r="O37"/>
  <c r="P37" s="1"/>
  <c r="O33"/>
  <c r="P33" s="1"/>
  <c r="O29"/>
  <c r="P29" s="1"/>
  <c r="O25"/>
  <c r="P25" s="1"/>
  <c r="O21"/>
  <c r="P21" s="1"/>
  <c r="O17"/>
  <c r="P17" s="1"/>
  <c r="O13"/>
  <c r="P13" s="1"/>
  <c r="O9"/>
  <c r="P9" s="1"/>
  <c r="O5"/>
  <c r="P5" s="1"/>
  <c r="K78"/>
  <c r="K74"/>
  <c r="K70"/>
  <c r="K66"/>
  <c r="K62"/>
  <c r="K58"/>
  <c r="K54"/>
  <c r="K50"/>
  <c r="K46"/>
  <c r="K42"/>
  <c r="K38"/>
  <c r="K34"/>
  <c r="K30"/>
  <c r="K26"/>
  <c r="K22"/>
  <c r="K18"/>
  <c r="K14"/>
  <c r="K10"/>
  <c r="K6"/>
  <c r="L78"/>
  <c r="L74"/>
  <c r="L70"/>
  <c r="L66"/>
  <c r="L62"/>
  <c r="L58"/>
  <c r="L54"/>
  <c r="L50"/>
  <c r="L46"/>
  <c r="L42"/>
  <c r="L38"/>
  <c r="L34"/>
  <c r="L30"/>
  <c r="L26"/>
  <c r="L22"/>
  <c r="L18"/>
  <c r="L14"/>
  <c r="L10"/>
  <c r="L6"/>
  <c r="M78"/>
  <c r="M74"/>
  <c r="M70"/>
  <c r="Q70" s="1"/>
  <c r="M66"/>
  <c r="Q66" s="1"/>
  <c r="M62"/>
  <c r="Q62" s="1"/>
  <c r="M58"/>
  <c r="M54"/>
  <c r="Q54" s="1"/>
  <c r="M50"/>
  <c r="Q50" s="1"/>
  <c r="M46"/>
  <c r="Q46" s="1"/>
  <c r="M42"/>
  <c r="M38"/>
  <c r="Q38" s="1"/>
  <c r="M34"/>
  <c r="M30"/>
  <c r="M26"/>
  <c r="M22"/>
  <c r="Q22" s="1"/>
  <c r="M18"/>
  <c r="Q18" s="1"/>
  <c r="M14"/>
  <c r="M10"/>
  <c r="M6"/>
  <c r="O3"/>
  <c r="P3" s="1"/>
  <c r="O78"/>
  <c r="P78" s="1"/>
  <c r="O74"/>
  <c r="P74" s="1"/>
  <c r="O70"/>
  <c r="P70" s="1"/>
  <c r="O66"/>
  <c r="P66" s="1"/>
  <c r="O62"/>
  <c r="P62" s="1"/>
  <c r="O58"/>
  <c r="P58" s="1"/>
  <c r="O54"/>
  <c r="P54" s="1"/>
  <c r="O50"/>
  <c r="P50" s="1"/>
  <c r="O46"/>
  <c r="P46" s="1"/>
  <c r="O42"/>
  <c r="P42" s="1"/>
  <c r="O38"/>
  <c r="P38" s="1"/>
  <c r="O34"/>
  <c r="P34" s="1"/>
  <c r="O30"/>
  <c r="P30" s="1"/>
  <c r="O26"/>
  <c r="P26" s="1"/>
  <c r="O22"/>
  <c r="P22" s="1"/>
  <c r="O18"/>
  <c r="P18" s="1"/>
  <c r="O14"/>
  <c r="P14" s="1"/>
  <c r="O10"/>
  <c r="P10" s="1"/>
  <c r="O6"/>
  <c r="P6" s="1"/>
  <c r="K3"/>
  <c r="K79"/>
  <c r="Q79" s="1"/>
  <c r="K75"/>
  <c r="K71"/>
  <c r="K67"/>
  <c r="K63"/>
  <c r="K59"/>
  <c r="K55"/>
  <c r="K51"/>
  <c r="K47"/>
  <c r="K43"/>
  <c r="K39"/>
  <c r="K35"/>
  <c r="K31"/>
  <c r="K27"/>
  <c r="K23"/>
  <c r="K19"/>
  <c r="K15"/>
  <c r="K11"/>
  <c r="K7"/>
  <c r="L3"/>
  <c r="L79"/>
  <c r="L75"/>
  <c r="L71"/>
  <c r="L67"/>
  <c r="L63"/>
  <c r="L59"/>
  <c r="L55"/>
  <c r="L51"/>
  <c r="L47"/>
  <c r="L43"/>
  <c r="L39"/>
  <c r="L35"/>
  <c r="L31"/>
  <c r="L27"/>
  <c r="L23"/>
  <c r="L19"/>
  <c r="L15"/>
  <c r="L11"/>
  <c r="L7"/>
  <c r="M3"/>
  <c r="M79"/>
  <c r="M75"/>
  <c r="Q75" s="1"/>
  <c r="M71"/>
  <c r="M67"/>
  <c r="Q67" s="1"/>
  <c r="M63"/>
  <c r="Q63" s="1"/>
  <c r="M59"/>
  <c r="M55"/>
  <c r="Q55" s="1"/>
  <c r="M51"/>
  <c r="Q51" s="1"/>
  <c r="M47"/>
  <c r="Q47" s="1"/>
  <c r="M43"/>
  <c r="Q43" s="1"/>
  <c r="M39"/>
  <c r="Q39" s="1"/>
  <c r="M35"/>
  <c r="M31"/>
  <c r="M27"/>
  <c r="Q27" s="1"/>
  <c r="M23"/>
  <c r="M19"/>
  <c r="M15"/>
  <c r="M11"/>
  <c r="M7"/>
  <c r="R53" i="3" l="1"/>
  <c r="R497"/>
  <c r="R513"/>
  <c r="R481"/>
  <c r="R516"/>
  <c r="R257"/>
  <c r="R267"/>
  <c r="R6"/>
  <c r="P96" i="4"/>
  <c r="P55"/>
  <c r="P71"/>
  <c r="P87"/>
  <c r="P103"/>
  <c r="P119"/>
  <c r="R418" i="3"/>
  <c r="R149"/>
  <c r="R533"/>
  <c r="N534" i="2"/>
  <c r="P64" i="4"/>
  <c r="Q125"/>
  <c r="P9"/>
  <c r="P32"/>
  <c r="P35"/>
  <c r="P48"/>
  <c r="P19"/>
  <c r="P16"/>
  <c r="P13"/>
  <c r="P46"/>
  <c r="P14"/>
  <c r="P40"/>
  <c r="P43"/>
  <c r="P24"/>
  <c r="P38"/>
  <c r="P41"/>
  <c r="P54"/>
  <c r="P57"/>
  <c r="P70"/>
  <c r="P73"/>
  <c r="P86"/>
  <c r="P89"/>
  <c r="P102"/>
  <c r="P105"/>
  <c r="P118"/>
  <c r="P121"/>
  <c r="P12"/>
  <c r="P31"/>
  <c r="P47"/>
  <c r="P63"/>
  <c r="P79"/>
  <c r="P95"/>
  <c r="P111"/>
  <c r="P15"/>
  <c r="P3"/>
  <c r="P5"/>
  <c r="P28"/>
  <c r="P44"/>
  <c r="P60"/>
  <c r="P76"/>
  <c r="P92"/>
  <c r="P108"/>
  <c r="P27"/>
  <c r="P6"/>
  <c r="R389" i="3"/>
  <c r="R7"/>
  <c r="R447"/>
  <c r="R4"/>
  <c r="R12"/>
  <c r="R249"/>
  <c r="R268"/>
  <c r="R386"/>
  <c r="R537"/>
  <c r="R548"/>
  <c r="R256"/>
  <c r="R247"/>
  <c r="R255"/>
  <c r="R55"/>
  <c r="R470"/>
  <c r="R545"/>
  <c r="R406"/>
  <c r="R438"/>
  <c r="R429"/>
  <c r="R464"/>
  <c r="R467"/>
  <c r="R137"/>
  <c r="R461"/>
  <c r="R17"/>
  <c r="R44"/>
  <c r="R72"/>
  <c r="R335"/>
  <c r="R296"/>
  <c r="R300"/>
  <c r="R327"/>
  <c r="R430"/>
  <c r="R328"/>
  <c r="R412"/>
  <c r="R420"/>
  <c r="R428"/>
  <c r="R436"/>
  <c r="R182"/>
  <c r="R250"/>
  <c r="R297"/>
  <c r="R135"/>
  <c r="R142"/>
  <c r="R136"/>
  <c r="R282"/>
  <c r="R370"/>
  <c r="R454"/>
  <c r="R462"/>
  <c r="R502"/>
  <c r="R260"/>
  <c r="R140"/>
  <c r="R520"/>
  <c r="R525"/>
  <c r="R449"/>
  <c r="R191"/>
  <c r="R252"/>
  <c r="R18"/>
  <c r="R458"/>
  <c r="R474"/>
  <c r="R19"/>
  <c r="R58"/>
  <c r="R144"/>
  <c r="R512"/>
  <c r="R515"/>
  <c r="R518"/>
  <c r="R509"/>
  <c r="R532"/>
  <c r="R456"/>
  <c r="R184"/>
  <c r="R199"/>
  <c r="R506"/>
  <c r="R275"/>
  <c r="R457"/>
  <c r="R465"/>
  <c r="R529"/>
  <c r="R188"/>
  <c r="R459"/>
  <c r="R544"/>
  <c r="R263"/>
  <c r="R303"/>
  <c r="R396"/>
  <c r="R425"/>
  <c r="R466"/>
  <c r="R482"/>
  <c r="R485"/>
  <c r="R5"/>
  <c r="R9"/>
  <c r="R89"/>
  <c r="R161"/>
  <c r="R262"/>
  <c r="R294"/>
  <c r="R302"/>
  <c r="R329"/>
  <c r="R8"/>
  <c r="R253"/>
  <c r="R280"/>
  <c r="R301"/>
  <c r="R344"/>
  <c r="R369"/>
  <c r="R382"/>
  <c r="R390"/>
  <c r="R398"/>
  <c r="R271"/>
  <c r="R388"/>
  <c r="R404"/>
  <c r="R169"/>
  <c r="R185"/>
  <c r="R248"/>
  <c r="R279"/>
  <c r="R292"/>
  <c r="R343"/>
  <c r="R409"/>
  <c r="R23"/>
  <c r="R54"/>
  <c r="R158"/>
  <c r="R392"/>
  <c r="R277"/>
  <c r="R290"/>
  <c r="R341"/>
  <c r="R441"/>
  <c r="R20"/>
  <c r="R47"/>
  <c r="R46"/>
  <c r="R164"/>
  <c r="R385"/>
  <c r="R414"/>
  <c r="R59"/>
  <c r="R127"/>
  <c r="R139"/>
  <c r="R160"/>
  <c r="R340"/>
  <c r="R419"/>
  <c r="R427"/>
  <c r="R14"/>
  <c r="R22"/>
  <c r="R45"/>
  <c r="R57"/>
  <c r="R168"/>
  <c r="R273"/>
  <c r="R278"/>
  <c r="R342"/>
  <c r="R417"/>
  <c r="R446"/>
  <c r="R536"/>
  <c r="R541"/>
  <c r="R13"/>
  <c r="R56"/>
  <c r="R174"/>
  <c r="R379"/>
  <c r="R395"/>
  <c r="R400"/>
  <c r="R408"/>
  <c r="R424"/>
  <c r="R432"/>
  <c r="R16"/>
  <c r="R145"/>
  <c r="R166"/>
  <c r="R198"/>
  <c r="R261"/>
  <c r="R289"/>
  <c r="R334"/>
  <c r="R407"/>
  <c r="R415"/>
  <c r="R423"/>
  <c r="R431"/>
  <c r="R444"/>
  <c r="R11"/>
  <c r="R50"/>
  <c r="R134"/>
  <c r="R138"/>
  <c r="R270"/>
  <c r="R393"/>
  <c r="R422"/>
  <c r="R24"/>
  <c r="R51"/>
  <c r="R377"/>
  <c r="R10"/>
  <c r="R49"/>
  <c r="R130"/>
  <c r="R153"/>
  <c r="R163"/>
  <c r="R175"/>
  <c r="R259"/>
  <c r="R269"/>
  <c r="R299"/>
  <c r="R367"/>
  <c r="R380"/>
  <c r="R501"/>
  <c r="R286"/>
  <c r="R88"/>
  <c r="R455"/>
  <c r="R338"/>
  <c r="R514"/>
  <c r="R549"/>
  <c r="R21"/>
  <c r="R48"/>
  <c r="R52"/>
  <c r="R128"/>
  <c r="R254"/>
  <c r="R258"/>
  <c r="R298"/>
  <c r="R345"/>
  <c r="R358"/>
  <c r="R366"/>
  <c r="R383"/>
  <c r="R391"/>
  <c r="R293"/>
  <c r="R440"/>
  <c r="R463"/>
  <c r="R471"/>
  <c r="R538"/>
  <c r="M126"/>
  <c r="Q126"/>
  <c r="P126"/>
  <c r="O126"/>
  <c r="S126" s="1"/>
  <c r="N126"/>
  <c r="Q3"/>
  <c r="M3"/>
  <c r="S3" s="1"/>
  <c r="P3"/>
  <c r="N3"/>
  <c r="O3"/>
  <c r="M86"/>
  <c r="Q86"/>
  <c r="P86"/>
  <c r="O86"/>
  <c r="N86"/>
  <c r="O82"/>
  <c r="S82" s="1"/>
  <c r="N82"/>
  <c r="M82"/>
  <c r="Q82"/>
  <c r="P82"/>
  <c r="M9" i="2"/>
  <c r="M11"/>
  <c r="P7" i="1"/>
  <c r="P23"/>
  <c r="P31"/>
  <c r="P71"/>
  <c r="P35"/>
  <c r="P59"/>
  <c r="P11"/>
  <c r="P15"/>
  <c r="P19"/>
  <c r="R86" i="3" l="1"/>
  <c r="R3"/>
  <c r="R126"/>
  <c r="R82"/>
</calcChain>
</file>

<file path=xl/sharedStrings.xml><?xml version="1.0" encoding="utf-8"?>
<sst xmlns="http://schemas.openxmlformats.org/spreadsheetml/2006/main" count="5252" uniqueCount="815">
  <si>
    <t>GRUPO 1 – TOMOGRAFÍA ESTABLECIMIENTO SANIDAD MILITAR BAS08 ARMENIA</t>
  </si>
  <si>
    <t>ITEM</t>
  </si>
  <si>
    <t>CUPS</t>
  </si>
  <si>
    <t>DESCRIPCIÓN</t>
  </si>
  <si>
    <t>UNIDAD DE MEDIDA</t>
  </si>
  <si>
    <t>CANT</t>
  </si>
  <si>
    <t>TOMOGRAFIA COMPUTADA DE CRANEO SIMPLE</t>
  </si>
  <si>
    <t>SERVICIO</t>
  </si>
  <si>
    <t>A NECESIDAD</t>
  </si>
  <si>
    <t>TOMOGRAFIA COMPUTADA DE ABDOMEN Y PELVIS (ABDOMEN TOTAL)</t>
  </si>
  <si>
    <t>TOMOGRAFIA COMPUTADA DE ABDOMEN Y PELVIS (ABDOMEN TOTAL) CON CONTRASTE</t>
  </si>
  <si>
    <t>TOMOGRAFIA COMPUTADA DE TORAX</t>
  </si>
  <si>
    <t>TOMOGRAFIA COMPUTADA DE TORAX CON CONTRASTE</t>
  </si>
  <si>
    <t>TOMOGRAFIA COMPUTADA DE SENOS PARANASALES O CARA (CORTES AXIALES  Y CORONALES)</t>
  </si>
  <si>
    <t>TOMOGRAFIA COMPUTADA DE COLUMNA SEGMENTOS CERVICAL, TORACICO, LUMBAR Y/O SACRO, POR CADA NIVEL (TRES ESPACIOS)</t>
  </si>
  <si>
    <t>TOMOGRAFIA COMPUTADA DE OIDO, PEÑASCO Y CONDUCTO AUDITIVO INTERNO (CORTES AXIALES Y CORONALES) CON CONTRASTE</t>
  </si>
  <si>
    <t>TOMOGRAFIA COMPUTADA DE OIDO, PEÑASCO Y CONDUCTO AUDITIVO INTERNO (CORTES AXIALES Y CORONALES)</t>
  </si>
  <si>
    <t>TOMOGRAFIA COMPUTADA EN RECONSTRUCCION TRIDI-MENSIONAL</t>
  </si>
  <si>
    <t>TOMOGRAFIA COMPUTADA DE CUELLO (TEJIDOS BLANDOS) CON CONTRASTE</t>
  </si>
  <si>
    <t>TOMOGRAFIA COMPUTADA DE CUELLO (TEJIDOS BLANDOS)</t>
  </si>
  <si>
    <t>TOMOGRAFIA COMPUTADA DE MIEMBROS INFERIORES: ES DE ROTULA O LONGITUD DE MIEMBROS INFERIORES</t>
  </si>
  <si>
    <t>TOMOGRAFIA COMPUTADA DE MIEMBROS SUPERIORES Y ARTICULACIONES</t>
  </si>
  <si>
    <t>TOMOGRAFIA COMPUTADA DE MIEMBROS INFERIORES Y ARTICULACIONES</t>
  </si>
  <si>
    <t>TOMOGRAFIA COMPUTADA DE CRANEO SIMPLE Y CON CONTRASTE</t>
  </si>
  <si>
    <t>TOMOGRAFIA COMPUTADA DE ORBITAS (CORTES AXIALES Y CORONALES)</t>
  </si>
  <si>
    <t>TOMOGRAFIA COMPUTADA DE ORBITAS (CORTES AXIALES Y CORONALES) CON CONTRASTE</t>
  </si>
  <si>
    <t>TOMOGRAFIA COMPUTADA DE PELVIS</t>
  </si>
  <si>
    <t>TOMOGRAFIA COMPUTADA DE PELVIS CON CONTRASTE</t>
  </si>
  <si>
    <t>TOMOGRAFIA COMPUTADA DE CRANEO CON CONTRASTE</t>
  </si>
  <si>
    <t>TOMOGRAFIA COMPUTADA DE COLUMNA SEGMENTOS CERVICAL, TORACICO, LUMBAR Y/O SACRO, COMPLEMENTO A MIELOGRAFIA (CADA SEGMENTO)SEGMENTO ADICONAL</t>
  </si>
  <si>
    <t>TOMOGRAFIA COMPUTADA DE SENOS PARANASALES O CARA (CORTES AXIALES  Y CORONALES) CON CONTRASTE</t>
  </si>
  <si>
    <t>TOMOGRAFIA COMPUTADA DE ABDOMEN SUPERIOR</t>
  </si>
  <si>
    <t>TOMOGRAFIA COMPUTADA DE ABDOMEN SUPERIOR CON CONTRASTE</t>
  </si>
  <si>
    <t>TOMOGRAFIA COMPUTADA DE TORAX EXTENDIDO AL ABDOMEN SUPERIOR CON SUPRARRENALES</t>
  </si>
  <si>
    <t>TOMOGRAFIA COMPUTADA DE TORAX EXTENDIDO AL ABDOMEN SUPERIOR CON SUPRARRENALES CON CONTRASTE</t>
  </si>
  <si>
    <t>TOMOGRAFIA COMPUTADA DE LARINGE</t>
  </si>
  <si>
    <t>TOMOGRAFIA COMPUTADA DE LARINGE CON CONTRASTE</t>
  </si>
  <si>
    <t>TOMOGRAFIA COMPUTADA DE MIEMBROS INFERIORES: ANTEVERSION FEMORAL O TORSION TIBIAL</t>
  </si>
  <si>
    <t>TOMOGRAFIA COMPUTADA DE ARTICULACION TEMPORO MANDIBULAR (BILATERAL)</t>
  </si>
  <si>
    <t>TOMOGRAFIA COMPUTADA DE SILLA TURCA (HIPOFISIS)</t>
  </si>
  <si>
    <t>TOMOGRAFIA COMPUTADA DE SILLA TURCA (HIPOFISIS) CON CONTRASTE</t>
  </si>
  <si>
    <t>TOMOGRAFIA COMPUTADA DE MAXILARES ( SOLO PARA VER HUESO)</t>
  </si>
  <si>
    <t>TOMOGRAFIA COMPUTADA DE RINOFARINGE (CORTES AXIALES Y CORONALES)</t>
  </si>
  <si>
    <t>TOMOGRAFIA COMPUTADA DE RINOFARINGE (CORTES AXIALES Y CORONALES) CON CONTRASTE</t>
  </si>
  <si>
    <t>TOMOGRAFIA COMPUTADA DE OIDO ALTA RESULUCION</t>
  </si>
  <si>
    <t>TOMOGRAFIA COMPUTADA DE CADERA</t>
  </si>
  <si>
    <t>UROTAC</t>
  </si>
  <si>
    <t>TAC CON CORTES DE ALTA RESOLUCION DE TORAX</t>
  </si>
  <si>
    <t>TRIFASICO O DINAMICO  DE HÍGADO CON CONTRASTE</t>
  </si>
  <si>
    <t>TOMOGRAFIA DE MEDIASTINO Y TRAQUEA</t>
  </si>
  <si>
    <t>TRIFASICO O DINAMICO  DE PANCREAS  CON CONTRASTE</t>
  </si>
  <si>
    <t>ANGIOTAC ARTERIA PULMONAR CON CONTRASTE</t>
  </si>
  <si>
    <t>ANGIOTAC  AORTA TORÁCICA - ASCENDENTE CON CONTRASTE</t>
  </si>
  <si>
    <t>ANGIO AORTA ABDOMINAL Y VASOS ILIACOS CON CONTRASTE</t>
  </si>
  <si>
    <t>ANGIO AORTA ABDOMINAL Y MIEMBROS INFERIORES CON CONTRASTE</t>
  </si>
  <si>
    <t>ANGIOTAC DE ARTERIAS CEREBRALES CON CONTRASTE</t>
  </si>
  <si>
    <t>ANGIOTAC CAROTIDEO CON CONTRASTE</t>
  </si>
  <si>
    <t>ANGIOTAC DE ARTERIAS CORONARIAS CON CONTRASTE</t>
  </si>
  <si>
    <t>ANGIO AORTA Y  RENAL CON CONTRASTE</t>
  </si>
  <si>
    <t>ANGIOTAC DE MIEMBROS SUPERIORES CON CONTRASTE</t>
  </si>
  <si>
    <t>ANGIOTAC DE CARÓTIDAS COMUNES Y CEREBRALES CON CONTRASTE</t>
  </si>
  <si>
    <t>ANGIOTAC DE ARTERIA SUB-CLAVIA Y RAMIFICACIONES  CON CONTRASTE</t>
  </si>
  <si>
    <t>TOMOGRAFIA MULTICORTE DE TÓRAX CON CONTRASTE</t>
  </si>
  <si>
    <t>TOMOGRAFIA MULTICORTE DE MIEMBROS SUPERIORES Y ARTICULACIONES</t>
  </si>
  <si>
    <t>TOMOGRAFIA MULTICORTE DE MIEMBROS INFERIORES Y ARTICULACIONES</t>
  </si>
  <si>
    <t>TOMOGRAFIA MULTICORTE DE COLUMNA HASTA 3 SEGMENTOS CON CONTRASTE</t>
  </si>
  <si>
    <t>TOMOGRAFIA MULTICORTE DE SENOS PARANASALES O CARA</t>
  </si>
  <si>
    <t>TOMOGRAFIA MULTICORTE DE CRÁNEO CON CONTRASTE</t>
  </si>
  <si>
    <t>TOMOGRAFIA MULTICORTE DE PELVIS CON CONTRASTE</t>
  </si>
  <si>
    <t>UROGRAFIA POR MULTICORTE CON CONTRASTE</t>
  </si>
  <si>
    <t>TOMOGRAFIA MULTICORTE  DE ABDOMEN Y PELVIS CON CONTRASTE</t>
  </si>
  <si>
    <t>TOMOGRAFIA MULTICORTE DE ABDOMEN TOTAL CON CONTRASTE</t>
  </si>
  <si>
    <t>TOMOGRAFIA MULTICORTE DE CRÁNEO SIMPLE</t>
  </si>
  <si>
    <t>TOMOGRAFIA MULTICORTE DE CUELLO Y TEJIDOS BLANDOS</t>
  </si>
  <si>
    <t>TOMOGRAFÍA MULTICORTE DE COMPLEMENTOS (SEGMENTOS ADICIONAL)</t>
  </si>
  <si>
    <t>TOMOGRAFIA MULTICORTE DE ORBITAS</t>
  </si>
  <si>
    <t>TOMOGRAFIA MULTICORTE DE AXIALES DE RÓTULA</t>
  </si>
  <si>
    <t>TOMOGRAFIA MULTICORTE DE OÍDO, PEÑASCO CONDUCTO AUDITIVO INTERNO</t>
  </si>
  <si>
    <t>TOMOGRAFIA MULTICORTE DE CRÁNEO SIMPLE Y CON CONTRASTE</t>
  </si>
  <si>
    <t>TOMOGRAFIA MULTICORTE DE ANTE VERSIÓN FEMORAL Y TIBIAL</t>
  </si>
  <si>
    <t>TOMOGRAFIA MULTICORTE DE ABDOMEN SUPERIOR CON CONTRASTE</t>
  </si>
  <si>
    <t>TOMOGRAFIA MULTICORTE DE TÓRAX MAS ABDOMEN SUPERIOR CON CONTRASTE</t>
  </si>
  <si>
    <t>TOMOGRAFIA MULTICORTE  DE LARINGE</t>
  </si>
  <si>
    <t>TOMOGRAFIA MULTICORTE DE ARTICULACIÓN TEMPOROMANDIBULAR</t>
  </si>
  <si>
    <t>TOMOGRAFIA MULTICORTE DE FARINGE CON CONTRASTE</t>
  </si>
  <si>
    <t>TOMOGRAFIA MULTICORTE DE SILLA TURCA CON CONTRASTE</t>
  </si>
  <si>
    <t>TOMOGRAFIA COMPUTADA DE INTESTINO (ENTEROTAC) CONTRASTE</t>
  </si>
  <si>
    <t>GRUPO 2 – IMAGENOLOGIA Y EXAMENES DE APOYO DIAGNOSTICO ESTABLECIMIENTO DE SANIDAD MILITAR BASAM, - PEREIRA</t>
  </si>
  <si>
    <t>DESCRIPCIÓN DEL SERVICIO</t>
  </si>
  <si>
    <t xml:space="preserve">ANGIORESONANCIA CEREBRAL </t>
  </si>
  <si>
    <t>ANGIORESONANCIA CEREBRAL CON CONTRASTE</t>
  </si>
  <si>
    <t>ANGIORESONANCIA CEREBRAL CON FASE ARTERIAL</t>
  </si>
  <si>
    <t>ANGIORESONANCIA CEREBRAL CON FASE ARTERIAL CON CONTRASTE</t>
  </si>
  <si>
    <t xml:space="preserve">ANGIORESONANCIA DE ABDOMEN </t>
  </si>
  <si>
    <t>ANGIORESONANCIA DE ABDOMEN CON CONTRASTE</t>
  </si>
  <si>
    <t xml:space="preserve">ANGIORESONANCIA DE AORTA ABDOMINAL </t>
  </si>
  <si>
    <t>ANGIORESONANCIA DE AORTA ABDOMINAL CON CONTRASTE</t>
  </si>
  <si>
    <t>ANGIORESONANCIA DE CARA CON CONTRASTE</t>
  </si>
  <si>
    <t xml:space="preserve">ANGIORESONANCIA DE CUELLO </t>
  </si>
  <si>
    <t>ANGIORESONANCIA DE CUELLO CON CONTRASTE</t>
  </si>
  <si>
    <t xml:space="preserve">ANGIORESONANCIA DE MIEMBRO INFERIOR </t>
  </si>
  <si>
    <t>ANGIORESONANCIA DE MIEMBRO INFERIOR CON CONTRASTE</t>
  </si>
  <si>
    <t xml:space="preserve">ANGIORESONANCIA DE MIEMBRO SUPERIOR </t>
  </si>
  <si>
    <t>ANGIORESONANCIA DE MIEMBRO SUPERIOR CON CONTRASTE</t>
  </si>
  <si>
    <t xml:space="preserve">ANGIORESONANCIA DE PELVIS </t>
  </si>
  <si>
    <t>ANGIORESONANCIA DE PELVIS CON CONTRASTE</t>
  </si>
  <si>
    <t>ANGIORESONANCIA DE TORAX  ( SIN INCLUIR CORAZON)</t>
  </si>
  <si>
    <t>ANGIORESONANCIA DE TORAX CON CONTRASTE ( SIN INCLUIR CORAZON)</t>
  </si>
  <si>
    <t xml:space="preserve">ANGIORESONANCIA RENAL </t>
  </si>
  <si>
    <t>ANGIORESONANCIA RENAL CON CONTRASTE</t>
  </si>
  <si>
    <t xml:space="preserve">ANGIORRESONANCIA CARA </t>
  </si>
  <si>
    <t>ANGIOTAC  AORTA TORÁCICA - ASCENDENTE</t>
  </si>
  <si>
    <t>ANGIOTAC AORTA ABDOMINAL Y MIEMBROS INFERIORES</t>
  </si>
  <si>
    <t>ANGIOTAC AORTA ABDOMINAL Y VASOS ILIACOS</t>
  </si>
  <si>
    <t>ANGIOTAC AORTA Y  RENAL</t>
  </si>
  <si>
    <t>ANGIOTAC ARTERIA PULMONAR</t>
  </si>
  <si>
    <t>ANGIOTAC CAROTIDEO</t>
  </si>
  <si>
    <t xml:space="preserve">ANGIOTAC DE ARTERIA SUB-CLAVIA Y RAMIFICACIONES </t>
  </si>
  <si>
    <t>ANGIOTAC DE ARTERIAS CEREBRALES</t>
  </si>
  <si>
    <t>ANGIOTAC DE ARTERIAS CORONARIAS</t>
  </si>
  <si>
    <t>ANGIOTAC DE CARÓTIDAS COMUNES Y CEREBRALES</t>
  </si>
  <si>
    <t>ANGIOTAC DE CORAZON Y GRANDES VASOS (MAPEO)</t>
  </si>
  <si>
    <t>ANGIOTAC DE MIEMBROS SUPERIORES</t>
  </si>
  <si>
    <t xml:space="preserve">ANGIOTAC DE VENA SUB-CLAVIA Y RAMIFICACIONES </t>
  </si>
  <si>
    <t>ARTROGRAFIA DE CADERA</t>
  </si>
  <si>
    <t>ARTROGRAFIA DE CODO</t>
  </si>
  <si>
    <t>ARTROGRAFIA DE HOMBRO</t>
  </si>
  <si>
    <t>ARTROGRAFIA DE MUÑECA</t>
  </si>
  <si>
    <t>ARTROGRAFIA DE RODILLA</t>
  </si>
  <si>
    <t>ARTROGRAFIA DE TOBILLO</t>
  </si>
  <si>
    <t>ARTRORESONANCIA DE CADERA DERECHA</t>
  </si>
  <si>
    <t>ARTRORESONANCIA DE CADERA IZQUIERDA</t>
  </si>
  <si>
    <t xml:space="preserve">ARTRORESONANCIA DE CODO DERECHO </t>
  </si>
  <si>
    <t xml:space="preserve">ARTRORESONANCIA DE CODO IZQUIERDO </t>
  </si>
  <si>
    <t xml:space="preserve">ARTRORESONANCIA DE HOMBRO DERECHO </t>
  </si>
  <si>
    <t xml:space="preserve">ARTRORESONANCIA DE HOMBRO IZQUIERDO </t>
  </si>
  <si>
    <t>ARTRORESONANCIA DE MANO DERECHA</t>
  </si>
  <si>
    <t>ARTRORESONANCIA DE MANO IZQUIERDA</t>
  </si>
  <si>
    <t xml:space="preserve">ARTRORESONANCIA DE MUÑECA DERECHO </t>
  </si>
  <si>
    <t xml:space="preserve">ARTRORESONANCIA DE MUÑECA IZQUIERDO </t>
  </si>
  <si>
    <t>ARTRORESONANCIA DE PIE DERECHO</t>
  </si>
  <si>
    <t>ARTRORESONANCIA DE PIE IZQUIERDO</t>
  </si>
  <si>
    <t>ARTRORESONANCIA DE RODILLA DERECHA</t>
  </si>
  <si>
    <t>ARTRORESONANCIA DE RODILLA IZQUIERDA</t>
  </si>
  <si>
    <t>ARTRORESONANCIA DE TOBILLO DERECHO</t>
  </si>
  <si>
    <t>ARTRORESONANCIA DE TOBILLO IZQUIERDO</t>
  </si>
  <si>
    <t xml:space="preserve">BIOPSIA  DE MASA INTRAABDO-MINAL VIA PERCUTANEA </t>
  </si>
  <si>
    <t xml:space="preserve">BIOPSIA  DE VESICULA BILIAR O VIAS BILIARES VIA PERCUTANEA </t>
  </si>
  <si>
    <t xml:space="preserve">BIOPSIA CERRADA ( PERCU TANEA (AGUJA) DE HIGADO) </t>
  </si>
  <si>
    <t>BIOPSIA CERRADA [PERCUTANEA] [CON AGUJA] DE PRÓSTATA POR ABORDAJE TRANSRECTAL</t>
  </si>
  <si>
    <t>BIOPSIA CERRADA DE GLANDULA O CONDUCTO SALIVAL (PUNCION O ASPIRACION CON AGUJA FINA O TRUCUT)</t>
  </si>
  <si>
    <t xml:space="preserve">BIOPSIA CERRADA DE PULMON VIA PERCUTANEA </t>
  </si>
  <si>
    <t xml:space="preserve">BIOPSIA DE DE PARED ABDOMINAL VIA PERCUTANEA </t>
  </si>
  <si>
    <t xml:space="preserve">BIOPSIA DE GANGLIO LINFATICO PROFUNDO </t>
  </si>
  <si>
    <t>BIOPSIA DE GLÁNDULA PARATIROIDES VÍA PERCUTÁNEA</t>
  </si>
  <si>
    <t xml:space="preserve">BIOPSIA DE GLANDULA SUPRARENAL VIA PERCUTANEA </t>
  </si>
  <si>
    <t>BIOPSIA DE GLÁNDULA TIROIDES VÍA PERCUTÁNEA</t>
  </si>
  <si>
    <t>BIOPSIA DE HUESO EN SITIO NO ESPECIFICADO, VIA PERCUTANEA</t>
  </si>
  <si>
    <t>BIOPSIA DE MAMA CON AGUJA TRU -CUT</t>
  </si>
  <si>
    <t xml:space="preserve">BIOPSIA DE ORGANO O TEJIDO DE MEDIASTINO VIA PERCUTANEA </t>
  </si>
  <si>
    <t xml:space="preserve">BIOPSIA DE PANCREAS VIA PERCUTANEA </t>
  </si>
  <si>
    <t xml:space="preserve">BIOPSIA DE PERITONEO VIA PERCUTANEA </t>
  </si>
  <si>
    <t xml:space="preserve">BIOPSIA DE PLEURA PERCUTANEA </t>
  </si>
  <si>
    <t xml:space="preserve">BIOPSIA DE RIÑON VIA PERCUTANEA </t>
  </si>
  <si>
    <t xml:space="preserve">BIOPSIA DE TEJIDO BLANDO: MUSCULOS, TENDON, FASCIA Y BURSA (INCLUYENDO MANO) VIA PERCUTANEA </t>
  </si>
  <si>
    <t xml:space="preserve">BIOPSIA DE TEJIDOS PERIRENALES </t>
  </si>
  <si>
    <t>BIOPSIA DE VERTEBRA, VIA PERCUTANEA</t>
  </si>
  <si>
    <t>BIOPSIA POR ASPIRACION CON AGUJA FINA DE AMIGDALAS Y ADENOIDES</t>
  </si>
  <si>
    <t>BIOPSIA POR PUNCION CON AGUJA FINA DE MAMA</t>
  </si>
  <si>
    <t xml:space="preserve">BIOPSIADE BAZO VIA PERCUTANEA </t>
  </si>
  <si>
    <t xml:space="preserve">CISTERNOGRAFIA </t>
  </si>
  <si>
    <t>CISTOGRAFIA CON PROYECCIONES OBLICUAS</t>
  </si>
  <si>
    <t>COLANGIOGRAFIA POR RESONANCIA  MAGNETICA</t>
  </si>
  <si>
    <t>COLANGIOGRAFIA POR RESONANCIA  MAGNETICA CON CONTRASTE</t>
  </si>
  <si>
    <t>COLANGIOGRAFIA POR TUBO O CATETER EN LA VIA BILIAR</t>
  </si>
  <si>
    <t xml:space="preserve">CONSULTA DE CONTROL O SEGUIMIENTO POR ESPECIALISTA EN RADIOLOGIA E IMÁGENES DIAGNOSTICAS </t>
  </si>
  <si>
    <t xml:space="preserve">CONSULTA DE PRIMERA VEZ CON ESPECIALISTA EN CARDIOLOGIA </t>
  </si>
  <si>
    <t xml:space="preserve">CONSULTA DE PRIMERA VEZ POR ESPECIALISTA EN RADIOLOGIA E IMÁGENES DIAGNOSTICAS </t>
  </si>
  <si>
    <t>DACRIOCISTOGRAFIA BILATERAL</t>
  </si>
  <si>
    <t>DACRIOCISTOGRAFIA UNILATERAL</t>
  </si>
  <si>
    <t xml:space="preserve">DOPPLER DE MANO BILATERAL </t>
  </si>
  <si>
    <t xml:space="preserve">DOPPLER DE MANO UNILATERAL </t>
  </si>
  <si>
    <t xml:space="preserve">DRENAJE DE COLECCION EN PARED ABDOMINAL VIA PERCUTANEA </t>
  </si>
  <si>
    <t xml:space="preserve">DRENAJE DE COLECCION EXTRAPERITONEAL VIA PERCUTANEA </t>
  </si>
  <si>
    <t xml:space="preserve">DRENAJE DE COLECCION INTRAPERITONEAL VIA PERCUTANEA </t>
  </si>
  <si>
    <t>DRENAJE DE COLECCIÓN PROFUNDA DE TEJIDOS BLANDOS</t>
  </si>
  <si>
    <t>DRENAJE DE COLECCIÓN PROFUNDA EN PIEL O TEJIDO CELULAR SUBCUTÁNEO POR INCISIÓN O ASPIRACIÓN</t>
  </si>
  <si>
    <t xml:space="preserve">DRENAJE DE COLECCIÓN RECTAL </t>
  </si>
  <si>
    <t xml:space="preserve">DRENAJE DE COLECCION RETROPERITONEAL VIA PERCUTANEA </t>
  </si>
  <si>
    <t xml:space="preserve">DRENAJE DE GLANDULA SUPRARENAL VIA PERCUTANEA </t>
  </si>
  <si>
    <t>DRENAJE DE LESION HEPATICA VIA PERCUTANEA</t>
  </si>
  <si>
    <t>DRENAJE DE QUISTE O  SEUDOQUISTE PANCREATICO VIA PERCUTANEA</t>
  </si>
  <si>
    <t>DRENAJE DEL ÁREA TIROIDEA VÍA PERCUTÁNEA</t>
  </si>
  <si>
    <t>DRENAJE EN MAMA DE COLECCION POR MASTOTOMIA O MAMOTOMIA</t>
  </si>
  <si>
    <t xml:space="preserve">DRENAJE PERCUTANEO DE COLECCION EN AREA PERIRRENAL </t>
  </si>
  <si>
    <t>DRENAJE PERCUTANEO DE COLECCION O QUISTE RENAL</t>
  </si>
  <si>
    <t>DRENAJE PERCUTANEO EN COLUMNA VERTEBRAL</t>
  </si>
  <si>
    <t>ECO PORTATIL (VALOR ADICIONAL A LA REGION DEL EXAMEN)</t>
  </si>
  <si>
    <t>ECOCARDIOGRAMA DE STRESS CON PRUEBA DE ESFUERZO O CON PRUEBA FARMACOLÓGICA</t>
  </si>
  <si>
    <t>ECOCARDIOGRAMA TRANSTORACICO (ADULTO)</t>
  </si>
  <si>
    <t>ECOCARDIOGRAMA TRANSTORACICO (PEDIATRICO)</t>
  </si>
  <si>
    <t>ECOCARDIOGRAMA TRANSESOFAGICO</t>
  </si>
  <si>
    <t>ECOGRAFÍA  CEREBRAL TRANSFONTANELAR CON ANALISIS DOPPLER</t>
  </si>
  <si>
    <t>ECOGRAFÍA  CEREBRAL TRANSFONTANELAR CON TRANSDUCTOR DE 7MHZ O MAS</t>
  </si>
  <si>
    <t>ECOGRAFÍA  DE GLANDULAS SALIVALES CON TRANSDUCTOR DE 7 MHZ O MAS</t>
  </si>
  <si>
    <t>ECOGRAFIA  OBSTETRICA TRANSVAGINAL</t>
  </si>
  <si>
    <t>ECOGRAFÍA ARTICULAR DE CADERA</t>
  </si>
  <si>
    <t xml:space="preserve">ECOGRAFIA ARTICULAR DE CODO </t>
  </si>
  <si>
    <t>ECOGRAFÍA ARTICULAR DE HOMBRO</t>
  </si>
  <si>
    <t>ECOGRAFIA ARTICULAR DE MANO (INCLUYE LOS DEDOS)</t>
  </si>
  <si>
    <t>ECOGRAFIA ARTICULAR DE PIE (INCLUYE LOS DEDOS)</t>
  </si>
  <si>
    <t>ECOGRAFIA ARTICULAR DE PUÑO (MUNECA)</t>
  </si>
  <si>
    <t>ECOGRAFÍA ARTICULAR DE RODILLA</t>
  </si>
  <si>
    <t xml:space="preserve">ECOGRAFIA ARTICULAR DE TOBILLO </t>
  </si>
  <si>
    <t>ECOGRAFÍA DE  TEJIDOS BLANDOS DE ABDOMEN CON ANALISIS DOPPLER</t>
  </si>
  <si>
    <t>ECOGRAFÍA DE ABDOMEN SUPERIOR: HIGADO, PÁNCREAS, VIAS BILIARES, RIÑONES, BAZO Y GRANDES VASOS</t>
  </si>
  <si>
    <t>ECOGRAFÍA DE ABDOMEN TOTAL: HIGADO, PÁNCREAS, VESICULA, VIAS BILIARES, RIÑONES, BAZO, GRANDES VASOS, PELVIS Y FLANCOS</t>
  </si>
  <si>
    <t>ECOGRAFÍA DE ABDOMEN: MASAS ABDOMINALES Y DE RETROPERITONEO</t>
  </si>
  <si>
    <t>ECOGRAFÍA DE ABDOMEN: PILORO</t>
  </si>
  <si>
    <t>ECOGRAFÍA DE CALCANEO</t>
  </si>
  <si>
    <t xml:space="preserve">ECOGRAFIA DE CUELLO </t>
  </si>
  <si>
    <t>ECOGRAFIA DE GLANGLIOS CERVICALES (MAPEO)</t>
  </si>
  <si>
    <t>ECOGRAFÍA DE HIGADO, PÁNCREAS, VIA BILIAR Y VE-SICULA</t>
  </si>
  <si>
    <t>ECOGRAFÍA DE MAMA, CON TRANSDUCTOR DE 7 MHZ O MAS</t>
  </si>
  <si>
    <t>ECOGRAFÍA DE OTROS SITIOS TORACICOS NCOC</t>
  </si>
  <si>
    <t>ECOGRAFÍA DE PENE CON TRANSDUCTOR DE 7 MHZ O MAS</t>
  </si>
  <si>
    <t>ECOGRAFÍA DE PROSTATA TRANSABDOMINAL</t>
  </si>
  <si>
    <t>ECOGRAFÍA DE PROSTATA TRANSRECTAL</t>
  </si>
  <si>
    <t>ECOGRAFÍA DE RIÑONES, BAZO, AORTA O ADRENALES</t>
  </si>
  <si>
    <t xml:space="preserve">ECOGRAFIA DE TEJIDOS BLANDOS DE CARA </t>
  </si>
  <si>
    <t>ECOGRAFÍA DE TEJIDOS BLANDOS DE PARED ABDOMINAL Y DE PELVIS</t>
  </si>
  <si>
    <t>ECOGRAFÍA DE PIEL O ANEXOS (ECOGRAFÍA DE TEJIDOS BLANDOS EN LAS EXTREMIDADES INFERIORES CON TRANSDUCTOR DE 7 MHZ O MAS)</t>
  </si>
  <si>
    <t>ECOGRAFÍA DE PIEL O ANEXOS (ECOGRAFÍA DE TEJIDOS BLANDOS EN LAS EXTREMIDADES SUPERIORES CON TRANSDUCTOR DE 7 MHZ O MAS - 881601 )</t>
  </si>
  <si>
    <t>ECOGRAFÍA DE TIROIDES CON TRANSDUCTOR DE 7 MHZ O MAS</t>
  </si>
  <si>
    <t>ECOGRAFÍA DE TORAX: PERICARDIO O PLEURA</t>
  </si>
  <si>
    <t>ECOGRAFÍA DE VIAS URINARIAS (RIÑONES, VEJIGA Y PROSTATA TRANSABDOMINAL)</t>
  </si>
  <si>
    <t>ECOGRAFIA DEL ABDOMEN Y PELVIS COMO GUIA DE PROCEDIMIENTO QUIRURGICO O INTERVENCIONISTA</t>
  </si>
  <si>
    <t xml:space="preserve">ECOGRAFIA DOPPLER  DE OTROS VASOS PERIFERICOS DEL CUELLO </t>
  </si>
  <si>
    <t xml:space="preserve">ECOGRAFIA DOPPLER  VENOSOS DE MIEMBROS INFERIORES </t>
  </si>
  <si>
    <t xml:space="preserve">ECOGRAFIA DOPPLER COMO GUIA EN COLOCACION DE CATETERES </t>
  </si>
  <si>
    <t xml:space="preserve">ECOGRAFIA DOPPLER CON EVALUACION DE FLUJO SANGUINEO EN HIPERTENSION PORTAL </t>
  </si>
  <si>
    <t xml:space="preserve">ECOGRAFIA DOPPLER CON EVALUACION DE FLUJO SANGUINEO EN MASAS ABDOMINALES </t>
  </si>
  <si>
    <t xml:space="preserve">ECOGRAFIA DOPPLER CON EVALUACION DE FLUJO SANGUINEO EN MASAS PELVICAS  </t>
  </si>
  <si>
    <t>ECOGRAFIA DOPPLER DE AORTA ABDOMINAL</t>
  </si>
  <si>
    <t xml:space="preserve">ECOGRAFIA DOPPLER DE ARTERIAS ILIACAS </t>
  </si>
  <si>
    <t xml:space="preserve">ECOGRAFIA DOPPLER DE ARTERIAS MESENTERICAS </t>
  </si>
  <si>
    <t xml:space="preserve">ECOGRAFIA DOPPLER DE ARTERIAS RENALES </t>
  </si>
  <si>
    <t xml:space="preserve">ECOGRAFIA DOPPLER DE OTROS ORGANOS TRANSPLANTADOS </t>
  </si>
  <si>
    <t xml:space="preserve">ECOGRAFIA DOPPLER DE RIÑON TRANSPLANTADO </t>
  </si>
  <si>
    <t>ECOGRAFIA DOPPLER DE TRONCO CELIACO</t>
  </si>
  <si>
    <t xml:space="preserve">ECOGRAFIA DOPPLER DE VASOS ABDOMINALES O PELVICOS </t>
  </si>
  <si>
    <t xml:space="preserve">ECOGRAFIA DOPPLER DE VASOS ARTERIALES DE MIEMBRO INFERIOR </t>
  </si>
  <si>
    <t>ECOGRAFIA DOPPLER DE VASOS ARTERIALES DE MIEMBRO SUPERIOR</t>
  </si>
  <si>
    <t xml:space="preserve">ECOGRAFIA DOPPLER DE VASOS ARTERIALES DE MIEMBROS INFERIORES BILATERAL </t>
  </si>
  <si>
    <t xml:space="preserve">ECOGRAFIA DOPPLER DE VASOS ARTERIALES DE MIEMBROS SUPERIORES BILATERAL </t>
  </si>
  <si>
    <t xml:space="preserve">ECOGRAFIA DOPPLER DE VASOS DEL PENE </t>
  </si>
  <si>
    <t xml:space="preserve">ECOGRAFIA DOPPLER DE VASOS ESCROTALES </t>
  </si>
  <si>
    <t xml:space="preserve">ECOGRAFIA DOPPLER DE VASOS VENOSOS DE MIEMBRO INFERIOR </t>
  </si>
  <si>
    <t xml:space="preserve">ECOGRAFIA DOPPLER DE VASOS VENOSOS DE MIEMBRO SUPERIOR </t>
  </si>
  <si>
    <t xml:space="preserve">ECOGRAFIA DOPPLER DE VASOS VENOSOS DE MIEMBRO SUPERIOR BILATERAL </t>
  </si>
  <si>
    <t xml:space="preserve">ECOGRAFIA DOPPLER DE VENA CAVA </t>
  </si>
  <si>
    <t xml:space="preserve">ECOGRAFIA DOPPLER DEL VASOS DEL CUELLO </t>
  </si>
  <si>
    <t xml:space="preserve">ECOGRAFIA DOPPLER OBSTETRICA CON EVALUACION DE CIRCULACION PLACENTARIA </t>
  </si>
  <si>
    <t xml:space="preserve">ECOGRAFIA DOPPLER TRANSCREANEAL </t>
  </si>
  <si>
    <t xml:space="preserve">ECOGRAFIA OBSTETRICA CON DETALLE ANATOMICO </t>
  </si>
  <si>
    <t>ECOGRAFÍA OBSTETRICA CON EVALUACION DE CIRCULACION PLACENTARIA Y FETAL</t>
  </si>
  <si>
    <t>ECOGRAFÍA OBSTETRICA CON PERFIL BIOFISICO</t>
  </si>
  <si>
    <t xml:space="preserve">ECOGRAFIA OBSTETRICA CON TRANSLUCENCIA NUCAL </t>
  </si>
  <si>
    <t>ECOGRAFÍA OBSTETRICA TRANSABDOMINAL</t>
  </si>
  <si>
    <t>ECOGRAFÍA PELVICA CON ANALISIS DOPPLER ACR</t>
  </si>
  <si>
    <t>ECOGRAFÍA PELVICA GINECOLOGICA TRANSABDOMINAL</t>
  </si>
  <si>
    <t>ECOGRAFÍA PELVICA GINECOLOGICA TRANSVAGINAL</t>
  </si>
  <si>
    <t>ECOGRAFÍA PELVICA GINECOLOGICA: ESTUDIO INTEGRAL FOLICULAR CON ECO VAGINAL (TRANSDUCTOR DE 7 MHZ O MAS)</t>
  </si>
  <si>
    <t>ECOGRAFÍA TESTICULAR CON ANALISIS DOPPLER</t>
  </si>
  <si>
    <t>ECOGRAFÍA TESTICULAR CON TRANSDUCTOR DE 7 MHZ O MAS</t>
  </si>
  <si>
    <t>ELECTROCARDIOGRAFIA DINAMICA (HOLTER)</t>
  </si>
  <si>
    <t>ELECTROCARDIOGRAMA DE RITMO O DE SUPERFICIE SOD (Adulto y Pediatrico)</t>
  </si>
  <si>
    <t>ENTERORESONANCIA ( PROCEDIMIENTO OBLIGATORIO CON MEDIO DE CONTRASTE)</t>
  </si>
  <si>
    <t xml:space="preserve">ESPECTROSCOPIA </t>
  </si>
  <si>
    <t>ESPECTROSCOPIA CON CONTRASTE</t>
  </si>
  <si>
    <t>ESPLENOPORTOGRAFÍA</t>
  </si>
  <si>
    <t>FARINGOGRAFIA Y ESOFAGOGRAMA CON CINE O VIDEO [ESTUDIO DE LA DEGLUCION]</t>
  </si>
  <si>
    <t>FARINGOLARINGOGRAFIA DINAMICA (CON CINE O VIDEO)</t>
  </si>
  <si>
    <t>FARINGOLARINGOGRAFIA SOD</t>
  </si>
  <si>
    <t xml:space="preserve">FISTULOGRAFIA DE PARED ABDOMINAL </t>
  </si>
  <si>
    <t>FISTULOGRAFIA DE PARED TORACICA SOD</t>
  </si>
  <si>
    <t>FISTULOGRAFIA EN REGION PERINEAL</t>
  </si>
  <si>
    <t>FLEBOTAC DE MIEMBROS INFERIORES</t>
  </si>
  <si>
    <t>FLEBOTAC DE MIEMBROS INFERIORES DISTAL</t>
  </si>
  <si>
    <t>FLEBOTAC DE MIEMBROS INFERIORES PROXIMAL</t>
  </si>
  <si>
    <t>FLUOROSCOPIA COMO  GUIA PARA PROCEDIMIENTOS</t>
  </si>
  <si>
    <t>GALACTOGRAFIA DE MULTIPLES CONDUCTOS</t>
  </si>
  <si>
    <t>GALACTOGRAFIA DE UN CONDUCTO</t>
  </si>
  <si>
    <t xml:space="preserve">GLUTEOS </t>
  </si>
  <si>
    <t>GLUTEOS  CON CONTRASTE</t>
  </si>
  <si>
    <t>GUIA ECOGRAFICA PARA PROCEDIMIENTOS DIAGNOSTICOS</t>
  </si>
  <si>
    <t>GUÍA TOMOGRAFICA PARA PROCEDIMIENTOS (MULTICORTE)</t>
  </si>
  <si>
    <t>HISTEROSALPINGOGRAFIA</t>
  </si>
  <si>
    <t>HISTEROSONOGRAFIA</t>
  </si>
  <si>
    <t>INSERCION DE CATETER CENTRAL POR VIA PERIFERICA</t>
  </si>
  <si>
    <t xml:space="preserve">INTERCONSULTA POR ESPECIALISTA EN RADIOLOGIA E IMÁGENES DIAGNOSTICAS </t>
  </si>
  <si>
    <t>MIELOGRAFIA CERVICAL</t>
  </si>
  <si>
    <t>MIELOGRAFIA LUMBAR</t>
  </si>
  <si>
    <t>MIELOGRAFIA TORACICA</t>
  </si>
  <si>
    <t>MIELOGRAFIA TOTAL DE COLUMNA</t>
  </si>
  <si>
    <t>MONITOREO AMBULATORIO DE PRESIÓN ARTERIAL SISTÉMICA</t>
  </si>
  <si>
    <t xml:space="preserve">NEFROSTOMIA VIA PERCUTANEA </t>
  </si>
  <si>
    <t xml:space="preserve">NEUROSONOGRAFIA FETAL </t>
  </si>
  <si>
    <t xml:space="preserve">PARACENTESIS  ABDOMINAL TERAPEUTICA </t>
  </si>
  <si>
    <t xml:space="preserve">PARACENTESIS ABDOMINAL DIAGNOSTICA VIA PERCUTANEA </t>
  </si>
  <si>
    <t>PIELOGRAFIA A TRAVES DE TUBO DE NEFROSTOMIA</t>
  </si>
  <si>
    <t>PIELOGRAFIA PERCUTANEA</t>
  </si>
  <si>
    <t>PIELOGRAFIA RETROGRADA A TRAVES DE CATETER DEJADO EN EL URETER O A TRAVES DE URETEROSTOMIA</t>
  </si>
  <si>
    <t>PIELOGRAFIA RETROGRADA O ANTEROGRADA</t>
  </si>
  <si>
    <t>PRUEBA DE ESFUERZO CARDIOVASCULAR</t>
  </si>
  <si>
    <t>RADIOGRAFÍA COMPARATIVA DE PIES CON APOYO (AP Y LATERAL)</t>
  </si>
  <si>
    <t>RADIOGRAFIA DE ABDOMEN SIMPLE</t>
  </si>
  <si>
    <t>RADIOGRAFIA DE ABDOMEN SIMPLE CON PROYECCIONES ADICIONALES (SERIE DE ABDOMEN AGUDO)</t>
  </si>
  <si>
    <t>RADIOGRAFIA DE AGUJEROS OPTICOS</t>
  </si>
  <si>
    <t>RADIOGRAFIA DE ANTEBRAZO</t>
  </si>
  <si>
    <t>RADIOGRAFIA DE ANTEVERSION FEMORAL</t>
  </si>
  <si>
    <t>RADIOGRAFIA DE ANTEVERSION TIBIAL</t>
  </si>
  <si>
    <t>RADIOGRAFIA DE ARCO CIGOMATICO</t>
  </si>
  <si>
    <t>RADIOGRAFIA DE ARTICULACION TEMPOROMAXILAR (ATM)</t>
  </si>
  <si>
    <t>RADIOGRAFIA DE ARTICULACIONES ACROMIO CLAVICULARES COMPARATIVAS</t>
  </si>
  <si>
    <t>RADIOGRAFIA DE ARTICULACIONES ESTERNOCLAVICULARES</t>
  </si>
  <si>
    <t>RADIOGRAFIA DE ARTICULACIONES SACROILIACAS</t>
  </si>
  <si>
    <t>RADIOGRAFIA DE BASE DE CRANEO</t>
  </si>
  <si>
    <t>RADIOGRAFIA DE CADERA COMPARATIVA</t>
  </si>
  <si>
    <t>RADIOGRAFIA DE CADERA O ARTICULACION COXO-FEMORAL (AP, LATERAL)</t>
  </si>
  <si>
    <t>RADIOGRAFIA DE CALCANEO AXIAL Y LATERAL</t>
  </si>
  <si>
    <t>RADIOGRAFIA DE CARA (PERFILOGRAMA)</t>
  </si>
  <si>
    <t>RADIOGRAFIA DE CAVUM FARINGEO</t>
  </si>
  <si>
    <t>RADIOGRAFIA DE CLAVICULA</t>
  </si>
  <si>
    <t>RADIOGRAFIA DE CODO</t>
  </si>
  <si>
    <t>RADIOGRAFIA DE COLON POR ENEMA CON DOBLE CONTRASTE</t>
  </si>
  <si>
    <t>RADIOGRAFIA DE COLON POR ENEMA O COLON POR INGESTA</t>
  </si>
  <si>
    <t>RADIOGRAFIA DE COLUMNA CERVICAL</t>
  </si>
  <si>
    <t>RADIOGRAFIA DE COLUMNA DORSOLUMBAR(SOLO PARA LA UNION)</t>
  </si>
  <si>
    <t>RADIOGRAFIA DE COLUMNA LUMBOSACRA</t>
  </si>
  <si>
    <t>RADIOGRAFIA DE COLUMNA TORACICA</t>
  </si>
  <si>
    <t>RADIOGRAFIA DE COLUMNA UNION CERVICO DORSAL</t>
  </si>
  <si>
    <t>RADIOGRAFIA DE COLUMNA VERTEBRAL TOTAL</t>
  </si>
  <si>
    <t>RADIOGRAFIA DE CONDUCTO AUDITIVO INTERNO</t>
  </si>
  <si>
    <t>RADIOGRAFIA DE CRANEO SIMPLE</t>
  </si>
  <si>
    <t>RADIOGRAFIA DE DEDOS EN MANO</t>
  </si>
  <si>
    <t>RADIOGRAFIA DE ESÓFAGO</t>
  </si>
  <si>
    <t>RADIOGRAFIA DE ESTERNON</t>
  </si>
  <si>
    <t>RADIOGRAFIA DE FARINGE [FARINGOGRAFIA]</t>
  </si>
  <si>
    <t>RADIOGRAFIA DE FEMUR AP Y LATERAL</t>
  </si>
  <si>
    <t>RADIOGRAFIA DE HOMBRO</t>
  </si>
  <si>
    <t>RADIOGRAFIA DE HUESOS LARGOS SERIE COMPLETA (ESQUELETO AXIAL Y APEND IPULAR)</t>
  </si>
  <si>
    <t>RADIOGRAFIA DE HUESOS NASALES</t>
  </si>
  <si>
    <t>RADIOGRAFIA DE HUMERO</t>
  </si>
  <si>
    <t>RADIOGRAFIA DE MALAR</t>
  </si>
  <si>
    <t>RADIOGRAFIA DE MASTOIDES COMPARATIVAS</t>
  </si>
  <si>
    <t>RADIOGRAFIA DE MAXILAR INFERIOR</t>
  </si>
  <si>
    <t>RADIOGRAFIA DE MAXILAR SUPERIOR</t>
  </si>
  <si>
    <t>RADIOGRAFIA DE MIEMBRO INFERIOR AP Y LATERAL</t>
  </si>
  <si>
    <t>RADIOGRAFIA DE MUÑECA</t>
  </si>
  <si>
    <t>RADIOGRAFIA DE OMOPLATO</t>
  </si>
  <si>
    <t>RADIOGRAFIA DE ORBITAS</t>
  </si>
  <si>
    <t>RADIOGRAFIA DE PEÑASCOS</t>
  </si>
  <si>
    <t>RADIOGRAFIA DE PIE AP Y LATERAL</t>
  </si>
  <si>
    <t>RADIOGRAFIA DE PIERNA AP Y LATERAL</t>
  </si>
  <si>
    <t>RADIOGRAFIA DE REJA COSTAL</t>
  </si>
  <si>
    <t>RADIOGRAFIA DE RODILLA AP, LATERAL</t>
  </si>
  <si>
    <t>RADIOGRAFIA DE RODILLAS COMPARATIVAS POSICION VERTICAL (UNICAMENTE VISTA ANTEROPOSTERIOR)</t>
  </si>
  <si>
    <t>RADIOGRAFIA DE SACRO COCCIX</t>
  </si>
  <si>
    <t>RADIOGRAFIA DE SENOS PARANASALES</t>
  </si>
  <si>
    <t>RADIOGRAFIA DE SILLA TURCA</t>
  </si>
  <si>
    <t>RADIOGRAFIA DE TEJIDOS BLANDOS DE CUELLO</t>
  </si>
  <si>
    <t>RADIOGRAFIA DE TOBILLO AP LATERAL Y ROTACION INTERNA</t>
  </si>
  <si>
    <t>RADIOGRAFIA DE TORAX (PA O AP Y LATERAL, DECUBITO LATERAL, OBLICUAS O LATERAL CON BARIO)</t>
  </si>
  <si>
    <t>RADIOGRAFIA DE TRANSITO INTESTINAL CON MARCADORES</t>
  </si>
  <si>
    <t>RADIOGRAFIA DE TRANSITO INTESTINAL CONVENCIONAL</t>
  </si>
  <si>
    <t>RADIOGRAFIA DE TRANSITO INTESTINAL DOBLE CONTRASTE</t>
  </si>
  <si>
    <t>RADIOGRAFIA DE VIAS DIGESTIVAS ALTAS (ESOFAGO, ESTOMAGO Y DUODENO)</t>
  </si>
  <si>
    <t>RADIOGRAFIA DE VIAS DIGESTIVAS ALTAS (ESOFAGO, ESTOMAGO Y DUODENO) CON DOBLE CONTRASTE</t>
  </si>
  <si>
    <t>RADIOGRAFIA DE VIAS DIGESTIVAS ALTAS (ESOFAGO, ESTOMAGO Y DUODENO) Y TRANSITO INTESTINAL</t>
  </si>
  <si>
    <t>RADIOGRAFIA DINAMICA  DE COLUMNA VERTEBRAL</t>
  </si>
  <si>
    <t>RADIOGRAFIA PANORAMICA DE COLUMNA (GONIOMETRIA U ORTOGRAMA) FORMATO 14" X 17" (NIÑOS)</t>
  </si>
  <si>
    <t>RADIOGRAFIA PANORAMICA DE COLUMNA (GONIOMETRIA U ORTOGRAMA) FORMATO 14" X 36" (ADULTOS)</t>
  </si>
  <si>
    <t>RADIOGRAFIA PANORAMICA DE MIEMBROS INFERIORES (GONIOMETRIA U ORTOGRAMA), EN FORMATO 14" X 17" (NIÑOS)</t>
  </si>
  <si>
    <t>RADIOGRAFIA PANORAMICA DE MIEMBROS INFERIORES (GONIOMETRIA U ORTOGRAMA), EN FORMATO 14" X 36" (ADULTOS)</t>
  </si>
  <si>
    <t>RADIOGRAFIA PARA DETECTAR EDAD OSEA [CARPOGRAMA]</t>
  </si>
  <si>
    <t>RADIOGRAFIA PARA MEDICION DE MIEMBROS INFERIORES [ESTUDIO DE FARILL U OSTEOMETRIA], ESTUDIO DE PIE PLANO (PIES CON APOYO)</t>
  </si>
  <si>
    <t>RADIOGRAFIA TANGENCIAL DE ROTULA</t>
  </si>
  <si>
    <t>RADIOGRAFIAS AXIALES DE ROTULA O LONGITUD DE MIEMBROS INFERIORES</t>
  </si>
  <si>
    <t>RADIOGRAFIAS COMPARATIVAS DE EXTREMIDADES INFERIORES</t>
  </si>
  <si>
    <t xml:space="preserve">RADIOGRAFIAS COMPARATIVAS DE EXTREMIDADES SUPERIORES </t>
  </si>
  <si>
    <t>RADIOGRAFIAS EN EXTREMIDADES PROYECCIONES ADICIONALES: STRESS, TUNEL, OBLICUAS</t>
  </si>
  <si>
    <t>REEMPLAZO DE CATERTER DE NEFROSTOMIA</t>
  </si>
  <si>
    <t xml:space="preserve">RESONACIA  MAGNETICA DE CUELLO </t>
  </si>
  <si>
    <t>RESONACIA  MAGNETICA DE CUELLO CON CONTRASTE</t>
  </si>
  <si>
    <t>RESONANCIA  MAGNETICA COMO GUIA PARA PROCEDIMIENTOS (NEURONAVEGACION)</t>
  </si>
  <si>
    <t xml:space="preserve">RESONANCIA  MAGNETICA DE ABDOMEN </t>
  </si>
  <si>
    <t>RESONANCIA  MAGNETICA DE ABDOMEN CON CONTRASTE</t>
  </si>
  <si>
    <t xml:space="preserve">RESONANCIA  MAGNETICA DE ARTICULACION ESTERNOCLAVICULAR DERECHA </t>
  </si>
  <si>
    <t>RESONANCIA  MAGNETICA DE ARTICULACION ESTERNOCLAVICULAR DERECHA CON CONTRASTE</t>
  </si>
  <si>
    <t xml:space="preserve">RESONANCIA  MAGNETICA DE ARTICULACION ESTERNOCLAVICULAR IZQUIERDA </t>
  </si>
  <si>
    <t>RESONANCIA  MAGNETICA DE ARTICULACION ESTERNOCLAVICULAR IZQUIERDA CON CONTRASTE</t>
  </si>
  <si>
    <t xml:space="preserve">RESONANCIA  MAGNETICA DE ARTICULACION TEMPORO-MANDIBULAR </t>
  </si>
  <si>
    <t>RESONANCIA  MAGNETICA DE ARTICULACION TEMPORO-MANDIBULAR CON CONTRASTE</t>
  </si>
  <si>
    <t xml:space="preserve">RESONANCIA  MAGNETICA DE ARTICULACIONES DE MIEMBRO INFERIOR </t>
  </si>
  <si>
    <t xml:space="preserve">RESONANCIA  MAGNETICA DE ARTICULACIONES DE MIEMBRO SUPERIOR  </t>
  </si>
  <si>
    <t xml:space="preserve">RESONANCIA  MAGNETICA DE BASE DE CRANEO - SILLA TURCA </t>
  </si>
  <si>
    <t>RESONANCIA  MAGNETICA DE BASE DE CRANEO - SILLA TURCA  CON CONTRASTE</t>
  </si>
  <si>
    <t xml:space="preserve">RESONANCIA  MAGNETICA DE CARA </t>
  </si>
  <si>
    <t>RESONANCIA  MAGNETICA DE CARA  CON CONTRASTE</t>
  </si>
  <si>
    <t xml:space="preserve">RESONANCIA  MAGNETICA DE CEREBRO </t>
  </si>
  <si>
    <t>RESONANCIA  MAGNETICA DE CEREBRO CON CONTRASTE</t>
  </si>
  <si>
    <t>RESONANCIA  MAGNETICA DE CEREBRO CON PROTOCOLO DE EPIL EPSIA CON CONTRASTE</t>
  </si>
  <si>
    <t>RESONANCIA  MAGNETICA DE CEREBRO CON PROTOCOLO DE EPILEPSIA</t>
  </si>
  <si>
    <t xml:space="preserve">RESONANCIA  MAGNETICA DE CEREBRO CON PROTOCOLO DE PARKINSON </t>
  </si>
  <si>
    <t>RESONANCIA  MAGNETICA DE CEREBRO CON PROTOCOLO DE PARKINSON CON CONTRASTE</t>
  </si>
  <si>
    <t>RESONANCIA  MAGNETICA DE CEREBRO CON TRACTOGRAFIA</t>
  </si>
  <si>
    <t>RESONANCIA  MAGNETICA DE CEREBRO CON TRACTOGRAFIA CON CONTRASTE</t>
  </si>
  <si>
    <t xml:space="preserve">RESONANCIA  MAGNETICA DE CEREBRO CON VOLUMETRIA HIPOCAMPAL  </t>
  </si>
  <si>
    <t>RESONANCIA  MAGNETICA DE CEREBRO CON VOLUMETRIA HIPOCAMPAL CON CONTRASTE</t>
  </si>
  <si>
    <t xml:space="preserve">RESONANCIA  MAGNETICA DE COLUMNA CERVICAL </t>
  </si>
  <si>
    <t>RESONANCIA  MAGNETICA DE COLUMNA CERVICAL CON CONTRASTE</t>
  </si>
  <si>
    <t xml:space="preserve">RESONANCIA  MAGNETICA DE COLUMNA LUMBOSACRA </t>
  </si>
  <si>
    <t>RESONANCIA  MAGNETICA DE COLUMNA LUMBOSACRA CON CONTRASTE</t>
  </si>
  <si>
    <t xml:space="preserve">RESONANCIA  MAGNETICA DE COLUMNA SACROCOXIGEA </t>
  </si>
  <si>
    <t>RESONANCIA  MAGNETICA DE COLUMNA SACROCOXIGEA CON CONTRASTE</t>
  </si>
  <si>
    <t xml:space="preserve">RESONANCIA  MAGNETICA DE COLUMNA SACROILIACA </t>
  </si>
  <si>
    <t>RESONANCIA  MAGNETICA DE COLUMNA SACROILIACA CON CONTRASTE</t>
  </si>
  <si>
    <t xml:space="preserve">RESONANCIA  MAGNETICA DE COLUMNA TORACICA </t>
  </si>
  <si>
    <t>RESONANCIA  MAGNETICA DE COLUMNA TORACICA  CON CONTRASTE</t>
  </si>
  <si>
    <t xml:space="preserve">RESONANCIA  MAGNETICA DE CORAZON CON MAPEO DE LA VELOCIDAD DE FLUJO </t>
  </si>
  <si>
    <t xml:space="preserve">RESONANCIA  MAGNETICA DE CORAZON CON VALORACION FUNCIONAL </t>
  </si>
  <si>
    <t xml:space="preserve">RESONANCIA  MAGNETICA DE CORAZON CON ESTRÉS (FISICO O FARMACOLOGICO) </t>
  </si>
  <si>
    <t xml:space="preserve">RESONANCIA  MAGNETICA DE GRANDULAS SUPRARENALES   </t>
  </si>
  <si>
    <t>RESONANCIA  MAGNETICA DE GRANDULAS SUPRARENALES CON CONTARSTE</t>
  </si>
  <si>
    <t xml:space="preserve">RESONANCIA  MAGNETICA DE HIGADO  </t>
  </si>
  <si>
    <t>RESONANCIA  MAGNETICA DE HIGADO CON CONTRASTE</t>
  </si>
  <si>
    <t xml:space="preserve">RESONANCIA  MAGNETICA DE MIEMBRO INFERIOR, SIN INCLUIR ARTICULACIONES  </t>
  </si>
  <si>
    <t>RESONANCIA  MAGNETICA DE MIEMBRO SUPERIOR, SIN INCLUIR ARTICULACIONES</t>
  </si>
  <si>
    <t xml:space="preserve">RESONANCIA  MAGNETICA DE OIDOS </t>
  </si>
  <si>
    <t>RESONANCIA  MAGNETICA DE OIDOS CON CONTRASTE</t>
  </si>
  <si>
    <t xml:space="preserve">RESONANCIA  MAGNETICA DE ORBITAS </t>
  </si>
  <si>
    <t>RESONANCIA  MAGNETICA DE ORBITAS CON CONTRASTE</t>
  </si>
  <si>
    <t xml:space="preserve">RESONANCIA  MAGNETICA DE PANCREAS  </t>
  </si>
  <si>
    <t>RESONANCIA  MAGNETICA DE PANCREAS CON CONTRASTE</t>
  </si>
  <si>
    <t xml:space="preserve">RESONANCIA  MAGNETICA DE PARES CRANEANOS </t>
  </si>
  <si>
    <t>RESONANCIA  MAGNETICA DE PARES CRANEANOS CON CONTRASTE</t>
  </si>
  <si>
    <t xml:space="preserve">RESONANCIA  MAGNETICA DE PAROTIDAS </t>
  </si>
  <si>
    <t>RESONANCIA  MAGNETICA DE PAROTIDAS CON CONTRASTE</t>
  </si>
  <si>
    <t xml:space="preserve">RESONANCIA  MAGNETICA DE PELVIS </t>
  </si>
  <si>
    <t>RESONANCIA  MAGNETICA DE PELVIS CON CONTRASTE</t>
  </si>
  <si>
    <t xml:space="preserve">RESONANCIA  MAGNETICA DE PISO PELVICO </t>
  </si>
  <si>
    <t>RESONANCIA  MAGNETICA DE PLACENTA</t>
  </si>
  <si>
    <t>RESONANCIA  MAGNETICA DE PLACENTA CON CONTRASTE</t>
  </si>
  <si>
    <t xml:space="preserve">RESONANCIA  MAGNETICA DE PLEXO BRAQUIAL </t>
  </si>
  <si>
    <t xml:space="preserve">RESONANCIA  MAGNETICA DE PLEXO BRAQUIAL DERECHO  </t>
  </si>
  <si>
    <t xml:space="preserve">RESONANCIA  MAGNETICA DE PLEXO BRAQUIAL DERECHO  CON CONTRASTE </t>
  </si>
  <si>
    <t xml:space="preserve">RESONANCIA  MAGNETICA DE PLEXO BRAQUIAL IZQUIERDO  </t>
  </si>
  <si>
    <t xml:space="preserve">RESONANCIA  MAGNETICA DE PLEXO BRAQUIAL IZQUIERDO  CON CONTRASTE </t>
  </si>
  <si>
    <t xml:space="preserve">RESONANCIA  MAGNETICA DE PLEXO LUMBOSACRO DERECHO </t>
  </si>
  <si>
    <t xml:space="preserve">RESONANCIA  MAGNETICA DE PLEXO LUMBOSACRO DERECHO CON CONTRASTE </t>
  </si>
  <si>
    <t xml:space="preserve">RESONANCIA  MAGNETICA DE PLEXO LUMBOSACRO IZQUIERDO </t>
  </si>
  <si>
    <t xml:space="preserve">RESONANCIA  MAGNETICA DE PLEXO LUMBOSACRO IZQUIERDO CON CONTRASTE </t>
  </si>
  <si>
    <t>RESONANCIA  MAGNETICA DE PROSTATA ( PROCEDIMIENTO OBLIGATORIO CON CONTRASTE)</t>
  </si>
  <si>
    <t>RESONANCIA  MAGNETICA DE SENOS PARANASALES O CARA</t>
  </si>
  <si>
    <t>RESONANCIA  MAGNETICA DE SENOS PARANASALES O CARA CON CONTRASTE</t>
  </si>
  <si>
    <t xml:space="preserve">RESONANCIA  MAGNETICA DE TORAX </t>
  </si>
  <si>
    <t>RESONANCIA  MAGNETICA DE TORAX CON CONTRASTE</t>
  </si>
  <si>
    <t>RESONANCIA  MAGNETICA DE VIAS BILIARES</t>
  </si>
  <si>
    <t>RESONANCIA  MAGNETICA DE VIAS BILIARES CON CONTRASTE</t>
  </si>
  <si>
    <t>RESONANCIA  MAGNETICA DE VIAS URINARIAS (URORESONANCIA)</t>
  </si>
  <si>
    <t>RESONANCIA  MAGNETICA OBSTETRICA ( FETAL)</t>
  </si>
  <si>
    <t>RESONANCIA  MAGNETICA OBSTETRICA ( FETAL) CON CONTRASTE</t>
  </si>
  <si>
    <t xml:space="preserve">RESONANCIA  MAGNETICA RENAL  </t>
  </si>
  <si>
    <t>RESONANCIA  MAGNETICA RENAL CON CONTRASTE</t>
  </si>
  <si>
    <t>RESONANCIA  MAGNETICA UNION CRANEO -CERVICAL</t>
  </si>
  <si>
    <t>RESONANCIA  MAGNETICA UNION CRANEO -CERVICAL CON CONTRASTE</t>
  </si>
  <si>
    <t xml:space="preserve">RESONANCIA MAGNÉTICA DE CEREBRO CON DIFUSION TENSORIAL </t>
  </si>
  <si>
    <t>RESONANCIA MAGNÉTICA DE CEREBRO CON DIFUSION TENSORIAL CON CONTRASTE</t>
  </si>
  <si>
    <t>RESONANCIA DE CLAVICULA DERECHA</t>
  </si>
  <si>
    <t>RESONANCIA DE CLAVICULA DERECHA CON CONTRASTE</t>
  </si>
  <si>
    <t>RESONANCIA DE CLAVICULA IZQUIERDA</t>
  </si>
  <si>
    <t>RESONANCIA DE CLAVICULA IZQUIERDA CON CONTRASTE</t>
  </si>
  <si>
    <t>RESONANCIA DE UNION CERVICO-DORSAL</t>
  </si>
  <si>
    <t>RESONANCIA DE UNION CERVICO-DORSAL CON CONTRASTE</t>
  </si>
  <si>
    <t>RESONANCIA DE UNION DORSO-LUMBAR</t>
  </si>
  <si>
    <t>RESONANCIA DE UNION DORSO-LUMBAR CON CONTRATE</t>
  </si>
  <si>
    <t>RESONANCIA MAGNETICA CON ANGIOGRAFIA</t>
  </si>
  <si>
    <t>RESONANCIA MAGNETICA CON ANGIOGRAFIA CON CONTRASTE</t>
  </si>
  <si>
    <t>RESONANCIA MAGNETICA CON PERFUSION</t>
  </si>
  <si>
    <t xml:space="preserve">RESONANCIA MAGNETICA DE ANTEBRAZO DERECHO </t>
  </si>
  <si>
    <t>RESONANCIA MAGNETICA DE ANTEBRAZO DERECHO CON CONTRASTE</t>
  </si>
  <si>
    <t xml:space="preserve">RESONANCIA MAGNETICA DE ANTEBRAZO IZQUIERDO </t>
  </si>
  <si>
    <t>RESONANCIA MAGNETICA DE ANTEBRAZO IZQUIERDO CON CONTRASTE</t>
  </si>
  <si>
    <t xml:space="preserve">RESONANCIA MAGNETICA DE BRAZO DERECHO </t>
  </si>
  <si>
    <t>RESONANCIA MAGNETICA DE BRAZO DERECHO CON CONTRASTE</t>
  </si>
  <si>
    <t xml:space="preserve">RESONANCIA MAGNETICA DE BRAZO IZQUIERDO </t>
  </si>
  <si>
    <t>RESONANCIA MAGNETICA DE BRAZO IZQUIERDO CON CONTRASTE</t>
  </si>
  <si>
    <t xml:space="preserve">RESONANCIA MAGNETICA DE CADERA DERECHA </t>
  </si>
  <si>
    <t>RESONANCIA MAGNETICA DE CADERA DERECHA CON CONTRASTE</t>
  </si>
  <si>
    <t xml:space="preserve">RESONANCIA MAGNETICA DE CADERA IZQUIERDA </t>
  </si>
  <si>
    <t>RESONANCIA MAGNETICA DE CADERA IZQUIERDA CON CONTRASTE</t>
  </si>
  <si>
    <t xml:space="preserve">RESONANCIA MAGNETICA DE CODO DERECHO  </t>
  </si>
  <si>
    <t>RESONANCIA MAGNETICA DE CODO DERECHO CON CONTRASTE</t>
  </si>
  <si>
    <t xml:space="preserve">RESONANCIA MAGNETICA DE CODO IZQUIERDO  </t>
  </si>
  <si>
    <t>RESONANCIA MAGNETICA DE CODO IZQUIERDO CON CONTRASTE</t>
  </si>
  <si>
    <t xml:space="preserve">RESONANCIA MAGNETICA DE ESCAPULA DERECHA </t>
  </si>
  <si>
    <t>RESONANCIA MAGNETICA DE ESCAPULA DERECHA CON CONTRASTE</t>
  </si>
  <si>
    <t xml:space="preserve">RESONANCIA MAGNETICA DE ESCAPULA IZQUIERDA </t>
  </si>
  <si>
    <t>RESONANCIA MAGNETICA DE ESCAPULA IZQUIERDA CON CONTRASTE</t>
  </si>
  <si>
    <t xml:space="preserve">RESONANCIA MAGNETICA DE FEMUR DERECHO </t>
  </si>
  <si>
    <t>RESONANCIA MAGNETICA DE FEMUR DERECHO CON CONTRASTE</t>
  </si>
  <si>
    <t xml:space="preserve">RESONANCIA MAGNETICA DE FEMUR IZQUIERDO </t>
  </si>
  <si>
    <t>RESONANCIA MAGNETICA DE FEMUR IZQUIERDO CON CONTRASTE</t>
  </si>
  <si>
    <t xml:space="preserve">RESONANCIA MAGNETICA DE HOMBRO DERECHO </t>
  </si>
  <si>
    <t>RESONANCIA MAGNETICA DE HOMBRO DERECHO CON CONTRASTE</t>
  </si>
  <si>
    <t xml:space="preserve">RESONANCIA MAGNETICA DE HOMBRO IZQUIERDO </t>
  </si>
  <si>
    <t>RESONANCIA MAGNETICA DE HOMBRO IZQUIERDO CON CONTRASTE</t>
  </si>
  <si>
    <t>RESONANCIA MAGNETICA DE MAMA</t>
  </si>
  <si>
    <t>RESONANCIA MAGNETICA DE MAMA CON CONTRASTE</t>
  </si>
  <si>
    <t xml:space="preserve">RESONANCIA MAGNETICA DE MANO DERECHA </t>
  </si>
  <si>
    <t>RESONANCIA MAGNETICA DE MANO DERECHA CON CONTRASTE</t>
  </si>
  <si>
    <t xml:space="preserve">RESONANCIA MAGNETICA DE MANO IZQUIERDA </t>
  </si>
  <si>
    <t>RESONANCIA MAGNETICA DE MANO IZQUIERDA CON CONTRASTE</t>
  </si>
  <si>
    <t xml:space="preserve">RESONANCIA MAGNETICA DE MUÑECA DERECHA </t>
  </si>
  <si>
    <t>RESONANCIA MAGNETICA DE MUÑECA DERECHA CON CONTRASTE</t>
  </si>
  <si>
    <t xml:space="preserve">RESONANCIA MAGNETICA DE MUÑECA IZQUIERDA </t>
  </si>
  <si>
    <t>RESONANCIA MAGNETICA DE MUÑECA IZQUIERDA CON CONTRASTE</t>
  </si>
  <si>
    <t xml:space="preserve">RESONANCIA MAGNETICA DE MUSLO DERECHO </t>
  </si>
  <si>
    <t>RESONANCIA MAGNETICA DE MUSLO DERECHO CON CONTRASTE</t>
  </si>
  <si>
    <t xml:space="preserve">RESONANCIA MAGNETICA DE MUSLO IZQUIERDO </t>
  </si>
  <si>
    <t>RESONANCIA MAGNETICA DE MUSLO IZQUIERDO CON CONTRASTE</t>
  </si>
  <si>
    <t xml:space="preserve">RESONANCIA MAGNETICA DE PIE DERECHO </t>
  </si>
  <si>
    <t>RESONANCIA MAGNETICA DE PIE DERECHO CON CONTRASTE</t>
  </si>
  <si>
    <t xml:space="preserve">RESONANCIA MAGNETICA DE PIE IZQUIERDO </t>
  </si>
  <si>
    <t>RESONANCIA MAGNETICA DE PIE IZQUIERDO CON CONTRASTE</t>
  </si>
  <si>
    <t xml:space="preserve">RESONANCIA MAGNETICA DE PIERNA DERECHA </t>
  </si>
  <si>
    <t>RESONANCIA MAGNETICA DE PIERNA DERECHA CON CONTRASTE</t>
  </si>
  <si>
    <t xml:space="preserve">RESONANCIA MAGNETICA DE PIERNA IZQUIERDA </t>
  </si>
  <si>
    <t>RESONANCIA MAGNETICA DE PIERNA IZQUIERDA CON CONTRASTE</t>
  </si>
  <si>
    <t xml:space="preserve">RESONANCIA MAGNETICA DE RODILLA DERECHA </t>
  </si>
  <si>
    <t>RESONANCIA MAGNETICA DE RODILLA DERECHA CON CONTRASTE</t>
  </si>
  <si>
    <t xml:space="preserve">RESONANCIA MAGNETICA DE RODILLA IZQUIERDA </t>
  </si>
  <si>
    <t>RESONANCIA MAGNETICA DE RODILLA IZQUIERDA CON CONTRASTE</t>
  </si>
  <si>
    <t>RESONANCIA MAGNETICA DE SITIO NO ESPECIFICADO</t>
  </si>
  <si>
    <t xml:space="preserve">RESONANCIA MAGNETICA DE TENDON DE AQUILES DERECHO </t>
  </si>
  <si>
    <t>RESONANCIA MAGNETICA DE TENDON DE AQUILES DERECHO CON CONTRASTE</t>
  </si>
  <si>
    <t xml:space="preserve">RESONANCIA MAGNETICA DE TENDON DE AQUILES IZQUIERDO </t>
  </si>
  <si>
    <t>RESONANCIA MAGNETICA DE TENDON DE AQUILES IZQUIERDO CON CONTRASTE</t>
  </si>
  <si>
    <t xml:space="preserve">RESONANCIA MAGNETICA DE TOBILLO DERECHO </t>
  </si>
  <si>
    <t>RESONANCIA MAGNETICA DE TOBILLO DERECHO CON CONTRASTE</t>
  </si>
  <si>
    <t xml:space="preserve">RESONANCIA MAGNETICA DE TOBILLO IZQUIERDO </t>
  </si>
  <si>
    <t>RESONANCIA MAGNETICA DE TOBILLO IZQUIERDO CON CONTRASTE</t>
  </si>
  <si>
    <t xml:space="preserve">RESONANCIA MAGNETICA PARA EVALUACIÓN DINÁMICA DE LÍQUIDO CEFALORAQUIDEO </t>
  </si>
  <si>
    <t>SEDACION (INCLUYE INSUMOS Y HONORARIOS) PARA RESONANCIA</t>
  </si>
  <si>
    <t>SIALOGRAFIA (CUALQUIER GLANDULA) SOD</t>
  </si>
  <si>
    <t>RESONANCIA MAGNETICA DE CUELLO (SIALORESONANCIA)</t>
  </si>
  <si>
    <t>TEST DE ESCOLIOSIS</t>
  </si>
  <si>
    <t>TOMOGRAFIA  COMPUTADA DE ABDOMEN SUPERIOR</t>
  </si>
  <si>
    <t>TOMOGRAFIA  COMPUTADA DE ABDOMEN Y PELVIS (ABD OMEN TOTAL)</t>
  </si>
  <si>
    <t>TOMOGRAFIA  COMPUTADA DE ARTICULACION TEMPORO MANDIBULAR (BILATERAL)</t>
  </si>
  <si>
    <t xml:space="preserve">TOMOGRAFIA  COMPUTADA DE CADERA </t>
  </si>
  <si>
    <t>TOMOGRAFIA  COMPUTADA DE COLUMNA SEGMENTOS CERVICAL, TORACICO, LUMBAR Y/O SACRO, COMPLEMENTO A MIELOGRAFIA (CADA SEGMENTO)SEGMENTO ADICONAL</t>
  </si>
  <si>
    <t>TOMOGRAFIA  COMPUTADA DE COLUMNA SEGMENTOS CERVICAL, TORACICO, LUMBAR Y/O SACRO, POR CADA NIVEL (TRES ESPACIOS)</t>
  </si>
  <si>
    <t>TOMOGRAFIA  COMPUTADA DE CRANEO CON CONTRASTE</t>
  </si>
  <si>
    <t>TOMOGRAFIA  COMPUTADA DE CRANEO SIMPLE</t>
  </si>
  <si>
    <t>TOMOGRAFIA  COMPUTADA DE CRANEO SIMPLE Y CON CONTRASTE</t>
  </si>
  <si>
    <t>TOMOGRAFIA  COMPUTADA DE CUELLO (TEJIDOS BLANDOS)</t>
  </si>
  <si>
    <t>TOMOGRAFIA  COMPUTADA DE INTESTINO (ENTEROTAC)</t>
  </si>
  <si>
    <t>TOMOGRAFIA  COMPUTADA DE LARINGE</t>
  </si>
  <si>
    <t>TOMOGRAFIA  COMPUTADA DE MAXILARES (SOLO PARA VER HUESO)</t>
  </si>
  <si>
    <t>TOMOGRAFIA  COMPUTADA DE MIEMBROS INFERIORES Y ARTICULACIONES</t>
  </si>
  <si>
    <t>TOMOGRAFIA  COMPUTADA DE MIEMBROS INFERIORES: ANTEVERSION FEMORAL O TORSION TIBIAL</t>
  </si>
  <si>
    <t>TOMOGRAFIA  COMPUTADA DE MIEMBROS INFERIORES: ES DE ROTULA O LONGITUD DE MIEMBROS INFERIORES</t>
  </si>
  <si>
    <t>TOMOGRAFIA  COMPUTADA DE MIEMBROS SUPERIORES Y ARTICULACIONES</t>
  </si>
  <si>
    <t>TOMOGRAFIA  COMPUTADA DE OIDO ALTA RESULUCION</t>
  </si>
  <si>
    <t>TOMOGRAFIA  COMPUTADA DE OIDO, PEÑASCO Y CONDUCTO AUDITIVO INTERNO (CORTES ES Y CORONALES)</t>
  </si>
  <si>
    <t>TOMOGRAFIA  COMPUTADA DE ORBITAS (CORTES ES Y CORONALES)</t>
  </si>
  <si>
    <t>TOMOGRAFIA  COMPUTADA DE PELVIS</t>
  </si>
  <si>
    <t>TOMOGRAFIA  COMPUTADA DE RINOFARINGE (CORTES ES Y CORONALES)</t>
  </si>
  <si>
    <t>TOMOGRAFIA  COMPUTADA DE SENOS PARANASALES O CARA (CORTES ES Y C ORONALES)</t>
  </si>
  <si>
    <t>TOMOGRAFIA  COMPUTADA DE SILLA TURCA (HIPOFISIS)</t>
  </si>
  <si>
    <t>TOMOGRAFIA  COMPUTADA DE TORAX</t>
  </si>
  <si>
    <t>TOMOGRAFIA  COMPUTADA DE TORAX EXTENDIDO AL ABDOMEN SUPERIOR CON SUPRARRENALES</t>
  </si>
  <si>
    <t>TOMOGRAFIA  COMPUTADA EN RECONSTRUCCION TRIDI-MENSIONAL</t>
  </si>
  <si>
    <t xml:space="preserve">TOMOGRAFIA AXIAL COMPUTADA COMO GUIA PROCEDIMIENTO </t>
  </si>
  <si>
    <t>TOMOGRAFIA MULTICORTE  DE ABDOMEN Y PELVIS</t>
  </si>
  <si>
    <t>TOMOGRAFIA MULTICORTE DE ABDOMEN SUPERIOR</t>
  </si>
  <si>
    <t>TOMOGRAFIA MULTICORTE DE ABDOMEN TOTAL</t>
  </si>
  <si>
    <t>TOMOGRAFIA MULTICORTE DE COLUMNA HASTA 3 SEGMENTOS</t>
  </si>
  <si>
    <t>TOMOGRAFIA MULTICORTE DE ES DE RÓTULA</t>
  </si>
  <si>
    <t>TOMOGRAFIA MULTICORTE DE FARINGE</t>
  </si>
  <si>
    <t>TOMOGRAFIA MULTICORTE DE PELVIS</t>
  </si>
  <si>
    <t>TOMOGRAFIA MULTICORTE DE SILLA TURCA</t>
  </si>
  <si>
    <t>TOMOGRAFIA MULTICORTE COMPUTADA DE TÓRAX</t>
  </si>
  <si>
    <t>TOMOGRAFIA MULTICORTE DE TÓRAX MAS ABDOMEN SUPERIOR</t>
  </si>
  <si>
    <t>TORACENTESIS DE DRENAJE O DESCOMPRESIVA</t>
  </si>
  <si>
    <t xml:space="preserve">TORACENTESIS DIAGNOSTICA </t>
  </si>
  <si>
    <t>TORAX PORTATIL ( VALOR ADICIONAL A LA  REGION DEL EXAMEN )</t>
  </si>
  <si>
    <t>XEROMAMOGRAFIA O MAMOGRAFIA, BILATERAL</t>
  </si>
  <si>
    <t>SOPORTE DE SEDACIÓN PARA CONSULTA O APOYO DIAGNÓSTICO (RADIOLOGÍA)</t>
  </si>
  <si>
    <t>N/A</t>
  </si>
  <si>
    <t>MEDIO DE CONTRASTE HIDROSOLUBLE</t>
  </si>
  <si>
    <t>MEDIO DE CONTRASTE PARA PATOLOGIA DE HIGADO</t>
  </si>
  <si>
    <t>MEDIO DE CONTRASTE PARA RESONANCIAS</t>
  </si>
  <si>
    <t>MEDIO DE CONTRASTE ORAL</t>
  </si>
  <si>
    <t>GRUPO 3 – IMAGENOLOGIA ESPECIALIZADA ESTABLECIMIENTO DE SANIDAD MILITAR BIVEN – CARTAGO</t>
  </si>
  <si>
    <t>DESCRIPCIÓN SERVICIO</t>
  </si>
  <si>
    <t>UNIDAD MEDIDA</t>
  </si>
  <si>
    <t>BRONCOSCOPIA VIRTUAL</t>
  </si>
  <si>
    <t>CAVO GRAFÍA</t>
  </si>
  <si>
    <t xml:space="preserve">COLECISTOMIA VIA PERCUTANEA </t>
  </si>
  <si>
    <t xml:space="preserve">COLOCACION DE CATETER PLEURAL PERMANENTE </t>
  </si>
  <si>
    <t xml:space="preserve">COLOCACIÓN O RETIRO DE CATETER PERITONEAL </t>
  </si>
  <si>
    <t>COLONOSCOPIA VIRTUAL</t>
  </si>
  <si>
    <t>DEFECOGRAFIA ( PROCEDIMIENTO OBLIGATORIO CON MEDIO DE CONTRASTE)</t>
  </si>
  <si>
    <t xml:space="preserve">DESCOMPRESION HIDROSTATICA DE INVAGINACION DE INTESTINO </t>
  </si>
  <si>
    <t>ECOCARDIOGRAMA DE STRESS CON DOBUTAMINA</t>
  </si>
  <si>
    <t xml:space="preserve">ECOCARDIOGRAMA FETAL </t>
  </si>
  <si>
    <t>ECOCARDIOGRAMA MODO M Y BIDIMENSIONAL CON DOPPLER A COLOR</t>
  </si>
  <si>
    <t>ECOGRAFÍA DE RECTO</t>
  </si>
  <si>
    <t>ECOGRAFÍA DE PIEL O ANEXOS (ECOGRAFÍA DE TEJIDOS BLANDOS EN LAS EXTREMIDADES INFERIORES CON TRANSDUCTOR DE 7 MHZ O MAS 881602)</t>
  </si>
  <si>
    <t>ECOGRAFÍA DE PIEL O ANEXOS (ECOGRAFÍA DE TEJIDOS BLANDOS EN LAS EXTREMIDADES SUPERIORES CON TRANSDUCTOR DE 7 MHZ O MAS 881601)</t>
  </si>
  <si>
    <t xml:space="preserve">ECOGRAFIA DOPPLER DE VASOS OCULARES </t>
  </si>
  <si>
    <t>ECOGRAFÍA OCULAR MODO A Y B, CON CONTENIDO ORBITARIO Y TRANSDUCTOR DE 7 MHZ O MAS –ACR</t>
  </si>
  <si>
    <t>ELECTROCARDIOGRAMA DE RITMO O DE SUPERFICIE SOD</t>
  </si>
  <si>
    <t>FARINGOLARINGOSCOPIA VIRTUAL</t>
  </si>
  <si>
    <t xml:space="preserve">FISTULOGRAFIA EN REGION PERIANAL </t>
  </si>
  <si>
    <t>GUÍA TOMOGRAFICA PARA PROCEDIMIENTOS</t>
  </si>
  <si>
    <t>S31303</t>
  </si>
  <si>
    <t xml:space="preserve">HORA DE ESPERA ADICIONAL </t>
  </si>
  <si>
    <t>LOCALIZACION DE LESION NO PALPABLE, DE MAMA CON ARPON</t>
  </si>
  <si>
    <t>MONITOREO DE PRESION ARTERIAL</t>
  </si>
  <si>
    <t>PRUEBA ERGOMETRICA (TEST DE EJERCICIO)</t>
  </si>
  <si>
    <t xml:space="preserve">PUNCION Y DRENAJE DE LESION DE OVARIO VIA PERCUTANEA </t>
  </si>
  <si>
    <t>RADIOGRAFIA DIGITAL DE MIEMBROS INFERIORES (ESTUDIO DE LONGITUD)</t>
  </si>
  <si>
    <t>RADIOGRAFIA PARA ESTUDIOS DE LONGITUD DE LOS HUESOS [ORTORRADIOGRAFÍA Y ESCANOGRAMA]</t>
  </si>
  <si>
    <t>RADIOGRAFIA PARA SERIE ESQUELETICA</t>
  </si>
  <si>
    <t xml:space="preserve">RECONSTRUCCIÓN VIRTUAL </t>
  </si>
  <si>
    <t>RESONANCIA  MAGNETICA DE CORAZON CON VALORACION DE LA MORFOLOGIA (OBLIGATORIO CON CONTRASTE)</t>
  </si>
  <si>
    <t>RESONANCIA  MAGNETICA DE OTRAS ESTRUCTURAS NO ESPECIFICAS DEL TORAX Y SISTEMA CARDIOVASCULAR ( AORTA UNICAMENTE)</t>
  </si>
  <si>
    <t xml:space="preserve">RESONANCIA DE CEREBRO CON DIFUSION TENSORIAL   </t>
  </si>
  <si>
    <t>RESONANCIA DE CEREBRO CON DIFUSION TENSORIAL CON CONTRASTE</t>
  </si>
  <si>
    <t>TOMOGRAFÍA COMPUTADA ÓSEA DE CUERPO ENTERO (RESONANCIA MAGNETICA DE CUERPO ENTERO (883901))</t>
  </si>
  <si>
    <t xml:space="preserve">SCORE CALCIO CORONARIO </t>
  </si>
  <si>
    <t>SEDACION (INCLUYE INSUMOS Y HONORARIOS)</t>
  </si>
  <si>
    <t>SIALO-RESONANCIA ( PATOLOGIA GLANDULAR SALIVAL)</t>
  </si>
  <si>
    <t>TERAPIA DE REHABILITACION</t>
  </si>
  <si>
    <t>TERAPIA DE REHABILITACION (PAQUETE 12 SESIONES )</t>
  </si>
  <si>
    <t>TERAPIA DE REHABILITACION (PAQUETE 36 SESIONES )</t>
  </si>
  <si>
    <t>TOMOGRAFIA MULTICORTE DE MAXILARES PARA  IMPLANTOLOGÍA</t>
  </si>
  <si>
    <t>TOMOGRAFIA MULTICORTE DE TÓRAX</t>
  </si>
  <si>
    <t>Ecografía  Cerebral Transfontanelar Con Transductor De 7mhz O Mas</t>
  </si>
  <si>
    <t>Ecografía  De Glandulas Salivales Con Transductor De 7 Mhz O Mas</t>
  </si>
  <si>
    <t>Ecografía Obstetrica Transabdominal</t>
  </si>
  <si>
    <t xml:space="preserve">Medición de Eyección Uretral </t>
  </si>
  <si>
    <t xml:space="preserve">Triples Carotideo </t>
  </si>
  <si>
    <t>NA</t>
  </si>
  <si>
    <t xml:space="preserve">Medio de contraste Primovist (patologias especificas de higado  </t>
  </si>
  <si>
    <t xml:space="preserve">Ampolla medio de contraste hidrosoluble </t>
  </si>
  <si>
    <t>Gastroview</t>
  </si>
  <si>
    <t>GRUPO 4 – IMAGENOLOGIA ESPECIALIZADA ESTABLECIMIENTO DE SANIDAD MILITAR BAS08 – ARMENIA</t>
  </si>
  <si>
    <t>NO.</t>
  </si>
  <si>
    <t>DESCRIPCION</t>
  </si>
  <si>
    <t>BIOPSIA DE GLANDULA TIROIDEAVIA PERCUTANEA</t>
  </si>
  <si>
    <t>BIOPSIA DE MAMA CON AGUJA TRUCUT (BILATERAL )</t>
  </si>
  <si>
    <t>BIOPSIA DE MAMA CON AGUJA TRUCUT (UNILATERAL )</t>
  </si>
  <si>
    <t>BIOPSIA POR PUNCION CON AGUJA FIJA DE MANA (UNILATERAL )</t>
  </si>
  <si>
    <t>BIOPSIA POR PUNCION CON AGUJA FINA DE MAMA(BILATERAL )</t>
  </si>
  <si>
    <t>CISTERNOGRAFIA POR TOMOGRAFIA COMPUTADA</t>
  </si>
  <si>
    <t>DOPPLER CON EVALUACION DE FLUJO SANGUINEO EN HIPERTENSION PORTAL</t>
  </si>
  <si>
    <t>DOPPLER DE VASOS VENOSOS DE MIEMBROS INFERIORES</t>
  </si>
  <si>
    <t>ECOGRAFIA ARTICULAR DE CADERA</t>
  </si>
  <si>
    <t>ECOGRAFIA ARTICULAR DE HOMBRO</t>
  </si>
  <si>
    <t>ECOGRAFIA ARTICULAR DE RODILLA</t>
  </si>
  <si>
    <t>ECOGRAFIA ARTICULAR DE TOBILLO</t>
  </si>
  <si>
    <t>ECOGRAFIA CEREBRAL TRANSFONTANELAR CON TRANSDUCTOR DE 7.MHZ O MAS</t>
  </si>
  <si>
    <t>ECOGRAFIA DE ABDOMEN (MASAS ABDOMINALES Y DE RETROPERITONEO)</t>
  </si>
  <si>
    <t>ECOGRAFIA DE ABDOMEN (PILORO)</t>
  </si>
  <si>
    <t>ECOGRAFIA DE ABDOMEN SUPERIOR (HIGADO, PANCREAS, VIAS BILIARES, RIÑONES, BAZO Y GRANDES VASOS)</t>
  </si>
  <si>
    <t>ECOGRAFIA DE ABDOMEN TOTAL (HIGADO, PANCREAS, VESICULA, VIAS BILIARES, RIÌÔONES, BAZO, GRANDES VASOS, PELVIS Y FLANCOS)</t>
  </si>
  <si>
    <t>ECOGRAFIA DE CUELLO</t>
  </si>
  <si>
    <t>ECOGRAFIA DE HIGADO Y VIAS BILIARES</t>
  </si>
  <si>
    <t>ECOGRAFIA DE HIGADO, PANCREAS, VIA BILIAR Y VESICULA</t>
  </si>
  <si>
    <t>ECOGRAFIA DE MAMA, CON TRANSDUCTOR DE 7 MHZ O MAS</t>
  </si>
  <si>
    <t>ECOGRAFIA DE PROSTATA TRANSRECTAL</t>
  </si>
  <si>
    <t>ECOGRAFIA DE RECTO</t>
  </si>
  <si>
    <t>ECOGRAFIA DE RIÌÔONES, BAZO, AORTA O ADRENALES</t>
  </si>
  <si>
    <t>ECOGRAFIA DE TEJIDOS BLANDOS DE PARED ABDOMINAL Y DE PELVIS</t>
  </si>
  <si>
    <t>ECOGRAFIA DE TEJIDOS BLANDOS EN LAS EXTREMIDADES INFERIORES CON TRANSDUCTOR DE 7 MHZ O MAS</t>
  </si>
  <si>
    <t>ECOGRAFIA DE TEJIDOS BLANDOS EN LAS EXTREMIDADES SUPERIORES CON TRANSDUCTOR DE 7 MHZ O MAS</t>
  </si>
  <si>
    <t>ECOGRAFIA DE TIROIDES CON TRANSDUCTOR DE 7 MHZ O MAS</t>
  </si>
  <si>
    <t>ECOGRAFIA DE VIAS URINARIAS (RIÌÔONES, VEJIGA Y PROSTATA TRANSABDOMINAL)</t>
  </si>
  <si>
    <t>ECOGRAFIA DOPPLER CON EVALUACION DE FLUJO SANGUINEO EN HIPERTENSION PORTAL</t>
  </si>
  <si>
    <t>ECOGRAFIA DOPPLER DE  VENA CAVA</t>
  </si>
  <si>
    <t>ECOGRAFIA DOPPLER DE ARTERIAS ILIACAS</t>
  </si>
  <si>
    <t>ECOGRAFIA DOPPLER DE ARTERIAS MESENTERICAS</t>
  </si>
  <si>
    <t>ECOGRAFIA DOPPLER DE ARTERIAS RENALES</t>
  </si>
  <si>
    <t>ECOGRAFIA DOPPLER DE OTROS VASOS PERIFERICOS DEL CUELLO</t>
  </si>
  <si>
    <t>ECOGRAFIA DOPPLER DE VASOS  ESCROTAL</t>
  </si>
  <si>
    <t>ECOGRAFIA DOPPLER DE VASOS ABDOMINALES O PELVICOS</t>
  </si>
  <si>
    <t>ECOGRAFIA DOPPLER DE VASOS ARTERIALES DE MIEMBROS INFERIORES</t>
  </si>
  <si>
    <t>ECOGRAFIA DOPPLER DE VASOS DEL CUELLO</t>
  </si>
  <si>
    <t>ECOGRAFIA DOPPLER DE VASOS VENOSOS DE MIEMBROS INFERIORES</t>
  </si>
  <si>
    <t>ECOGRAFIA DOPPLER DE VASOS VENOSOS DE MIEMBROS SUPERIORES</t>
  </si>
  <si>
    <t>ECOGRAFIA DOPPLER OBSTETRICA CON EVALUACION DE CIRCULACION PLACENTARIA</t>
  </si>
  <si>
    <t>ECOGRAFIA GLANDULAS SALIVALES</t>
  </si>
  <si>
    <t>ECOGRAFIA OBSTETRICA CON DETALLE ANATOMICO</t>
  </si>
  <si>
    <t>ECOGRAFIA OBSTETRICA CON EVALUACION DE CIRCULACION PLACENTARIA Y FETAL</t>
  </si>
  <si>
    <t>ECOGRAFIA OBSTETRICA CON TRANSLUCENCIA NUCAL</t>
  </si>
  <si>
    <t>ECOGRAFIA PELVICA CON ANALISIS DOPPLER</t>
  </si>
  <si>
    <t>ECOGRAFIA PELVICA GINECOLOGICA TRANSABDOMINAL</t>
  </si>
  <si>
    <t>ECOGRAFIA PELVICA GINECOLOGICA TRANSVAGINAL</t>
  </si>
  <si>
    <t>ECOGRAFIA TESTICULAR CON ANALISIS DOPPLER</t>
  </si>
  <si>
    <t>ECOGRAFIA TESTICULAR CON TRANSDUCTOR DE 7 MHZ O MAS</t>
  </si>
  <si>
    <t>ECOGRFAFIA DOPPLER  DE AORTA ABDOMINAL</t>
  </si>
  <si>
    <t>EVALUACION DE FLUJO SANGUINEO EN MASAS ABDOMINALES</t>
  </si>
  <si>
    <t>OSTEODENSITOMETRIA</t>
  </si>
  <si>
    <t>PERFIL BIOFISICO</t>
  </si>
  <si>
    <t>RADIOGRAFIA COMPARATIVAS DE EXTREMIDADES SUPERIORES</t>
  </si>
  <si>
    <t>RX CARPOGRAMA</t>
  </si>
  <si>
    <t>RX COMPARATIVA DE PIES CON APOYO AP LATERAL</t>
  </si>
  <si>
    <t>RX COMPARATIVAS DE EXTREMIDADES INF</t>
  </si>
  <si>
    <t>RX DE ABDOMEN SIMPLE</t>
  </si>
  <si>
    <t>RX DE AGUJEROS OPTICOS</t>
  </si>
  <si>
    <t>RX DE ANTEBRAZO</t>
  </si>
  <si>
    <t>RX DE ANTEVERSION FEMORAL</t>
  </si>
  <si>
    <t>RX DE ANTEVERSION TIBIAL</t>
  </si>
  <si>
    <t>RX DE ARCO CIGOMATICO</t>
  </si>
  <si>
    <t>RX DE ARTICULAC ACROMIO CLAVICULARES</t>
  </si>
  <si>
    <t>RX DE ARTICULAC. ESTERNOCLAVICULARES</t>
  </si>
  <si>
    <t>RX DE ARTICULACION TEMPOROMAXILAR</t>
  </si>
  <si>
    <t>RX DE ARTICULACIONES SACROILIACAS</t>
  </si>
  <si>
    <t>RX DE BASE DE CRANEO</t>
  </si>
  <si>
    <t>RX DE CADERA</t>
  </si>
  <si>
    <t>RX DE CADERA COMPARATIVA</t>
  </si>
  <si>
    <t>RX DE CALCANEO AXIAL Y LATERAL</t>
  </si>
  <si>
    <t>RX DE CARA (PERFILOGRAMA)</t>
  </si>
  <si>
    <t>RX DE CAVUM FARINGEO</t>
  </si>
  <si>
    <t>RX DE CLAVICULA</t>
  </si>
  <si>
    <t>RX DE CODO</t>
  </si>
  <si>
    <t>RX DE COLUMNA CERVICAL</t>
  </si>
  <si>
    <t>RX DE COLUMNA DORSOLUMBAR</t>
  </si>
  <si>
    <t>RX DE COLUMNA LUMBOSACRA</t>
  </si>
  <si>
    <t>RX DE COLUMNA TORACICA</t>
  </si>
  <si>
    <t>RX DE COLUMNA UNION CERVICO DORSAL</t>
  </si>
  <si>
    <t>RX DE COLUMNA VERTEBRAL TOTAL</t>
  </si>
  <si>
    <t>RX DE CONDUCTO AUDITIVO INTERNO</t>
  </si>
  <si>
    <t>RX DE CRANEO SIMPLE</t>
  </si>
  <si>
    <t>RX DE DEDOS EN MANO</t>
  </si>
  <si>
    <t>RX DE ESTERNON</t>
  </si>
  <si>
    <t>RX DE FARINGE [FARINGOGRAFIA]</t>
  </si>
  <si>
    <t>RX DE FEMUR AP Y  LATERAL</t>
  </si>
  <si>
    <t>RX DE HOMBRO</t>
  </si>
  <si>
    <t>RX DE HUESOS NASALES</t>
  </si>
  <si>
    <t>RX DE HUMERO</t>
  </si>
  <si>
    <t>RX DE MALAR</t>
  </si>
  <si>
    <t>RX DE MASTOIDES COMPARATIVAS</t>
  </si>
  <si>
    <t>RX DE MAXILAR INFERIOR</t>
  </si>
  <si>
    <t>RX DE MAXILAR SUPERIOR</t>
  </si>
  <si>
    <t>RX DE MUNECA</t>
  </si>
  <si>
    <t>RX DE OMOPLATO</t>
  </si>
  <si>
    <t>RX DE ORBITAS</t>
  </si>
  <si>
    <t>RX DE PEÑASCOS</t>
  </si>
  <si>
    <t>RX DE PIE AP Y LATERAL</t>
  </si>
  <si>
    <t>RX DE PIERNA AP Y LATERAL</t>
  </si>
  <si>
    <t>RX DE REJA COSTAL</t>
  </si>
  <si>
    <t>RX DE RODILLA AP, LATERAL</t>
  </si>
  <si>
    <t>RX DE RODILLAS COMPARATIVAS</t>
  </si>
  <si>
    <t>RX DE SACRO COCCIX</t>
  </si>
  <si>
    <t>RX DE SENOS PARANASALES</t>
  </si>
  <si>
    <t>RX DE SILLA TURCA</t>
  </si>
  <si>
    <t>RX DE TEJIDOS BLANDOS DE CUELLO</t>
  </si>
  <si>
    <t>RX DE TOBILLO</t>
  </si>
  <si>
    <t>RX DE TORAX</t>
  </si>
  <si>
    <t>RX EN EXTREMIDADES PROYEC ADICIONAL</t>
  </si>
  <si>
    <t>RX TANGENCIAL DE ROTULA</t>
  </si>
  <si>
    <t>RX TEST DE FARILL</t>
  </si>
  <si>
    <t>ULTRASONOGRAFIA DE PENE</t>
  </si>
  <si>
    <t>ULTRASONOGRAFIA OBSTETRICA TRANSABDOMIN</t>
  </si>
  <si>
    <t>ULTRASONOGRAFIA OBSTETRICA TRANSVAG</t>
  </si>
  <si>
    <t>ULTRASONOGRAFIA PROSTATA TRANSABD</t>
  </si>
  <si>
    <t>ULTRASONOGRAFIA TESTICULAR</t>
  </si>
  <si>
    <t>XEROMAMOGRAFIA O MAMOGRAFIA BILATERAL</t>
  </si>
  <si>
    <t>XEROMAMOGRAFIA O MAMOGRAFIA UNILATERAL O DE PIEZA QUIRURGICA</t>
  </si>
  <si>
    <t>OSTEODENSITOMETRIA POR ABSORCION DUAL</t>
  </si>
  <si>
    <t xml:space="preserve">COTIZACION MEDICOS RADIOLOGOS </t>
  </si>
  <si>
    <t xml:space="preserve">COTIZACION CEDICAF </t>
  </si>
  <si>
    <t>COTIZACION RADIOLOGOS ASOCIADOS</t>
  </si>
  <si>
    <t>COTIZACION IMÁGENES DIAGNOSTICAS</t>
  </si>
  <si>
    <t>COTIZACION PARAMEDICOS QUINDIMAG</t>
  </si>
  <si>
    <t xml:space="preserve">COTIZACION RADIOLOGOS ASOCIADOS </t>
  </si>
  <si>
    <t xml:space="preserve">IPC 1,61% </t>
  </si>
  <si>
    <t>PRECIO HISTORICO ACTUALIZADO</t>
  </si>
  <si>
    <t>VALOR CONTRATO DE PRESTACIÓN DE SERVICIOS No 168 DIGSA-CENACARM-2020 GRUPO 1</t>
  </si>
  <si>
    <t>MINIMO</t>
  </si>
  <si>
    <t>MAXIMO</t>
  </si>
  <si>
    <t xml:space="preserve">PROMEDIO </t>
  </si>
  <si>
    <t>MEDIANA</t>
  </si>
  <si>
    <t>DESVIACION ESTANDAR</t>
  </si>
  <si>
    <t xml:space="preserve">COEFICIENTE DE VARIACION </t>
  </si>
  <si>
    <t xml:space="preserve">PRECIO REFERENCIA </t>
  </si>
  <si>
    <t>METRICA UTILIZADA</t>
  </si>
  <si>
    <t>MEDIANA COTIZACIONES</t>
  </si>
  <si>
    <t xml:space="preserve">MENOR VALOR </t>
  </si>
  <si>
    <t>PROMEDIO COTIZACIONES</t>
  </si>
  <si>
    <t xml:space="preserve">IPC 2020 - 1,61% </t>
  </si>
  <si>
    <t>VALOR HISTORICO CONTRATO DE PRESTACIÓN DE SERVICIOS No 168 DIGSA-CENACARM-2020 GRUPO 1 ACEPTACIÓN DE OFERTA No. 205-DIGSA-CENACARM-2020</t>
  </si>
  <si>
    <t>VALOR COTIZADO</t>
  </si>
  <si>
    <t xml:space="preserve">PRECIO DE REFERENCIA </t>
  </si>
  <si>
    <t>PROMEDIO</t>
  </si>
  <si>
    <t>VALOR HISTORICOCONTRATO DE PRESTACIÓN DE SERVICIOS N° 169 DIGSA-CENACARM-2020 GRUPO 3 RAD-ECO-DOP-ESM BAS 08 ARMENIA</t>
  </si>
  <si>
    <t>MENOR VALOR</t>
  </si>
  <si>
    <t>NOTA: PARA ESTE GRUPO NO SE CUENTA CON PRECIOS HISTORICOS, TODA VEZ QUE EN LA VIGENCIA ANTERIOR NO SE ADJUDICO CONTRATO PARA ESTOS SERVICIOS EN LA CIUDAD DE PEREIRA, NO SE TUVIERON EN CUENTA LOS HISTORICOS DE LOS SERVICIOS CONTRATADOS EN ARMENIA DEBIDO A QUE SE PRESENTABA MUCHA DISPERSION COMPARADO CON LAS COTIZACIONES ALLEGADAS ORIGINANDO QUE SE AUMENTARAN LOS PRECIOS DE REFERENCIA.</t>
  </si>
  <si>
    <t>TOTALES</t>
  </si>
</sst>
</file>

<file path=xl/styles.xml><?xml version="1.0" encoding="utf-8"?>
<styleSheet xmlns="http://schemas.openxmlformats.org/spreadsheetml/2006/main">
  <numFmts count="6">
    <numFmt numFmtId="41" formatCode="_-* #,##0_-;\-* #,##0_-;_-* &quot;-&quot;_-;_-@_-"/>
    <numFmt numFmtId="43" formatCode="_-* #,##0.00_-;\-* #,##0.00_-;_-* &quot;-&quot;??_-;_-@_-"/>
    <numFmt numFmtId="164" formatCode="_-* #,##0_-;\-* #,##0_-;_-* &quot;-&quot;??_-;_-@_-"/>
    <numFmt numFmtId="165" formatCode="\$\ #,##0"/>
    <numFmt numFmtId="166" formatCode="\$\ #,##0.00"/>
    <numFmt numFmtId="167" formatCode="#,##0.000"/>
  </numFmts>
  <fonts count="9">
    <font>
      <sz val="11"/>
      <color theme="1"/>
      <name val="Calibri"/>
      <family val="2"/>
      <scheme val="minor"/>
    </font>
    <font>
      <sz val="11"/>
      <color theme="1"/>
      <name val="Calibri"/>
      <family val="2"/>
      <scheme val="minor"/>
    </font>
    <font>
      <sz val="8"/>
      <color theme="1"/>
      <name val="Arial Narrow"/>
      <family val="2"/>
    </font>
    <font>
      <sz val="8"/>
      <color rgb="FF000000"/>
      <name val="Arial Narrow"/>
      <family val="2"/>
    </font>
    <font>
      <sz val="10"/>
      <name val="Arial"/>
      <family val="2"/>
    </font>
    <font>
      <b/>
      <sz val="8"/>
      <color rgb="FF000000"/>
      <name val="Arial Narrow"/>
      <family val="2"/>
    </font>
    <font>
      <b/>
      <sz val="8"/>
      <color theme="1"/>
      <name val="Arial Narrow"/>
      <family val="2"/>
    </font>
    <font>
      <b/>
      <sz val="10"/>
      <color theme="1"/>
      <name val="Arial Narrow"/>
      <family val="2"/>
    </font>
    <font>
      <sz val="11"/>
      <color theme="1"/>
      <name val="Arial Narrow"/>
      <family val="2"/>
    </font>
  </fonts>
  <fills count="12">
    <fill>
      <patternFill patternType="none"/>
    </fill>
    <fill>
      <patternFill patternType="gray125"/>
    </fill>
    <fill>
      <patternFill patternType="solid">
        <fgColor rgb="FFA6A6A6"/>
        <bgColor indexed="64"/>
      </patternFill>
    </fill>
    <fill>
      <patternFill patternType="solid">
        <fgColor rgb="FFFFFFFF"/>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rgb="FFFFFF99"/>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4"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4" fillId="0" borderId="0"/>
    <xf numFmtId="9" fontId="1" fillId="0" borderId="0" applyFont="0" applyFill="0" applyBorder="0" applyAlignment="0" applyProtection="0"/>
  </cellStyleXfs>
  <cellXfs count="91">
    <xf numFmtId="0" fontId="0" fillId="0" borderId="0" xfId="0"/>
    <xf numFmtId="166" fontId="2" fillId="0" borderId="1" xfId="0" applyNumberFormat="1" applyFont="1" applyBorder="1" applyAlignment="1"/>
    <xf numFmtId="166" fontId="2" fillId="0" borderId="1" xfId="0" applyNumberFormat="1" applyFont="1" applyBorder="1" applyAlignment="1">
      <alignment wrapText="1"/>
    </xf>
    <xf numFmtId="0" fontId="5" fillId="2" borderId="1" xfId="0" applyFont="1" applyFill="1" applyBorder="1" applyAlignment="1">
      <alignment horizontal="center" wrapText="1"/>
    </xf>
    <xf numFmtId="4" fontId="3" fillId="0" borderId="1" xfId="0" applyNumberFormat="1" applyFont="1" applyBorder="1" applyAlignment="1">
      <alignment horizontal="right"/>
    </xf>
    <xf numFmtId="0" fontId="5" fillId="2" borderId="1" xfId="0" applyFont="1" applyFill="1" applyBorder="1" applyAlignment="1">
      <alignment horizontal="center"/>
    </xf>
    <xf numFmtId="164" fontId="5" fillId="2" borderId="1" xfId="1" applyNumberFormat="1" applyFont="1" applyFill="1" applyBorder="1" applyAlignment="1">
      <alignment horizontal="center" wrapText="1"/>
    </xf>
    <xf numFmtId="43" fontId="5" fillId="2" borderId="1" xfId="1" applyFont="1" applyFill="1" applyBorder="1" applyAlignment="1">
      <alignment horizontal="center" wrapText="1"/>
    </xf>
    <xf numFmtId="0" fontId="2" fillId="0" borderId="1" xfId="0" applyFont="1" applyBorder="1" applyAlignment="1">
      <alignment horizontal="center" wrapText="1"/>
    </xf>
    <xf numFmtId="0" fontId="3" fillId="0" borderId="1" xfId="0" applyFont="1" applyBorder="1" applyAlignment="1">
      <alignment wrapText="1"/>
    </xf>
    <xf numFmtId="0" fontId="3" fillId="0" borderId="1" xfId="0" applyFont="1" applyBorder="1" applyAlignment="1">
      <alignment horizontal="center" wrapText="1"/>
    </xf>
    <xf numFmtId="0" fontId="3" fillId="0" borderId="1" xfId="0" applyFont="1" applyBorder="1" applyAlignment="1">
      <alignment horizontal="center"/>
    </xf>
    <xf numFmtId="0" fontId="2" fillId="0" borderId="0" xfId="0" applyFont="1"/>
    <xf numFmtId="43" fontId="3" fillId="0" borderId="1" xfId="1" applyFont="1" applyBorder="1" applyAlignment="1">
      <alignment horizontal="right"/>
    </xf>
    <xf numFmtId="43" fontId="3" fillId="0" borderId="1" xfId="1" applyFont="1" applyBorder="1" applyAlignment="1">
      <alignment horizontal="center"/>
    </xf>
    <xf numFmtId="43" fontId="3" fillId="0" borderId="1" xfId="1" applyFont="1" applyBorder="1" applyAlignment="1">
      <alignment wrapText="1"/>
    </xf>
    <xf numFmtId="43" fontId="2" fillId="0" borderId="1" xfId="1" applyFont="1" applyBorder="1"/>
    <xf numFmtId="43" fontId="3" fillId="0" borderId="1" xfId="1" applyFont="1" applyFill="1" applyBorder="1" applyAlignment="1">
      <alignment horizontal="center"/>
    </xf>
    <xf numFmtId="0" fontId="2" fillId="0" borderId="1" xfId="0" applyFont="1" applyBorder="1"/>
    <xf numFmtId="43" fontId="3" fillId="3" borderId="1" xfId="1" applyFont="1" applyFill="1" applyBorder="1" applyAlignment="1">
      <alignment horizontal="center"/>
    </xf>
    <xf numFmtId="0" fontId="3" fillId="3" borderId="1" xfId="0" applyFont="1" applyFill="1" applyBorder="1" applyAlignment="1">
      <alignment horizontal="center"/>
    </xf>
    <xf numFmtId="41" fontId="2" fillId="0" borderId="1" xfId="0" applyNumberFormat="1" applyFont="1" applyBorder="1" applyAlignment="1"/>
    <xf numFmtId="41" fontId="2" fillId="0" borderId="1" xfId="0" applyNumberFormat="1" applyFont="1" applyBorder="1" applyAlignment="1">
      <alignment wrapText="1"/>
    </xf>
    <xf numFmtId="0" fontId="3" fillId="0" borderId="1" xfId="0" applyFont="1" applyBorder="1" applyAlignment="1">
      <alignment horizontal="justify" wrapText="1"/>
    </xf>
    <xf numFmtId="166" fontId="3" fillId="0" borderId="1" xfId="0" applyNumberFormat="1" applyFont="1" applyFill="1" applyBorder="1" applyAlignment="1">
      <alignment horizontal="center" vertical="center" shrinkToFit="1"/>
    </xf>
    <xf numFmtId="0" fontId="3" fillId="0" borderId="1" xfId="0" applyFont="1" applyBorder="1" applyAlignment="1">
      <alignment horizontal="center" vertical="top" wrapText="1"/>
    </xf>
    <xf numFmtId="0" fontId="2" fillId="3" borderId="1" xfId="0" applyFont="1" applyFill="1" applyBorder="1" applyAlignment="1">
      <alignment horizontal="center" wrapText="1"/>
    </xf>
    <xf numFmtId="0" fontId="3" fillId="3" borderId="1" xfId="0" applyFont="1" applyFill="1" applyBorder="1" applyAlignment="1">
      <alignment wrapText="1"/>
    </xf>
    <xf numFmtId="0" fontId="6" fillId="5" borderId="1" xfId="0" applyFont="1" applyFill="1" applyBorder="1" applyAlignment="1">
      <alignment horizontal="center"/>
    </xf>
    <xf numFmtId="0" fontId="6" fillId="5" borderId="1" xfId="0" applyFont="1" applyFill="1" applyBorder="1" applyAlignment="1">
      <alignment horizontal="center" wrapText="1"/>
    </xf>
    <xf numFmtId="43" fontId="2" fillId="0" borderId="1" xfId="0" applyNumberFormat="1" applyFont="1" applyBorder="1"/>
    <xf numFmtId="9" fontId="2" fillId="0" borderId="1" xfId="3" applyFont="1" applyBorder="1"/>
    <xf numFmtId="0" fontId="6" fillId="7" borderId="1" xfId="0" applyFont="1" applyFill="1" applyBorder="1" applyAlignment="1">
      <alignment horizontal="center"/>
    </xf>
    <xf numFmtId="0" fontId="6" fillId="10" borderId="1" xfId="0" applyFont="1" applyFill="1" applyBorder="1" applyAlignment="1">
      <alignment horizontal="center" wrapText="1"/>
    </xf>
    <xf numFmtId="0" fontId="6" fillId="8" borderId="1" xfId="0" applyFont="1" applyFill="1" applyBorder="1" applyAlignment="1">
      <alignment horizontal="center" wrapText="1"/>
    </xf>
    <xf numFmtId="0" fontId="6" fillId="11" borderId="1" xfId="0" applyFont="1" applyFill="1" applyBorder="1" applyAlignment="1">
      <alignment horizontal="center" wrapText="1"/>
    </xf>
    <xf numFmtId="165" fontId="3" fillId="0" borderId="1" xfId="0" applyNumberFormat="1" applyFont="1" applyFill="1" applyBorder="1" applyAlignment="1">
      <alignment horizontal="center" shrinkToFit="1"/>
    </xf>
    <xf numFmtId="43" fontId="2" fillId="0" borderId="1" xfId="0" applyNumberFormat="1" applyFont="1" applyBorder="1" applyAlignment="1"/>
    <xf numFmtId="0" fontId="2" fillId="0" borderId="1" xfId="0" applyFont="1" applyBorder="1" applyAlignment="1"/>
    <xf numFmtId="9" fontId="2" fillId="0" borderId="1" xfId="3" applyFont="1" applyBorder="1" applyAlignment="1"/>
    <xf numFmtId="43" fontId="2" fillId="0" borderId="1" xfId="3" applyNumberFormat="1" applyFont="1" applyBorder="1" applyAlignment="1"/>
    <xf numFmtId="43" fontId="2" fillId="0" borderId="1" xfId="1" applyFont="1" applyBorder="1" applyAlignment="1"/>
    <xf numFmtId="164" fontId="2" fillId="0" borderId="1" xfId="1" applyNumberFormat="1" applyFont="1" applyBorder="1"/>
    <xf numFmtId="164" fontId="2" fillId="0" borderId="0" xfId="0" applyNumberFormat="1" applyFont="1"/>
    <xf numFmtId="0" fontId="6" fillId="11" borderId="1" xfId="0" applyFont="1" applyFill="1" applyBorder="1" applyAlignment="1">
      <alignment horizontal="center"/>
    </xf>
    <xf numFmtId="164" fontId="2" fillId="0" borderId="1" xfId="0" applyNumberFormat="1" applyFont="1" applyBorder="1"/>
    <xf numFmtId="4" fontId="2" fillId="0" borderId="1" xfId="0" applyNumberFormat="1" applyFont="1" applyBorder="1" applyAlignment="1"/>
    <xf numFmtId="167" fontId="2" fillId="0" borderId="1" xfId="0" applyNumberFormat="1" applyFont="1" applyBorder="1" applyAlignment="1"/>
    <xf numFmtId="0" fontId="6" fillId="7" borderId="1" xfId="0" applyFont="1" applyFill="1" applyBorder="1" applyAlignment="1">
      <alignment horizontal="center" wrapText="1"/>
    </xf>
    <xf numFmtId="0" fontId="6" fillId="9" borderId="1" xfId="0" applyFont="1" applyFill="1" applyBorder="1" applyAlignment="1">
      <alignment horizontal="center" wrapText="1"/>
    </xf>
    <xf numFmtId="0" fontId="3" fillId="0" borderId="1" xfId="0" applyFont="1" applyBorder="1" applyAlignment="1">
      <alignment horizontal="center" vertical="top"/>
    </xf>
    <xf numFmtId="0" fontId="3" fillId="3" borderId="1" xfId="0" applyFont="1" applyFill="1" applyBorder="1" applyAlignment="1">
      <alignment horizontal="justify" wrapText="1"/>
    </xf>
    <xf numFmtId="0" fontId="3" fillId="3" borderId="1" xfId="0" applyFont="1" applyFill="1" applyBorder="1" applyAlignment="1">
      <alignment horizontal="center" vertical="top"/>
    </xf>
    <xf numFmtId="0" fontId="2" fillId="3" borderId="1" xfId="0" applyFont="1" applyFill="1" applyBorder="1" applyAlignment="1">
      <alignment horizontal="center"/>
    </xf>
    <xf numFmtId="43" fontId="3" fillId="0" borderId="1" xfId="1" applyNumberFormat="1" applyFont="1" applyFill="1" applyBorder="1" applyAlignment="1">
      <alignment horizontal="center" vertical="center" shrinkToFit="1"/>
    </xf>
    <xf numFmtId="43" fontId="3" fillId="0" borderId="1" xfId="0" applyNumberFormat="1" applyFont="1" applyFill="1" applyBorder="1" applyAlignment="1">
      <alignment horizontal="center" vertical="top" shrinkToFit="1"/>
    </xf>
    <xf numFmtId="43" fontId="2" fillId="0" borderId="1" xfId="0" applyNumberFormat="1" applyFont="1" applyFill="1" applyBorder="1" applyAlignment="1">
      <alignment horizontal="left" vertical="top"/>
    </xf>
    <xf numFmtId="43" fontId="3" fillId="4" borderId="1" xfId="1" applyNumberFormat="1" applyFont="1" applyFill="1" applyBorder="1" applyAlignment="1">
      <alignment horizontal="center" vertical="center" shrinkToFit="1"/>
    </xf>
    <xf numFmtId="0" fontId="3" fillId="0" borderId="0" xfId="0" applyFont="1" applyBorder="1" applyAlignment="1">
      <alignment horizontal="center"/>
    </xf>
    <xf numFmtId="0" fontId="2" fillId="3" borderId="0" xfId="0" applyFont="1" applyFill="1" applyBorder="1" applyAlignment="1">
      <alignment horizontal="center"/>
    </xf>
    <xf numFmtId="0" fontId="3" fillId="0" borderId="0" xfId="0" applyFont="1" applyBorder="1" applyAlignment="1">
      <alignment horizontal="justify" wrapText="1"/>
    </xf>
    <xf numFmtId="0" fontId="3" fillId="0" borderId="0" xfId="0" applyFont="1" applyBorder="1" applyAlignment="1">
      <alignment horizontal="center" vertical="top"/>
    </xf>
    <xf numFmtId="43" fontId="3" fillId="0" borderId="0" xfId="1" applyNumberFormat="1" applyFont="1" applyFill="1" applyBorder="1" applyAlignment="1">
      <alignment horizontal="center" vertical="center" shrinkToFit="1"/>
    </xf>
    <xf numFmtId="43" fontId="2" fillId="0" borderId="0" xfId="0" applyNumberFormat="1" applyFont="1" applyBorder="1"/>
    <xf numFmtId="4" fontId="2" fillId="0" borderId="0" xfId="0" applyNumberFormat="1" applyFont="1" applyBorder="1" applyAlignment="1"/>
    <xf numFmtId="167" fontId="2" fillId="0" borderId="0" xfId="0" applyNumberFormat="1" applyFont="1" applyBorder="1" applyAlignment="1"/>
    <xf numFmtId="0" fontId="2" fillId="0" borderId="0" xfId="0" applyFont="1" applyBorder="1" applyAlignment="1"/>
    <xf numFmtId="9" fontId="2" fillId="0" borderId="0" xfId="3" applyFont="1" applyBorder="1" applyAlignment="1"/>
    <xf numFmtId="0" fontId="2" fillId="0" borderId="0" xfId="0" applyFont="1" applyBorder="1"/>
    <xf numFmtId="0" fontId="6" fillId="0" borderId="0" xfId="0" applyFont="1" applyFill="1" applyBorder="1" applyAlignment="1">
      <alignment horizontal="center" wrapText="1"/>
    </xf>
    <xf numFmtId="0" fontId="2" fillId="0" borderId="0" xfId="0" applyFont="1" applyAlignment="1"/>
    <xf numFmtId="0" fontId="8" fillId="0" borderId="0" xfId="0" applyFont="1"/>
    <xf numFmtId="43" fontId="2" fillId="0" borderId="1" xfId="1" applyNumberFormat="1" applyFont="1" applyBorder="1" applyAlignment="1"/>
    <xf numFmtId="0" fontId="6" fillId="6" borderId="1" xfId="0" applyFont="1" applyFill="1" applyBorder="1" applyAlignment="1">
      <alignment horizontal="center" wrapText="1"/>
    </xf>
    <xf numFmtId="43" fontId="8" fillId="0" borderId="0" xfId="1" applyFont="1"/>
    <xf numFmtId="0" fontId="8" fillId="0" borderId="0" xfId="0" applyFont="1" applyBorder="1"/>
    <xf numFmtId="164" fontId="8" fillId="0" borderId="0" xfId="1" applyNumberFormat="1" applyFont="1" applyBorder="1"/>
    <xf numFmtId="43" fontId="8" fillId="0" borderId="0" xfId="1" applyFont="1" applyBorder="1"/>
    <xf numFmtId="164" fontId="8" fillId="0" borderId="0" xfId="1" applyNumberFormat="1" applyFont="1"/>
    <xf numFmtId="164" fontId="2" fillId="0" borderId="1" xfId="1" applyNumberFormat="1" applyFont="1" applyBorder="1" applyAlignment="1">
      <alignment horizontal="center"/>
    </xf>
    <xf numFmtId="4" fontId="2" fillId="0" borderId="1" xfId="0" applyNumberFormat="1" applyFont="1" applyBorder="1"/>
    <xf numFmtId="0" fontId="2" fillId="0" borderId="4" xfId="0" applyFont="1" applyBorder="1"/>
    <xf numFmtId="0" fontId="2" fillId="0" borderId="5" xfId="0" applyFont="1" applyBorder="1"/>
    <xf numFmtId="0" fontId="2" fillId="0" borderId="6" xfId="0" applyFont="1" applyBorder="1"/>
    <xf numFmtId="165" fontId="2" fillId="0" borderId="1" xfId="0" applyNumberFormat="1" applyFont="1" applyBorder="1"/>
    <xf numFmtId="0" fontId="6" fillId="0" borderId="3" xfId="0" applyFont="1" applyBorder="1" applyAlignment="1">
      <alignment horizontal="center"/>
    </xf>
    <xf numFmtId="0" fontId="7" fillId="0" borderId="0" xfId="0" applyFont="1" applyBorder="1" applyAlignment="1">
      <alignment horizontal="center" wrapText="1"/>
    </xf>
    <xf numFmtId="0" fontId="2" fillId="0" borderId="0" xfId="0" applyFont="1" applyAlignment="1">
      <alignment horizontal="center" wrapText="1"/>
    </xf>
    <xf numFmtId="0" fontId="6" fillId="0" borderId="3" xfId="0" applyFont="1" applyBorder="1" applyAlignment="1">
      <alignment horizontal="center" wrapText="1"/>
    </xf>
    <xf numFmtId="0" fontId="6" fillId="0" borderId="1" xfId="0" applyFont="1" applyFill="1" applyBorder="1" applyAlignment="1">
      <alignment horizontal="center" wrapText="1"/>
    </xf>
    <xf numFmtId="4" fontId="3" fillId="0" borderId="2" xfId="0" applyNumberFormat="1" applyFont="1" applyBorder="1" applyAlignment="1">
      <alignment horizontal="right"/>
    </xf>
  </cellXfs>
  <cellStyles count="4">
    <cellStyle name="Millares" xfId="1" builtinId="3"/>
    <cellStyle name="Normal" xfId="0" builtinId="0"/>
    <cellStyle name="Normal 2" xfId="2"/>
    <cellStyle name="Porcentual" xfId="3" builtinId="5"/>
  </cellStyles>
  <dxfs count="0"/>
  <tableStyles count="0" defaultTableStyle="TableStyleMedium9" defaultPivotStyle="PivotStyleLight16"/>
  <colors>
    <mruColors>
      <color rgb="FFFFFF99"/>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R87"/>
  <sheetViews>
    <sheetView tabSelected="1" workbookViewId="0">
      <selection activeCell="Q82" sqref="Q82"/>
    </sheetView>
  </sheetViews>
  <sheetFormatPr baseColWidth="10" defaultRowHeight="16.5"/>
  <cols>
    <col min="1" max="2" width="11.42578125" style="71"/>
    <col min="3" max="3" width="25.5703125" style="71" customWidth="1"/>
    <col min="4" max="4" width="11.42578125" style="71"/>
    <col min="5" max="5" width="18" style="71" customWidth="1"/>
    <col min="6" max="6" width="18.5703125" style="71" customWidth="1"/>
    <col min="7" max="7" width="16.7109375" style="71" customWidth="1"/>
    <col min="8" max="8" width="16.5703125" style="71" customWidth="1"/>
    <col min="9" max="9" width="16.7109375" style="78" customWidth="1"/>
    <col min="10" max="10" width="14.140625" style="74" bestFit="1" customWidth="1"/>
    <col min="11" max="12" width="11.42578125" style="71" customWidth="1"/>
    <col min="13" max="16" width="11.42578125" style="71"/>
    <col min="17" max="17" width="12.7109375" style="71" bestFit="1" customWidth="1"/>
    <col min="18" max="16384" width="11.42578125" style="71"/>
  </cols>
  <sheetData>
    <row r="1" spans="1:18" s="12" customFormat="1" ht="16.5" customHeight="1">
      <c r="A1" s="85" t="s">
        <v>0</v>
      </c>
      <c r="B1" s="85"/>
      <c r="C1" s="85"/>
      <c r="D1" s="85"/>
      <c r="E1" s="85"/>
      <c r="F1" s="85"/>
      <c r="G1" s="85"/>
      <c r="H1" s="85"/>
      <c r="I1" s="85"/>
      <c r="J1" s="85"/>
      <c r="K1" s="85"/>
      <c r="L1" s="85"/>
      <c r="M1" s="85"/>
      <c r="N1" s="85"/>
      <c r="O1" s="85"/>
      <c r="P1" s="85"/>
      <c r="Q1" s="85"/>
      <c r="R1" s="85"/>
    </row>
    <row r="2" spans="1:18" s="70" customFormat="1" ht="63.75">
      <c r="A2" s="5" t="s">
        <v>1</v>
      </c>
      <c r="B2" s="5" t="s">
        <v>2</v>
      </c>
      <c r="C2" s="5" t="s">
        <v>3</v>
      </c>
      <c r="D2" s="3" t="s">
        <v>4</v>
      </c>
      <c r="E2" s="5" t="s">
        <v>5</v>
      </c>
      <c r="F2" s="3" t="s">
        <v>794</v>
      </c>
      <c r="G2" s="3" t="s">
        <v>792</v>
      </c>
      <c r="H2" s="3" t="s">
        <v>793</v>
      </c>
      <c r="I2" s="6" t="s">
        <v>786</v>
      </c>
      <c r="J2" s="7" t="s">
        <v>787</v>
      </c>
      <c r="K2" s="28" t="s">
        <v>795</v>
      </c>
      <c r="L2" s="28" t="s">
        <v>796</v>
      </c>
      <c r="M2" s="28" t="s">
        <v>797</v>
      </c>
      <c r="N2" s="28" t="s">
        <v>798</v>
      </c>
      <c r="O2" s="29" t="s">
        <v>799</v>
      </c>
      <c r="P2" s="29" t="s">
        <v>800</v>
      </c>
      <c r="Q2" s="29" t="s">
        <v>801</v>
      </c>
      <c r="R2" s="29" t="s">
        <v>802</v>
      </c>
    </row>
    <row r="3" spans="1:18" s="70" customFormat="1" ht="25.5">
      <c r="A3" s="8">
        <v>1</v>
      </c>
      <c r="B3" s="8">
        <v>879111</v>
      </c>
      <c r="C3" s="9" t="s">
        <v>6</v>
      </c>
      <c r="D3" s="10" t="s">
        <v>7</v>
      </c>
      <c r="E3" s="11" t="s">
        <v>8</v>
      </c>
      <c r="F3" s="4">
        <v>113700</v>
      </c>
      <c r="G3" s="41">
        <f>ROUND(F3*1.61%,2)</f>
        <v>1830.57</v>
      </c>
      <c r="H3" s="46">
        <f>F3+G3</f>
        <v>115530.57</v>
      </c>
      <c r="I3" s="72">
        <v>400000</v>
      </c>
      <c r="J3" s="41">
        <v>116454</v>
      </c>
      <c r="K3" s="46">
        <f>MIN(H3:J3)</f>
        <v>115530.57</v>
      </c>
      <c r="L3" s="46">
        <f>MAX(H3:J3)</f>
        <v>400000</v>
      </c>
      <c r="M3" s="47">
        <f>AVERAGE(H3:J3)</f>
        <v>210661.52333333335</v>
      </c>
      <c r="N3" s="46">
        <f>MEDIAN(H3:J3)</f>
        <v>116454</v>
      </c>
      <c r="O3" s="38">
        <f>STDEVA(H3:J3)</f>
        <v>163972.58075843542</v>
      </c>
      <c r="P3" s="39">
        <f>O3/N3</f>
        <v>1.408045930225114</v>
      </c>
      <c r="Q3" s="46">
        <f>ROUND(N3,2)</f>
        <v>116454</v>
      </c>
      <c r="R3" s="34" t="s">
        <v>803</v>
      </c>
    </row>
    <row r="4" spans="1:18" s="70" customFormat="1" ht="38.25">
      <c r="A4" s="8">
        <v>2</v>
      </c>
      <c r="B4" s="8">
        <v>879420</v>
      </c>
      <c r="C4" s="9" t="s">
        <v>9</v>
      </c>
      <c r="D4" s="10" t="s">
        <v>7</v>
      </c>
      <c r="E4" s="11" t="s">
        <v>8</v>
      </c>
      <c r="F4" s="4">
        <v>159000</v>
      </c>
      <c r="G4" s="41">
        <f t="shared" ref="G4:G67" si="0">ROUND(F4*1.61%,2)</f>
        <v>2559.9</v>
      </c>
      <c r="H4" s="46">
        <f t="shared" ref="H4:H67" si="1">F4+G4</f>
        <v>161559.9</v>
      </c>
      <c r="I4" s="72">
        <v>697500</v>
      </c>
      <c r="J4" s="41">
        <v>159444</v>
      </c>
      <c r="K4" s="46">
        <f t="shared" ref="K4:K67" si="2">MIN(H4:J4)</f>
        <v>159444</v>
      </c>
      <c r="L4" s="46">
        <f t="shared" ref="L4:L67" si="3">MAX(H4:J4)</f>
        <v>697500</v>
      </c>
      <c r="M4" s="46">
        <f t="shared" ref="M4:M67" si="4">AVERAGE(H4:J4)</f>
        <v>339501.3</v>
      </c>
      <c r="N4" s="46">
        <f t="shared" ref="N4:N67" si="5">MEDIAN(H4:J4)</f>
        <v>161559.9</v>
      </c>
      <c r="O4" s="38">
        <f t="shared" ref="O4:O67" si="6">STDEVA(H4:J4)</f>
        <v>310037.77376227884</v>
      </c>
      <c r="P4" s="39">
        <f t="shared" ref="P4:P67" si="7">O4/N4</f>
        <v>1.9190267743560057</v>
      </c>
      <c r="Q4" s="46">
        <f>N4</f>
        <v>161559.9</v>
      </c>
      <c r="R4" s="34" t="s">
        <v>803</v>
      </c>
    </row>
    <row r="5" spans="1:18" s="70" customFormat="1" ht="38.25">
      <c r="A5" s="8">
        <v>3</v>
      </c>
      <c r="B5" s="8">
        <v>879420</v>
      </c>
      <c r="C5" s="9" t="s">
        <v>10</v>
      </c>
      <c r="D5" s="10" t="s">
        <v>7</v>
      </c>
      <c r="E5" s="11" t="s">
        <v>8</v>
      </c>
      <c r="F5" s="4">
        <v>440000</v>
      </c>
      <c r="G5" s="41">
        <f t="shared" si="0"/>
        <v>7084</v>
      </c>
      <c r="H5" s="46">
        <f t="shared" si="1"/>
        <v>447084</v>
      </c>
      <c r="I5" s="72">
        <v>933450</v>
      </c>
      <c r="J5" s="41">
        <v>458444</v>
      </c>
      <c r="K5" s="46">
        <f t="shared" si="2"/>
        <v>447084</v>
      </c>
      <c r="L5" s="46">
        <f t="shared" si="3"/>
        <v>933450</v>
      </c>
      <c r="M5" s="46">
        <f t="shared" si="4"/>
        <v>612992.66666666663</v>
      </c>
      <c r="N5" s="46">
        <f t="shared" si="5"/>
        <v>458444</v>
      </c>
      <c r="O5" s="38">
        <f t="shared" si="6"/>
        <v>277582.31079327333</v>
      </c>
      <c r="P5" s="39">
        <f t="shared" si="7"/>
        <v>0.60548793482578755</v>
      </c>
      <c r="Q5" s="46">
        <f>M5</f>
        <v>612992.66666666663</v>
      </c>
      <c r="R5" s="73" t="s">
        <v>805</v>
      </c>
    </row>
    <row r="6" spans="1:18" s="70" customFormat="1" ht="25.5">
      <c r="A6" s="8">
        <v>4</v>
      </c>
      <c r="B6" s="8">
        <v>879301</v>
      </c>
      <c r="C6" s="9" t="s">
        <v>11</v>
      </c>
      <c r="D6" s="10" t="s">
        <v>7</v>
      </c>
      <c r="E6" s="11" t="s">
        <v>8</v>
      </c>
      <c r="F6" s="4">
        <v>117500</v>
      </c>
      <c r="G6" s="41">
        <f t="shared" si="0"/>
        <v>1891.75</v>
      </c>
      <c r="H6" s="46">
        <f t="shared" si="1"/>
        <v>119391.75</v>
      </c>
      <c r="I6" s="72">
        <v>697500</v>
      </c>
      <c r="J6" s="41">
        <v>121188</v>
      </c>
      <c r="K6" s="46">
        <f t="shared" si="2"/>
        <v>119391.75</v>
      </c>
      <c r="L6" s="46">
        <f t="shared" si="3"/>
        <v>697500</v>
      </c>
      <c r="M6" s="46">
        <f t="shared" si="4"/>
        <v>312693.25</v>
      </c>
      <c r="N6" s="46">
        <f t="shared" si="5"/>
        <v>121188</v>
      </c>
      <c r="O6" s="38">
        <f t="shared" si="6"/>
        <v>333253.63128207246</v>
      </c>
      <c r="P6" s="39">
        <f t="shared" si="7"/>
        <v>2.7498896861246367</v>
      </c>
      <c r="Q6" s="46">
        <f>N6</f>
        <v>121188</v>
      </c>
      <c r="R6" s="34" t="s">
        <v>803</v>
      </c>
    </row>
    <row r="7" spans="1:18" s="70" customFormat="1" ht="25.5">
      <c r="A7" s="8">
        <v>5</v>
      </c>
      <c r="B7" s="8">
        <v>879301</v>
      </c>
      <c r="C7" s="9" t="s">
        <v>12</v>
      </c>
      <c r="D7" s="10" t="s">
        <v>7</v>
      </c>
      <c r="E7" s="11" t="s">
        <v>8</v>
      </c>
      <c r="F7" s="4">
        <v>370500</v>
      </c>
      <c r="G7" s="41">
        <f t="shared" si="0"/>
        <v>5965.05</v>
      </c>
      <c r="H7" s="46">
        <f t="shared" si="1"/>
        <v>376465.05</v>
      </c>
      <c r="I7" s="72">
        <v>928200</v>
      </c>
      <c r="J7" s="41">
        <v>381188</v>
      </c>
      <c r="K7" s="46">
        <f t="shared" si="2"/>
        <v>376465.05</v>
      </c>
      <c r="L7" s="46">
        <f t="shared" si="3"/>
        <v>928200</v>
      </c>
      <c r="M7" s="46">
        <f t="shared" si="4"/>
        <v>561951.01666666672</v>
      </c>
      <c r="N7" s="46">
        <f t="shared" si="5"/>
        <v>381188</v>
      </c>
      <c r="O7" s="38">
        <f t="shared" si="6"/>
        <v>317189.71438037005</v>
      </c>
      <c r="P7" s="39">
        <f t="shared" si="7"/>
        <v>0.83210834123941479</v>
      </c>
      <c r="Q7" s="46">
        <f>N7</f>
        <v>381188</v>
      </c>
      <c r="R7" s="34" t="s">
        <v>803</v>
      </c>
    </row>
    <row r="8" spans="1:18" s="70" customFormat="1" ht="38.25">
      <c r="A8" s="8">
        <v>6</v>
      </c>
      <c r="B8" s="8">
        <v>879131</v>
      </c>
      <c r="C8" s="9" t="s">
        <v>13</v>
      </c>
      <c r="D8" s="10" t="s">
        <v>7</v>
      </c>
      <c r="E8" s="11" t="s">
        <v>8</v>
      </c>
      <c r="F8" s="4">
        <v>120000</v>
      </c>
      <c r="G8" s="41">
        <f t="shared" si="0"/>
        <v>1932</v>
      </c>
      <c r="H8" s="46">
        <f t="shared" si="1"/>
        <v>121932</v>
      </c>
      <c r="I8" s="72">
        <v>577800</v>
      </c>
      <c r="J8" s="41">
        <v>127830</v>
      </c>
      <c r="K8" s="46">
        <f t="shared" si="2"/>
        <v>121932</v>
      </c>
      <c r="L8" s="46">
        <f t="shared" si="3"/>
        <v>577800</v>
      </c>
      <c r="M8" s="46">
        <f t="shared" si="4"/>
        <v>275854</v>
      </c>
      <c r="N8" s="46">
        <f t="shared" si="5"/>
        <v>127830</v>
      </c>
      <c r="O8" s="38">
        <f t="shared" si="6"/>
        <v>261509.53479366674</v>
      </c>
      <c r="P8" s="39">
        <f t="shared" si="7"/>
        <v>2.045760265928708</v>
      </c>
      <c r="Q8" s="46">
        <f t="shared" ref="Q8:Q9" si="8">N8</f>
        <v>127830</v>
      </c>
      <c r="R8" s="34" t="s">
        <v>803</v>
      </c>
    </row>
    <row r="9" spans="1:18" s="70" customFormat="1" ht="51">
      <c r="A9" s="8">
        <v>7</v>
      </c>
      <c r="B9" s="8">
        <v>879201</v>
      </c>
      <c r="C9" s="9" t="s">
        <v>14</v>
      </c>
      <c r="D9" s="10" t="s">
        <v>7</v>
      </c>
      <c r="E9" s="11" t="s">
        <v>8</v>
      </c>
      <c r="F9" s="4">
        <v>70000</v>
      </c>
      <c r="G9" s="41">
        <f t="shared" si="0"/>
        <v>1127</v>
      </c>
      <c r="H9" s="46">
        <f t="shared" si="1"/>
        <v>71127</v>
      </c>
      <c r="I9" s="72">
        <v>626850</v>
      </c>
      <c r="J9" s="41">
        <v>77922</v>
      </c>
      <c r="K9" s="46">
        <f t="shared" si="2"/>
        <v>71127</v>
      </c>
      <c r="L9" s="46">
        <f t="shared" si="3"/>
        <v>626850</v>
      </c>
      <c r="M9" s="46">
        <f t="shared" si="4"/>
        <v>258633</v>
      </c>
      <c r="N9" s="46">
        <f t="shared" si="5"/>
        <v>77922</v>
      </c>
      <c r="O9" s="38">
        <f t="shared" si="6"/>
        <v>318903.37458703696</v>
      </c>
      <c r="P9" s="39">
        <f t="shared" si="7"/>
        <v>4.0925973997977074</v>
      </c>
      <c r="Q9" s="46">
        <f t="shared" si="8"/>
        <v>77922</v>
      </c>
      <c r="R9" s="34" t="s">
        <v>803</v>
      </c>
    </row>
    <row r="10" spans="1:18" s="70" customFormat="1" ht="51">
      <c r="A10" s="8">
        <v>8</v>
      </c>
      <c r="B10" s="8">
        <v>879122</v>
      </c>
      <c r="C10" s="9" t="s">
        <v>15</v>
      </c>
      <c r="D10" s="10" t="s">
        <v>7</v>
      </c>
      <c r="E10" s="11" t="s">
        <v>8</v>
      </c>
      <c r="F10" s="4">
        <v>240000</v>
      </c>
      <c r="G10" s="41">
        <f t="shared" si="0"/>
        <v>3864</v>
      </c>
      <c r="H10" s="46">
        <f t="shared" si="1"/>
        <v>243864</v>
      </c>
      <c r="I10" s="72">
        <v>933450</v>
      </c>
      <c r="J10" s="41">
        <v>387830</v>
      </c>
      <c r="K10" s="46">
        <f t="shared" si="2"/>
        <v>243864</v>
      </c>
      <c r="L10" s="46">
        <f t="shared" si="3"/>
        <v>933450</v>
      </c>
      <c r="M10" s="46">
        <f t="shared" si="4"/>
        <v>521714.66666666669</v>
      </c>
      <c r="N10" s="46">
        <f t="shared" si="5"/>
        <v>387830</v>
      </c>
      <c r="O10" s="38">
        <f t="shared" si="6"/>
        <v>363766.4646793782</v>
      </c>
      <c r="P10" s="39">
        <f t="shared" si="7"/>
        <v>0.93795339370182351</v>
      </c>
      <c r="Q10" s="46">
        <f>N10</f>
        <v>387830</v>
      </c>
      <c r="R10" s="34" t="s">
        <v>803</v>
      </c>
    </row>
    <row r="11" spans="1:18" s="70" customFormat="1" ht="51">
      <c r="A11" s="8">
        <v>9</v>
      </c>
      <c r="B11" s="8">
        <v>879122</v>
      </c>
      <c r="C11" s="9" t="s">
        <v>16</v>
      </c>
      <c r="D11" s="10" t="s">
        <v>7</v>
      </c>
      <c r="E11" s="11" t="s">
        <v>8</v>
      </c>
      <c r="F11" s="4">
        <v>123600</v>
      </c>
      <c r="G11" s="41">
        <f t="shared" si="0"/>
        <v>1989.96</v>
      </c>
      <c r="H11" s="46">
        <f t="shared" si="1"/>
        <v>125589.96</v>
      </c>
      <c r="I11" s="72">
        <v>577800</v>
      </c>
      <c r="J11" s="41">
        <v>127830</v>
      </c>
      <c r="K11" s="46">
        <f t="shared" si="2"/>
        <v>125589.96</v>
      </c>
      <c r="L11" s="46">
        <f t="shared" si="3"/>
        <v>577800</v>
      </c>
      <c r="M11" s="46">
        <f t="shared" si="4"/>
        <v>277073.32</v>
      </c>
      <c r="N11" s="46">
        <f t="shared" si="5"/>
        <v>127830</v>
      </c>
      <c r="O11" s="38">
        <f t="shared" si="6"/>
        <v>260439.35281110497</v>
      </c>
      <c r="P11" s="39">
        <f t="shared" si="7"/>
        <v>2.0373883502394192</v>
      </c>
      <c r="Q11" s="46">
        <f t="shared" ref="Q11:Q12" si="9">N11</f>
        <v>127830</v>
      </c>
      <c r="R11" s="34" t="s">
        <v>803</v>
      </c>
    </row>
    <row r="12" spans="1:18" s="70" customFormat="1" ht="38.25">
      <c r="A12" s="8">
        <v>10</v>
      </c>
      <c r="B12" s="8">
        <v>879910</v>
      </c>
      <c r="C12" s="9" t="s">
        <v>17</v>
      </c>
      <c r="D12" s="10" t="s">
        <v>7</v>
      </c>
      <c r="E12" s="11" t="s">
        <v>8</v>
      </c>
      <c r="F12" s="4">
        <v>141000</v>
      </c>
      <c r="G12" s="41">
        <f t="shared" si="0"/>
        <v>2270.1</v>
      </c>
      <c r="H12" s="46">
        <f t="shared" si="1"/>
        <v>143270.1</v>
      </c>
      <c r="I12" s="72">
        <v>560550</v>
      </c>
      <c r="J12" s="41">
        <v>168828</v>
      </c>
      <c r="K12" s="46">
        <f t="shared" si="2"/>
        <v>143270.1</v>
      </c>
      <c r="L12" s="46">
        <f t="shared" si="3"/>
        <v>560550</v>
      </c>
      <c r="M12" s="46">
        <f t="shared" si="4"/>
        <v>290882.7</v>
      </c>
      <c r="N12" s="46">
        <f t="shared" si="5"/>
        <v>168828</v>
      </c>
      <c r="O12" s="38">
        <f t="shared" si="6"/>
        <v>233888.09520809306</v>
      </c>
      <c r="P12" s="39">
        <f t="shared" si="7"/>
        <v>1.3853631815107272</v>
      </c>
      <c r="Q12" s="46">
        <f t="shared" si="9"/>
        <v>168828</v>
      </c>
      <c r="R12" s="34" t="s">
        <v>803</v>
      </c>
    </row>
    <row r="13" spans="1:18" s="70" customFormat="1" ht="38.25">
      <c r="A13" s="8">
        <v>11</v>
      </c>
      <c r="B13" s="8">
        <v>879161</v>
      </c>
      <c r="C13" s="9" t="s">
        <v>18</v>
      </c>
      <c r="D13" s="10" t="s">
        <v>7</v>
      </c>
      <c r="E13" s="11" t="s">
        <v>8</v>
      </c>
      <c r="F13" s="4">
        <v>340800</v>
      </c>
      <c r="G13" s="41">
        <f t="shared" si="0"/>
        <v>5486.88</v>
      </c>
      <c r="H13" s="46">
        <f t="shared" si="1"/>
        <v>346286.88</v>
      </c>
      <c r="I13" s="72">
        <v>842100</v>
      </c>
      <c r="J13" s="41">
        <v>368324</v>
      </c>
      <c r="K13" s="46">
        <f t="shared" si="2"/>
        <v>346286.88</v>
      </c>
      <c r="L13" s="46">
        <f t="shared" si="3"/>
        <v>842100</v>
      </c>
      <c r="M13" s="46">
        <f t="shared" si="4"/>
        <v>518903.62666666665</v>
      </c>
      <c r="N13" s="46">
        <f t="shared" si="5"/>
        <v>368324</v>
      </c>
      <c r="O13" s="38">
        <f t="shared" si="6"/>
        <v>280113.06728951115</v>
      </c>
      <c r="P13" s="39">
        <f t="shared" si="7"/>
        <v>0.76050723626348316</v>
      </c>
      <c r="Q13" s="46">
        <f>N13</f>
        <v>368324</v>
      </c>
      <c r="R13" s="34" t="s">
        <v>803</v>
      </c>
    </row>
    <row r="14" spans="1:18" s="70" customFormat="1" ht="25.5">
      <c r="A14" s="8">
        <v>12</v>
      </c>
      <c r="B14" s="8">
        <v>879161</v>
      </c>
      <c r="C14" s="9" t="s">
        <v>19</v>
      </c>
      <c r="D14" s="10" t="s">
        <v>7</v>
      </c>
      <c r="E14" s="11" t="s">
        <v>8</v>
      </c>
      <c r="F14" s="4">
        <v>100000</v>
      </c>
      <c r="G14" s="41">
        <f t="shared" si="0"/>
        <v>1610</v>
      </c>
      <c r="H14" s="46">
        <f t="shared" si="1"/>
        <v>101610</v>
      </c>
      <c r="I14" s="72">
        <v>423900</v>
      </c>
      <c r="J14" s="41">
        <v>108324</v>
      </c>
      <c r="K14" s="46">
        <f t="shared" si="2"/>
        <v>101610</v>
      </c>
      <c r="L14" s="46">
        <f t="shared" si="3"/>
        <v>423900</v>
      </c>
      <c r="M14" s="46">
        <f t="shared" si="4"/>
        <v>211278</v>
      </c>
      <c r="N14" s="46">
        <f t="shared" si="5"/>
        <v>108324</v>
      </c>
      <c r="O14" s="38">
        <f t="shared" si="6"/>
        <v>184166.65173695263</v>
      </c>
      <c r="P14" s="39">
        <f t="shared" si="7"/>
        <v>1.7001463363331546</v>
      </c>
      <c r="Q14" s="46">
        <f t="shared" ref="Q14:Q17" si="10">N14</f>
        <v>108324</v>
      </c>
      <c r="R14" s="34" t="s">
        <v>803</v>
      </c>
    </row>
    <row r="15" spans="1:18" s="70" customFormat="1" ht="51">
      <c r="A15" s="8">
        <v>13</v>
      </c>
      <c r="B15" s="8">
        <v>879523</v>
      </c>
      <c r="C15" s="9" t="s">
        <v>20</v>
      </c>
      <c r="D15" s="10" t="s">
        <v>7</v>
      </c>
      <c r="E15" s="11" t="s">
        <v>8</v>
      </c>
      <c r="F15" s="4">
        <v>94300</v>
      </c>
      <c r="G15" s="41">
        <f t="shared" si="0"/>
        <v>1518.23</v>
      </c>
      <c r="H15" s="46">
        <f t="shared" si="1"/>
        <v>95818.23</v>
      </c>
      <c r="I15" s="72">
        <v>596850</v>
      </c>
      <c r="J15" s="41">
        <v>99360</v>
      </c>
      <c r="K15" s="46">
        <f t="shared" si="2"/>
        <v>95818.23</v>
      </c>
      <c r="L15" s="46">
        <f t="shared" si="3"/>
        <v>596850</v>
      </c>
      <c r="M15" s="46">
        <f t="shared" si="4"/>
        <v>264009.40999999997</v>
      </c>
      <c r="N15" s="46">
        <f t="shared" si="5"/>
        <v>99360</v>
      </c>
      <c r="O15" s="38">
        <f t="shared" si="6"/>
        <v>288253.84611023718</v>
      </c>
      <c r="P15" s="39">
        <f t="shared" si="7"/>
        <v>2.9011055365362033</v>
      </c>
      <c r="Q15" s="46">
        <f t="shared" si="10"/>
        <v>99360</v>
      </c>
      <c r="R15" s="34" t="s">
        <v>803</v>
      </c>
    </row>
    <row r="16" spans="1:18" s="70" customFormat="1" ht="38.25">
      <c r="A16" s="8">
        <v>14</v>
      </c>
      <c r="B16" s="8">
        <v>879510</v>
      </c>
      <c r="C16" s="9" t="s">
        <v>21</v>
      </c>
      <c r="D16" s="10" t="s">
        <v>7</v>
      </c>
      <c r="E16" s="11" t="s">
        <v>8</v>
      </c>
      <c r="F16" s="4">
        <v>85000</v>
      </c>
      <c r="G16" s="41">
        <f t="shared" si="0"/>
        <v>1368.5</v>
      </c>
      <c r="H16" s="46">
        <f t="shared" si="1"/>
        <v>86368.5</v>
      </c>
      <c r="I16" s="72">
        <v>596850</v>
      </c>
      <c r="J16" s="41">
        <v>99360</v>
      </c>
      <c r="K16" s="46">
        <f t="shared" si="2"/>
        <v>86368.5</v>
      </c>
      <c r="L16" s="46">
        <f t="shared" si="3"/>
        <v>596850</v>
      </c>
      <c r="M16" s="46">
        <f t="shared" si="4"/>
        <v>260859.5</v>
      </c>
      <c r="N16" s="46">
        <f t="shared" si="5"/>
        <v>99360</v>
      </c>
      <c r="O16" s="38">
        <f t="shared" si="6"/>
        <v>291048.80490349035</v>
      </c>
      <c r="P16" s="39">
        <f t="shared" si="7"/>
        <v>2.9292351540206356</v>
      </c>
      <c r="Q16" s="46">
        <f t="shared" si="10"/>
        <v>99360</v>
      </c>
      <c r="R16" s="34" t="s">
        <v>803</v>
      </c>
    </row>
    <row r="17" spans="1:18" s="70" customFormat="1" ht="38.25">
      <c r="A17" s="8">
        <v>15</v>
      </c>
      <c r="B17" s="8">
        <v>879520</v>
      </c>
      <c r="C17" s="9" t="s">
        <v>22</v>
      </c>
      <c r="D17" s="10" t="s">
        <v>7</v>
      </c>
      <c r="E17" s="11" t="s">
        <v>8</v>
      </c>
      <c r="F17" s="4">
        <v>85000</v>
      </c>
      <c r="G17" s="41">
        <f t="shared" si="0"/>
        <v>1368.5</v>
      </c>
      <c r="H17" s="46">
        <f t="shared" si="1"/>
        <v>86368.5</v>
      </c>
      <c r="I17" s="72">
        <v>596850</v>
      </c>
      <c r="J17" s="41">
        <v>99360</v>
      </c>
      <c r="K17" s="46">
        <f t="shared" si="2"/>
        <v>86368.5</v>
      </c>
      <c r="L17" s="46">
        <f t="shared" si="3"/>
        <v>596850</v>
      </c>
      <c r="M17" s="46">
        <f t="shared" si="4"/>
        <v>260859.5</v>
      </c>
      <c r="N17" s="46">
        <f t="shared" si="5"/>
        <v>99360</v>
      </c>
      <c r="O17" s="38">
        <f t="shared" si="6"/>
        <v>291048.80490349035</v>
      </c>
      <c r="P17" s="39">
        <f t="shared" si="7"/>
        <v>2.9292351540206356</v>
      </c>
      <c r="Q17" s="46">
        <f t="shared" si="10"/>
        <v>99360</v>
      </c>
      <c r="R17" s="34" t="s">
        <v>803</v>
      </c>
    </row>
    <row r="18" spans="1:18" s="70" customFormat="1" ht="25.5">
      <c r="A18" s="8">
        <v>16</v>
      </c>
      <c r="B18" s="8">
        <v>879113</v>
      </c>
      <c r="C18" s="9" t="s">
        <v>23</v>
      </c>
      <c r="D18" s="10" t="s">
        <v>7</v>
      </c>
      <c r="E18" s="11" t="s">
        <v>8</v>
      </c>
      <c r="F18" s="4">
        <v>310000</v>
      </c>
      <c r="G18" s="41">
        <f t="shared" si="0"/>
        <v>4991</v>
      </c>
      <c r="H18" s="46">
        <f t="shared" si="1"/>
        <v>314991</v>
      </c>
      <c r="I18" s="72">
        <v>620000</v>
      </c>
      <c r="J18" s="41">
        <v>406250</v>
      </c>
      <c r="K18" s="46">
        <f t="shared" si="2"/>
        <v>314991</v>
      </c>
      <c r="L18" s="46">
        <f t="shared" si="3"/>
        <v>620000</v>
      </c>
      <c r="M18" s="46">
        <f t="shared" si="4"/>
        <v>447080.33333333331</v>
      </c>
      <c r="N18" s="46">
        <f t="shared" si="5"/>
        <v>406250</v>
      </c>
      <c r="O18" s="38">
        <f t="shared" si="6"/>
        <v>156550.18240274687</v>
      </c>
      <c r="P18" s="39">
        <f t="shared" si="7"/>
        <v>0.38535429514522307</v>
      </c>
      <c r="Q18" s="46">
        <f>M18</f>
        <v>447080.33333333331</v>
      </c>
      <c r="R18" s="73" t="s">
        <v>805</v>
      </c>
    </row>
    <row r="19" spans="1:18" s="70" customFormat="1" ht="38.25">
      <c r="A19" s="8">
        <v>17</v>
      </c>
      <c r="B19" s="8">
        <v>879121</v>
      </c>
      <c r="C19" s="9" t="s">
        <v>24</v>
      </c>
      <c r="D19" s="10" t="s">
        <v>7</v>
      </c>
      <c r="E19" s="11" t="s">
        <v>8</v>
      </c>
      <c r="F19" s="4">
        <v>80500</v>
      </c>
      <c r="G19" s="41">
        <f t="shared" si="0"/>
        <v>1296.05</v>
      </c>
      <c r="H19" s="46">
        <f t="shared" si="1"/>
        <v>81796.05</v>
      </c>
      <c r="I19" s="72">
        <v>467850</v>
      </c>
      <c r="J19" s="41">
        <v>99360</v>
      </c>
      <c r="K19" s="46">
        <f t="shared" si="2"/>
        <v>81796.05</v>
      </c>
      <c r="L19" s="46">
        <f t="shared" si="3"/>
        <v>467850</v>
      </c>
      <c r="M19" s="46">
        <f t="shared" si="4"/>
        <v>216335.35</v>
      </c>
      <c r="N19" s="46">
        <f t="shared" si="5"/>
        <v>99360</v>
      </c>
      <c r="O19" s="38">
        <f t="shared" si="6"/>
        <v>217995.03998570127</v>
      </c>
      <c r="P19" s="39">
        <f t="shared" si="7"/>
        <v>2.1939919483263011</v>
      </c>
      <c r="Q19" s="46">
        <f>N19</f>
        <v>99360</v>
      </c>
      <c r="R19" s="34" t="s">
        <v>803</v>
      </c>
    </row>
    <row r="20" spans="1:18" s="70" customFormat="1" ht="38.25">
      <c r="A20" s="8">
        <v>18</v>
      </c>
      <c r="B20" s="8">
        <v>879121</v>
      </c>
      <c r="C20" s="9" t="s">
        <v>25</v>
      </c>
      <c r="D20" s="10" t="s">
        <v>7</v>
      </c>
      <c r="E20" s="11" t="s">
        <v>8</v>
      </c>
      <c r="F20" s="4">
        <v>280000</v>
      </c>
      <c r="G20" s="41">
        <f t="shared" si="0"/>
        <v>4508</v>
      </c>
      <c r="H20" s="46">
        <f t="shared" si="1"/>
        <v>284508</v>
      </c>
      <c r="I20" s="72">
        <v>596850</v>
      </c>
      <c r="J20" s="41">
        <v>359360</v>
      </c>
      <c r="K20" s="46">
        <f t="shared" si="2"/>
        <v>284508</v>
      </c>
      <c r="L20" s="46">
        <f t="shared" si="3"/>
        <v>596850</v>
      </c>
      <c r="M20" s="46">
        <f t="shared" si="4"/>
        <v>413572.66666666669</v>
      </c>
      <c r="N20" s="46">
        <f t="shared" si="5"/>
        <v>359360</v>
      </c>
      <c r="O20" s="38">
        <f t="shared" si="6"/>
        <v>163075.56886711554</v>
      </c>
      <c r="P20" s="39">
        <f t="shared" si="7"/>
        <v>0.45379443696325561</v>
      </c>
      <c r="Q20" s="46">
        <f>M20</f>
        <v>413572.66666666669</v>
      </c>
      <c r="R20" s="73" t="s">
        <v>805</v>
      </c>
    </row>
    <row r="21" spans="1:18" s="70" customFormat="1" ht="25.5">
      <c r="A21" s="8">
        <v>19</v>
      </c>
      <c r="B21" s="8">
        <v>879460</v>
      </c>
      <c r="C21" s="9" t="s">
        <v>26</v>
      </c>
      <c r="D21" s="10" t="s">
        <v>7</v>
      </c>
      <c r="E21" s="11" t="s">
        <v>8</v>
      </c>
      <c r="F21" s="4">
        <v>105000</v>
      </c>
      <c r="G21" s="41">
        <f t="shared" si="0"/>
        <v>1690.5</v>
      </c>
      <c r="H21" s="46">
        <f t="shared" si="1"/>
        <v>106690.5</v>
      </c>
      <c r="I21" s="72">
        <v>419550</v>
      </c>
      <c r="J21" s="41">
        <v>108324</v>
      </c>
      <c r="K21" s="46">
        <f t="shared" si="2"/>
        <v>106690.5</v>
      </c>
      <c r="L21" s="46">
        <f t="shared" si="3"/>
        <v>419550</v>
      </c>
      <c r="M21" s="46">
        <f t="shared" si="4"/>
        <v>211521.5</v>
      </c>
      <c r="N21" s="46">
        <f t="shared" si="5"/>
        <v>108324</v>
      </c>
      <c r="O21" s="38">
        <f t="shared" si="6"/>
        <v>180159.81707847619</v>
      </c>
      <c r="P21" s="39">
        <f t="shared" si="7"/>
        <v>1.6631569834798954</v>
      </c>
      <c r="Q21" s="46">
        <f>N21</f>
        <v>108324</v>
      </c>
      <c r="R21" s="34" t="s">
        <v>803</v>
      </c>
    </row>
    <row r="22" spans="1:18" s="70" customFormat="1" ht="25.5">
      <c r="A22" s="8">
        <v>20</v>
      </c>
      <c r="B22" s="8">
        <v>879460</v>
      </c>
      <c r="C22" s="9" t="s">
        <v>27</v>
      </c>
      <c r="D22" s="10" t="s">
        <v>7</v>
      </c>
      <c r="E22" s="11" t="s">
        <v>8</v>
      </c>
      <c r="F22" s="4">
        <v>310000</v>
      </c>
      <c r="G22" s="41">
        <f t="shared" si="0"/>
        <v>4991</v>
      </c>
      <c r="H22" s="46">
        <f t="shared" si="1"/>
        <v>314991</v>
      </c>
      <c r="I22" s="72">
        <v>596850</v>
      </c>
      <c r="J22" s="41">
        <v>368324</v>
      </c>
      <c r="K22" s="46">
        <f t="shared" si="2"/>
        <v>314991</v>
      </c>
      <c r="L22" s="46">
        <f t="shared" si="3"/>
        <v>596850</v>
      </c>
      <c r="M22" s="46">
        <f t="shared" si="4"/>
        <v>426721.66666666669</v>
      </c>
      <c r="N22" s="46">
        <f t="shared" si="5"/>
        <v>368324</v>
      </c>
      <c r="O22" s="38">
        <f t="shared" si="6"/>
        <v>149729.22084327208</v>
      </c>
      <c r="P22" s="39">
        <f t="shared" si="7"/>
        <v>0.40651497280457444</v>
      </c>
      <c r="Q22" s="46">
        <f>M22</f>
        <v>426721.66666666669</v>
      </c>
      <c r="R22" s="73" t="s">
        <v>805</v>
      </c>
    </row>
    <row r="23" spans="1:18" s="70" customFormat="1" ht="25.5">
      <c r="A23" s="8">
        <v>21</v>
      </c>
      <c r="B23" s="8">
        <v>879112</v>
      </c>
      <c r="C23" s="9" t="s">
        <v>28</v>
      </c>
      <c r="D23" s="10" t="s">
        <v>7</v>
      </c>
      <c r="E23" s="11" t="s">
        <v>8</v>
      </c>
      <c r="F23" s="4">
        <v>125000</v>
      </c>
      <c r="G23" s="41">
        <f t="shared" si="0"/>
        <v>2012.5</v>
      </c>
      <c r="H23" s="46">
        <f t="shared" si="1"/>
        <v>127012.5</v>
      </c>
      <c r="I23" s="72">
        <v>550000</v>
      </c>
      <c r="J23" s="41">
        <v>127740</v>
      </c>
      <c r="K23" s="46">
        <f t="shared" si="2"/>
        <v>127012.5</v>
      </c>
      <c r="L23" s="46">
        <f t="shared" si="3"/>
        <v>550000</v>
      </c>
      <c r="M23" s="46">
        <f t="shared" si="4"/>
        <v>268250.83333333331</v>
      </c>
      <c r="N23" s="46">
        <f t="shared" si="5"/>
        <v>127740</v>
      </c>
      <c r="O23" s="38">
        <f t="shared" si="6"/>
        <v>244002.20696150133</v>
      </c>
      <c r="P23" s="39">
        <f t="shared" si="7"/>
        <v>1.9101472284445071</v>
      </c>
      <c r="Q23" s="46">
        <f t="shared" ref="Q23:Q24" si="11">N23</f>
        <v>127740</v>
      </c>
      <c r="R23" s="34" t="s">
        <v>803</v>
      </c>
    </row>
    <row r="24" spans="1:18" s="70" customFormat="1" ht="76.5">
      <c r="A24" s="8">
        <v>22</v>
      </c>
      <c r="B24" s="8">
        <v>879205</v>
      </c>
      <c r="C24" s="9" t="s">
        <v>29</v>
      </c>
      <c r="D24" s="10" t="s">
        <v>7</v>
      </c>
      <c r="E24" s="11" t="s">
        <v>8</v>
      </c>
      <c r="F24" s="4">
        <v>90700</v>
      </c>
      <c r="G24" s="41">
        <f t="shared" si="0"/>
        <v>1460.27</v>
      </c>
      <c r="H24" s="46">
        <f t="shared" si="1"/>
        <v>92160.27</v>
      </c>
      <c r="I24" s="72">
        <v>626850</v>
      </c>
      <c r="J24" s="41">
        <v>108324</v>
      </c>
      <c r="K24" s="46">
        <f t="shared" si="2"/>
        <v>92160.27</v>
      </c>
      <c r="L24" s="46">
        <f t="shared" si="3"/>
        <v>626850</v>
      </c>
      <c r="M24" s="46">
        <f t="shared" si="4"/>
        <v>275778.09000000003</v>
      </c>
      <c r="N24" s="46">
        <f t="shared" si="5"/>
        <v>108324</v>
      </c>
      <c r="O24" s="38">
        <f t="shared" si="6"/>
        <v>304144.589028252</v>
      </c>
      <c r="P24" s="39">
        <f t="shared" si="7"/>
        <v>2.8077304108808021</v>
      </c>
      <c r="Q24" s="46">
        <f t="shared" si="11"/>
        <v>108324</v>
      </c>
      <c r="R24" s="34" t="s">
        <v>803</v>
      </c>
    </row>
    <row r="25" spans="1:18" s="70" customFormat="1" ht="51">
      <c r="A25" s="8">
        <v>23</v>
      </c>
      <c r="B25" s="8">
        <v>879131</v>
      </c>
      <c r="C25" s="9" t="s">
        <v>30</v>
      </c>
      <c r="D25" s="10" t="s">
        <v>7</v>
      </c>
      <c r="E25" s="11" t="s">
        <v>8</v>
      </c>
      <c r="F25" s="4">
        <v>340000</v>
      </c>
      <c r="G25" s="41">
        <f t="shared" si="0"/>
        <v>5474</v>
      </c>
      <c r="H25" s="46">
        <f t="shared" si="1"/>
        <v>345474</v>
      </c>
      <c r="I25" s="72">
        <v>793500</v>
      </c>
      <c r="J25" s="41">
        <v>387830</v>
      </c>
      <c r="K25" s="46">
        <f t="shared" si="2"/>
        <v>345474</v>
      </c>
      <c r="L25" s="46">
        <f t="shared" si="3"/>
        <v>793500</v>
      </c>
      <c r="M25" s="46">
        <f t="shared" si="4"/>
        <v>508934.66666666669</v>
      </c>
      <c r="N25" s="46">
        <f t="shared" si="5"/>
        <v>387830</v>
      </c>
      <c r="O25" s="38">
        <f t="shared" si="6"/>
        <v>247349.1042743703</v>
      </c>
      <c r="P25" s="39">
        <f t="shared" si="7"/>
        <v>0.63777712986197643</v>
      </c>
      <c r="Q25" s="46">
        <f>M25</f>
        <v>508934.66666666669</v>
      </c>
      <c r="R25" s="73" t="s">
        <v>805</v>
      </c>
    </row>
    <row r="26" spans="1:18" s="70" customFormat="1" ht="25.5">
      <c r="A26" s="8">
        <v>24</v>
      </c>
      <c r="B26" s="8">
        <v>879410</v>
      </c>
      <c r="C26" s="9" t="s">
        <v>31</v>
      </c>
      <c r="D26" s="10" t="s">
        <v>7</v>
      </c>
      <c r="E26" s="11" t="s">
        <v>8</v>
      </c>
      <c r="F26" s="4">
        <v>130000</v>
      </c>
      <c r="G26" s="41">
        <f t="shared" si="0"/>
        <v>2093</v>
      </c>
      <c r="H26" s="46">
        <f t="shared" si="1"/>
        <v>132093</v>
      </c>
      <c r="I26" s="72">
        <v>697500</v>
      </c>
      <c r="J26" s="41">
        <v>137292</v>
      </c>
      <c r="K26" s="46">
        <f t="shared" si="2"/>
        <v>132093</v>
      </c>
      <c r="L26" s="46">
        <f t="shared" si="3"/>
        <v>697500</v>
      </c>
      <c r="M26" s="46">
        <f t="shared" si="4"/>
        <v>322295</v>
      </c>
      <c r="N26" s="46">
        <f t="shared" si="5"/>
        <v>137292</v>
      </c>
      <c r="O26" s="38">
        <f t="shared" si="6"/>
        <v>324947.45947460493</v>
      </c>
      <c r="P26" s="39">
        <f t="shared" si="7"/>
        <v>2.3668346260132047</v>
      </c>
      <c r="Q26" s="46">
        <f>N26</f>
        <v>137292</v>
      </c>
      <c r="R26" s="34" t="s">
        <v>803</v>
      </c>
    </row>
    <row r="27" spans="1:18" s="70" customFormat="1" ht="38.25">
      <c r="A27" s="8">
        <v>25</v>
      </c>
      <c r="B27" s="8">
        <v>879410</v>
      </c>
      <c r="C27" s="9" t="s">
        <v>32</v>
      </c>
      <c r="D27" s="10" t="s">
        <v>7</v>
      </c>
      <c r="E27" s="11" t="s">
        <v>8</v>
      </c>
      <c r="F27" s="4">
        <v>410000</v>
      </c>
      <c r="G27" s="41">
        <f t="shared" si="0"/>
        <v>6601</v>
      </c>
      <c r="H27" s="46">
        <f t="shared" si="1"/>
        <v>416601</v>
      </c>
      <c r="I27" s="72">
        <v>842100</v>
      </c>
      <c r="J27" s="41">
        <v>436292</v>
      </c>
      <c r="K27" s="46">
        <f t="shared" si="2"/>
        <v>416601</v>
      </c>
      <c r="L27" s="46">
        <f t="shared" si="3"/>
        <v>842100</v>
      </c>
      <c r="M27" s="46">
        <f t="shared" si="4"/>
        <v>564997.66666666663</v>
      </c>
      <c r="N27" s="46">
        <f t="shared" si="5"/>
        <v>436292</v>
      </c>
      <c r="O27" s="38">
        <f t="shared" si="6"/>
        <v>240179.53956224772</v>
      </c>
      <c r="P27" s="39">
        <f t="shared" si="7"/>
        <v>0.55050181887875027</v>
      </c>
      <c r="Q27" s="46">
        <f>M27</f>
        <v>564997.66666666663</v>
      </c>
      <c r="R27" s="73" t="s">
        <v>805</v>
      </c>
    </row>
    <row r="28" spans="1:18" s="70" customFormat="1" ht="38.25">
      <c r="A28" s="8">
        <v>26</v>
      </c>
      <c r="B28" s="8">
        <v>879391</v>
      </c>
      <c r="C28" s="9" t="s">
        <v>33</v>
      </c>
      <c r="D28" s="10" t="s">
        <v>7</v>
      </c>
      <c r="E28" s="11" t="s">
        <v>8</v>
      </c>
      <c r="F28" s="4">
        <v>145200</v>
      </c>
      <c r="G28" s="41">
        <f t="shared" si="0"/>
        <v>2337.7199999999998</v>
      </c>
      <c r="H28" s="46">
        <f t="shared" si="1"/>
        <v>147537.72</v>
      </c>
      <c r="I28" s="72">
        <v>697500</v>
      </c>
      <c r="J28" s="41">
        <v>158208</v>
      </c>
      <c r="K28" s="46">
        <f t="shared" si="2"/>
        <v>147537.72</v>
      </c>
      <c r="L28" s="46">
        <f t="shared" si="3"/>
        <v>697500</v>
      </c>
      <c r="M28" s="46">
        <f t="shared" si="4"/>
        <v>334415.24</v>
      </c>
      <c r="N28" s="46">
        <f t="shared" si="5"/>
        <v>158208</v>
      </c>
      <c r="O28" s="38">
        <f t="shared" si="6"/>
        <v>314485.8835099166</v>
      </c>
      <c r="P28" s="39">
        <f t="shared" si="7"/>
        <v>1.9878001334314106</v>
      </c>
      <c r="Q28" s="46">
        <f>N28</f>
        <v>158208</v>
      </c>
      <c r="R28" s="34" t="s">
        <v>803</v>
      </c>
    </row>
    <row r="29" spans="1:18" s="70" customFormat="1" ht="51">
      <c r="A29" s="8">
        <v>27</v>
      </c>
      <c r="B29" s="8">
        <v>879391</v>
      </c>
      <c r="C29" s="9" t="s">
        <v>34</v>
      </c>
      <c r="D29" s="10" t="s">
        <v>7</v>
      </c>
      <c r="E29" s="11" t="s">
        <v>8</v>
      </c>
      <c r="F29" s="4">
        <v>412600</v>
      </c>
      <c r="G29" s="41">
        <f t="shared" si="0"/>
        <v>6642.86</v>
      </c>
      <c r="H29" s="46">
        <f t="shared" si="1"/>
        <v>419242.86</v>
      </c>
      <c r="I29" s="72">
        <v>928200</v>
      </c>
      <c r="J29" s="41">
        <v>418208</v>
      </c>
      <c r="K29" s="46">
        <f t="shared" si="2"/>
        <v>418208</v>
      </c>
      <c r="L29" s="46">
        <f t="shared" si="3"/>
        <v>928200</v>
      </c>
      <c r="M29" s="46">
        <f t="shared" si="4"/>
        <v>588550.28666666662</v>
      </c>
      <c r="N29" s="46">
        <f t="shared" si="5"/>
        <v>419242.86</v>
      </c>
      <c r="O29" s="38">
        <f t="shared" si="6"/>
        <v>294145.73523912684</v>
      </c>
      <c r="P29" s="39">
        <f t="shared" si="7"/>
        <v>0.70161179426914233</v>
      </c>
      <c r="Q29" s="46">
        <f>N29</f>
        <v>419242.86</v>
      </c>
      <c r="R29" s="34" t="s">
        <v>803</v>
      </c>
    </row>
    <row r="30" spans="1:18" s="70" customFormat="1" ht="25.5">
      <c r="A30" s="8">
        <v>28</v>
      </c>
      <c r="B30" s="8">
        <v>879162</v>
      </c>
      <c r="C30" s="9" t="s">
        <v>35</v>
      </c>
      <c r="D30" s="10" t="s">
        <v>7</v>
      </c>
      <c r="E30" s="11" t="s">
        <v>8</v>
      </c>
      <c r="F30" s="4">
        <v>105000</v>
      </c>
      <c r="G30" s="41">
        <f t="shared" si="0"/>
        <v>1690.5</v>
      </c>
      <c r="H30" s="46">
        <f t="shared" si="1"/>
        <v>106690.5</v>
      </c>
      <c r="I30" s="72">
        <v>550000</v>
      </c>
      <c r="J30" s="41">
        <v>108324</v>
      </c>
      <c r="K30" s="46">
        <f t="shared" si="2"/>
        <v>106690.5</v>
      </c>
      <c r="L30" s="46">
        <f t="shared" si="3"/>
        <v>550000</v>
      </c>
      <c r="M30" s="46">
        <f t="shared" si="4"/>
        <v>255004.83333333334</v>
      </c>
      <c r="N30" s="46">
        <f t="shared" si="5"/>
        <v>108324</v>
      </c>
      <c r="O30" s="38">
        <f t="shared" si="6"/>
        <v>255474.61390142725</v>
      </c>
      <c r="P30" s="39">
        <f t="shared" si="7"/>
        <v>2.3584303930931951</v>
      </c>
      <c r="Q30" s="46">
        <f>N30</f>
        <v>108324</v>
      </c>
      <c r="R30" s="34" t="s">
        <v>803</v>
      </c>
    </row>
    <row r="31" spans="1:18" s="70" customFormat="1" ht="25.5">
      <c r="A31" s="8">
        <v>29</v>
      </c>
      <c r="B31" s="8">
        <v>879162</v>
      </c>
      <c r="C31" s="9" t="s">
        <v>36</v>
      </c>
      <c r="D31" s="10" t="s">
        <v>7</v>
      </c>
      <c r="E31" s="11" t="s">
        <v>8</v>
      </c>
      <c r="F31" s="4">
        <v>340000</v>
      </c>
      <c r="G31" s="41">
        <f t="shared" si="0"/>
        <v>5474</v>
      </c>
      <c r="H31" s="46">
        <f t="shared" si="1"/>
        <v>345474</v>
      </c>
      <c r="I31" s="72">
        <v>842100</v>
      </c>
      <c r="J31" s="41">
        <v>368324</v>
      </c>
      <c r="K31" s="46">
        <f t="shared" si="2"/>
        <v>345474</v>
      </c>
      <c r="L31" s="46">
        <f t="shared" si="3"/>
        <v>842100</v>
      </c>
      <c r="M31" s="46">
        <f t="shared" si="4"/>
        <v>518632.66666666669</v>
      </c>
      <c r="N31" s="46">
        <f t="shared" si="5"/>
        <v>368324</v>
      </c>
      <c r="O31" s="38">
        <f t="shared" si="6"/>
        <v>280363.81261734426</v>
      </c>
      <c r="P31" s="39">
        <f t="shared" si="7"/>
        <v>0.76118801006001313</v>
      </c>
      <c r="Q31" s="46">
        <f>N31</f>
        <v>368324</v>
      </c>
      <c r="R31" s="34" t="s">
        <v>803</v>
      </c>
    </row>
    <row r="32" spans="1:18" s="70" customFormat="1" ht="51">
      <c r="A32" s="8">
        <v>30</v>
      </c>
      <c r="B32" s="8">
        <v>879522</v>
      </c>
      <c r="C32" s="9" t="s">
        <v>37</v>
      </c>
      <c r="D32" s="10" t="s">
        <v>7</v>
      </c>
      <c r="E32" s="11" t="s">
        <v>8</v>
      </c>
      <c r="F32" s="4">
        <v>80500</v>
      </c>
      <c r="G32" s="41">
        <f t="shared" si="0"/>
        <v>1296.05</v>
      </c>
      <c r="H32" s="46">
        <f t="shared" si="1"/>
        <v>81796.05</v>
      </c>
      <c r="I32" s="72">
        <v>596850</v>
      </c>
      <c r="J32" s="41">
        <v>99360</v>
      </c>
      <c r="K32" s="46">
        <f t="shared" si="2"/>
        <v>81796.05</v>
      </c>
      <c r="L32" s="46">
        <f t="shared" si="3"/>
        <v>596850</v>
      </c>
      <c r="M32" s="46">
        <f t="shared" si="4"/>
        <v>259335.35</v>
      </c>
      <c r="N32" s="46">
        <f t="shared" si="5"/>
        <v>99360</v>
      </c>
      <c r="O32" s="38">
        <f t="shared" si="6"/>
        <v>292428.15751628205</v>
      </c>
      <c r="P32" s="39">
        <f t="shared" si="7"/>
        <v>2.9431175273377823</v>
      </c>
      <c r="Q32" s="46">
        <f t="shared" ref="Q32:Q34" si="12">N32</f>
        <v>99360</v>
      </c>
      <c r="R32" s="34" t="s">
        <v>803</v>
      </c>
    </row>
    <row r="33" spans="1:18" s="70" customFormat="1" ht="38.25">
      <c r="A33" s="8">
        <v>31</v>
      </c>
      <c r="B33" s="8">
        <v>879150</v>
      </c>
      <c r="C33" s="9" t="s">
        <v>38</v>
      </c>
      <c r="D33" s="10" t="s">
        <v>7</v>
      </c>
      <c r="E33" s="11" t="s">
        <v>8</v>
      </c>
      <c r="F33" s="4">
        <v>126500</v>
      </c>
      <c r="G33" s="41">
        <f t="shared" si="0"/>
        <v>2036.65</v>
      </c>
      <c r="H33" s="46">
        <f t="shared" si="1"/>
        <v>128536.65</v>
      </c>
      <c r="I33" s="72">
        <v>691200</v>
      </c>
      <c r="J33" s="41">
        <v>127746</v>
      </c>
      <c r="K33" s="46">
        <f t="shared" si="2"/>
        <v>127746</v>
      </c>
      <c r="L33" s="46">
        <f t="shared" si="3"/>
        <v>691200</v>
      </c>
      <c r="M33" s="46">
        <f t="shared" si="4"/>
        <v>315827.55</v>
      </c>
      <c r="N33" s="46">
        <f t="shared" si="5"/>
        <v>128536.65</v>
      </c>
      <c r="O33" s="38">
        <f t="shared" si="6"/>
        <v>325082.31795363384</v>
      </c>
      <c r="P33" s="39">
        <f t="shared" si="7"/>
        <v>2.5291021506600169</v>
      </c>
      <c r="Q33" s="46">
        <f t="shared" si="12"/>
        <v>128536.65</v>
      </c>
      <c r="R33" s="34" t="s">
        <v>803</v>
      </c>
    </row>
    <row r="34" spans="1:18" s="70" customFormat="1" ht="25.5">
      <c r="A34" s="8">
        <v>32</v>
      </c>
      <c r="B34" s="8">
        <v>879116</v>
      </c>
      <c r="C34" s="9" t="s">
        <v>39</v>
      </c>
      <c r="D34" s="10" t="s">
        <v>7</v>
      </c>
      <c r="E34" s="11" t="s">
        <v>8</v>
      </c>
      <c r="F34" s="4">
        <v>125500</v>
      </c>
      <c r="G34" s="41">
        <f t="shared" si="0"/>
        <v>2020.55</v>
      </c>
      <c r="H34" s="46">
        <f t="shared" si="1"/>
        <v>127520.55</v>
      </c>
      <c r="I34" s="72">
        <v>691200</v>
      </c>
      <c r="J34" s="41">
        <v>127830</v>
      </c>
      <c r="K34" s="46">
        <f t="shared" si="2"/>
        <v>127520.55</v>
      </c>
      <c r="L34" s="46">
        <f t="shared" si="3"/>
        <v>691200</v>
      </c>
      <c r="M34" s="46">
        <f t="shared" si="4"/>
        <v>315516.85000000003</v>
      </c>
      <c r="N34" s="46">
        <f t="shared" si="5"/>
        <v>127830</v>
      </c>
      <c r="O34" s="38">
        <f t="shared" si="6"/>
        <v>325351.18846450752</v>
      </c>
      <c r="P34" s="39">
        <f t="shared" si="7"/>
        <v>2.5451864856802593</v>
      </c>
      <c r="Q34" s="46">
        <f t="shared" si="12"/>
        <v>127830</v>
      </c>
      <c r="R34" s="34" t="s">
        <v>803</v>
      </c>
    </row>
    <row r="35" spans="1:18" s="70" customFormat="1" ht="25.5">
      <c r="A35" s="8">
        <v>33</v>
      </c>
      <c r="B35" s="8">
        <v>879116</v>
      </c>
      <c r="C35" s="9" t="s">
        <v>40</v>
      </c>
      <c r="D35" s="10" t="s">
        <v>7</v>
      </c>
      <c r="E35" s="11" t="s">
        <v>8</v>
      </c>
      <c r="F35" s="4">
        <v>270000</v>
      </c>
      <c r="G35" s="41">
        <f t="shared" si="0"/>
        <v>4347</v>
      </c>
      <c r="H35" s="46">
        <f t="shared" si="1"/>
        <v>274347</v>
      </c>
      <c r="I35" s="72">
        <v>928200</v>
      </c>
      <c r="J35" s="41">
        <v>387830</v>
      </c>
      <c r="K35" s="46">
        <f t="shared" si="2"/>
        <v>274347</v>
      </c>
      <c r="L35" s="46">
        <f t="shared" si="3"/>
        <v>928200</v>
      </c>
      <c r="M35" s="46">
        <f t="shared" si="4"/>
        <v>530125.66666666663</v>
      </c>
      <c r="N35" s="46">
        <f t="shared" si="5"/>
        <v>387830</v>
      </c>
      <c r="O35" s="38">
        <f t="shared" si="6"/>
        <v>349380.85088672693</v>
      </c>
      <c r="P35" s="39">
        <f t="shared" si="7"/>
        <v>0.90086081759205561</v>
      </c>
      <c r="Q35" s="46">
        <f>N35</f>
        <v>387830</v>
      </c>
      <c r="R35" s="34" t="s">
        <v>803</v>
      </c>
    </row>
    <row r="36" spans="1:18" s="70" customFormat="1" ht="38.25">
      <c r="A36" s="8">
        <v>34</v>
      </c>
      <c r="B36" s="8">
        <v>879141</v>
      </c>
      <c r="C36" s="9" t="s">
        <v>41</v>
      </c>
      <c r="D36" s="10" t="s">
        <v>7</v>
      </c>
      <c r="E36" s="11" t="s">
        <v>8</v>
      </c>
      <c r="F36" s="4">
        <v>240000</v>
      </c>
      <c r="G36" s="41">
        <f t="shared" si="0"/>
        <v>3864</v>
      </c>
      <c r="H36" s="46">
        <f t="shared" si="1"/>
        <v>243864</v>
      </c>
      <c r="I36" s="72">
        <v>842100</v>
      </c>
      <c r="J36" s="41">
        <v>288000</v>
      </c>
      <c r="K36" s="46">
        <f t="shared" si="2"/>
        <v>243864</v>
      </c>
      <c r="L36" s="46">
        <f t="shared" si="3"/>
        <v>842100</v>
      </c>
      <c r="M36" s="46">
        <f t="shared" si="4"/>
        <v>457988</v>
      </c>
      <c r="N36" s="46">
        <f t="shared" si="5"/>
        <v>288000</v>
      </c>
      <c r="O36" s="38">
        <f t="shared" si="6"/>
        <v>333381.94017072971</v>
      </c>
      <c r="P36" s="39">
        <f t="shared" si="7"/>
        <v>1.1575761811483671</v>
      </c>
      <c r="Q36" s="46">
        <f t="shared" ref="Q36:Q37" si="13">N36</f>
        <v>288000</v>
      </c>
      <c r="R36" s="34" t="s">
        <v>803</v>
      </c>
    </row>
    <row r="37" spans="1:18" s="70" customFormat="1" ht="38.25">
      <c r="A37" s="8">
        <v>35</v>
      </c>
      <c r="B37" s="8">
        <v>879132</v>
      </c>
      <c r="C37" s="9" t="s">
        <v>42</v>
      </c>
      <c r="D37" s="10" t="s">
        <v>7</v>
      </c>
      <c r="E37" s="11" t="s">
        <v>8</v>
      </c>
      <c r="F37" s="4">
        <v>121200</v>
      </c>
      <c r="G37" s="41">
        <f t="shared" si="0"/>
        <v>1951.32</v>
      </c>
      <c r="H37" s="46">
        <f t="shared" si="1"/>
        <v>123151.32</v>
      </c>
      <c r="I37" s="72">
        <v>577800</v>
      </c>
      <c r="J37" s="41">
        <v>127830</v>
      </c>
      <c r="K37" s="46">
        <f t="shared" si="2"/>
        <v>123151.32</v>
      </c>
      <c r="L37" s="46">
        <f t="shared" si="3"/>
        <v>577800</v>
      </c>
      <c r="M37" s="46">
        <f t="shared" si="4"/>
        <v>276260.44</v>
      </c>
      <c r="N37" s="46">
        <f t="shared" si="5"/>
        <v>127830</v>
      </c>
      <c r="O37" s="38">
        <f t="shared" si="6"/>
        <v>261151.39707721421</v>
      </c>
      <c r="P37" s="39">
        <f t="shared" si="7"/>
        <v>2.0429585940484567</v>
      </c>
      <c r="Q37" s="46">
        <f t="shared" si="13"/>
        <v>127830</v>
      </c>
      <c r="R37" s="34" t="s">
        <v>803</v>
      </c>
    </row>
    <row r="38" spans="1:18" s="70" customFormat="1" ht="38.25">
      <c r="A38" s="8">
        <v>36</v>
      </c>
      <c r="B38" s="8">
        <v>879132</v>
      </c>
      <c r="C38" s="9" t="s">
        <v>43</v>
      </c>
      <c r="D38" s="10" t="s">
        <v>7</v>
      </c>
      <c r="E38" s="11" t="s">
        <v>8</v>
      </c>
      <c r="F38" s="4">
        <v>246000</v>
      </c>
      <c r="G38" s="41">
        <f t="shared" si="0"/>
        <v>3960.6</v>
      </c>
      <c r="H38" s="46">
        <f t="shared" si="1"/>
        <v>249960.6</v>
      </c>
      <c r="I38" s="72">
        <v>720500</v>
      </c>
      <c r="J38" s="41">
        <v>387830</v>
      </c>
      <c r="K38" s="46">
        <f t="shared" si="2"/>
        <v>249960.6</v>
      </c>
      <c r="L38" s="46">
        <f t="shared" si="3"/>
        <v>720500</v>
      </c>
      <c r="M38" s="46">
        <f t="shared" si="4"/>
        <v>452763.53333333338</v>
      </c>
      <c r="N38" s="46">
        <f t="shared" si="5"/>
        <v>387830</v>
      </c>
      <c r="O38" s="38">
        <f t="shared" si="6"/>
        <v>241896.88826327067</v>
      </c>
      <c r="P38" s="39">
        <f t="shared" si="7"/>
        <v>0.6237188671925088</v>
      </c>
      <c r="Q38" s="46">
        <f t="shared" ref="Q38:Q39" si="14">M38</f>
        <v>452763.53333333338</v>
      </c>
      <c r="R38" s="73" t="s">
        <v>805</v>
      </c>
    </row>
    <row r="39" spans="1:18" s="70" customFormat="1" ht="25.5">
      <c r="A39" s="8">
        <v>37</v>
      </c>
      <c r="B39" s="8">
        <v>879112</v>
      </c>
      <c r="C39" s="9" t="s">
        <v>44</v>
      </c>
      <c r="D39" s="10" t="s">
        <v>7</v>
      </c>
      <c r="E39" s="11" t="s">
        <v>8</v>
      </c>
      <c r="F39" s="4">
        <v>123600</v>
      </c>
      <c r="G39" s="41">
        <f t="shared" si="0"/>
        <v>1989.96</v>
      </c>
      <c r="H39" s="46">
        <f t="shared" si="1"/>
        <v>125589.96</v>
      </c>
      <c r="I39" s="72">
        <v>577800</v>
      </c>
      <c r="J39" s="41">
        <v>495600</v>
      </c>
      <c r="K39" s="46">
        <f t="shared" si="2"/>
        <v>125589.96</v>
      </c>
      <c r="L39" s="46">
        <f t="shared" si="3"/>
        <v>577800</v>
      </c>
      <c r="M39" s="46">
        <f t="shared" si="4"/>
        <v>399663.32</v>
      </c>
      <c r="N39" s="46">
        <f t="shared" si="5"/>
        <v>495600</v>
      </c>
      <c r="O39" s="38">
        <f t="shared" si="6"/>
        <v>240886.62270094448</v>
      </c>
      <c r="P39" s="39">
        <f t="shared" si="7"/>
        <v>0.48605048971134884</v>
      </c>
      <c r="Q39" s="46">
        <f t="shared" si="14"/>
        <v>399663.32</v>
      </c>
      <c r="R39" s="73" t="s">
        <v>805</v>
      </c>
    </row>
    <row r="40" spans="1:18" s="70" customFormat="1" ht="25.5">
      <c r="A40" s="8">
        <v>38</v>
      </c>
      <c r="B40" s="8">
        <v>879421</v>
      </c>
      <c r="C40" s="9" t="s">
        <v>45</v>
      </c>
      <c r="D40" s="10" t="s">
        <v>7</v>
      </c>
      <c r="E40" s="11" t="s">
        <v>8</v>
      </c>
      <c r="F40" s="4">
        <v>80500</v>
      </c>
      <c r="G40" s="41">
        <f t="shared" si="0"/>
        <v>1296.05</v>
      </c>
      <c r="H40" s="46">
        <f t="shared" si="1"/>
        <v>81796.05</v>
      </c>
      <c r="I40" s="72">
        <v>419550</v>
      </c>
      <c r="J40" s="41">
        <v>108324</v>
      </c>
      <c r="K40" s="46">
        <f t="shared" si="2"/>
        <v>81796.05</v>
      </c>
      <c r="L40" s="46">
        <f t="shared" si="3"/>
        <v>419550</v>
      </c>
      <c r="M40" s="46">
        <f t="shared" si="4"/>
        <v>203223.35</v>
      </c>
      <c r="N40" s="46">
        <f t="shared" si="5"/>
        <v>108324</v>
      </c>
      <c r="O40" s="38">
        <f t="shared" si="6"/>
        <v>187813.33194948512</v>
      </c>
      <c r="P40" s="39">
        <f t="shared" si="7"/>
        <v>1.7338109001651076</v>
      </c>
      <c r="Q40" s="46">
        <f>N40</f>
        <v>108324</v>
      </c>
      <c r="R40" s="34" t="s">
        <v>803</v>
      </c>
    </row>
    <row r="41" spans="1:18" s="70" customFormat="1" ht="25.5">
      <c r="A41" s="8">
        <v>39</v>
      </c>
      <c r="B41" s="8">
        <v>879430</v>
      </c>
      <c r="C41" s="9" t="s">
        <v>46</v>
      </c>
      <c r="D41" s="10" t="s">
        <v>7</v>
      </c>
      <c r="E41" s="11" t="s">
        <v>8</v>
      </c>
      <c r="F41" s="4">
        <v>400000</v>
      </c>
      <c r="G41" s="41">
        <f t="shared" si="0"/>
        <v>6440</v>
      </c>
      <c r="H41" s="46">
        <f t="shared" si="1"/>
        <v>406440</v>
      </c>
      <c r="I41" s="72">
        <v>850500</v>
      </c>
      <c r="J41" s="41">
        <v>480000</v>
      </c>
      <c r="K41" s="46">
        <f t="shared" si="2"/>
        <v>406440</v>
      </c>
      <c r="L41" s="46">
        <f t="shared" si="3"/>
        <v>850500</v>
      </c>
      <c r="M41" s="46">
        <f t="shared" si="4"/>
        <v>578980</v>
      </c>
      <c r="N41" s="46">
        <f t="shared" si="5"/>
        <v>480000</v>
      </c>
      <c r="O41" s="38">
        <f t="shared" si="6"/>
        <v>238002.3134341345</v>
      </c>
      <c r="P41" s="39">
        <f t="shared" si="7"/>
        <v>0.49583815298778022</v>
      </c>
      <c r="Q41" s="46">
        <f>M41</f>
        <v>578980</v>
      </c>
      <c r="R41" s="73" t="s">
        <v>805</v>
      </c>
    </row>
    <row r="42" spans="1:18" s="70" customFormat="1" ht="25.5">
      <c r="A42" s="8">
        <v>40</v>
      </c>
      <c r="B42" s="8">
        <v>879301</v>
      </c>
      <c r="C42" s="9" t="s">
        <v>47</v>
      </c>
      <c r="D42" s="10" t="s">
        <v>7</v>
      </c>
      <c r="E42" s="11" t="s">
        <v>8</v>
      </c>
      <c r="F42" s="4">
        <v>117500</v>
      </c>
      <c r="G42" s="41">
        <f t="shared" si="0"/>
        <v>1891.75</v>
      </c>
      <c r="H42" s="46">
        <f t="shared" si="1"/>
        <v>119391.75</v>
      </c>
      <c r="I42" s="72">
        <v>928200</v>
      </c>
      <c r="J42" s="41">
        <v>413000</v>
      </c>
      <c r="K42" s="46">
        <f t="shared" si="2"/>
        <v>119391.75</v>
      </c>
      <c r="L42" s="46">
        <f t="shared" si="3"/>
        <v>928200</v>
      </c>
      <c r="M42" s="46">
        <f t="shared" si="4"/>
        <v>486863.91666666669</v>
      </c>
      <c r="N42" s="46">
        <f t="shared" si="5"/>
        <v>413000</v>
      </c>
      <c r="O42" s="38">
        <f t="shared" si="6"/>
        <v>409432.05169603031</v>
      </c>
      <c r="P42" s="39">
        <f t="shared" si="7"/>
        <v>0.99136089999038812</v>
      </c>
      <c r="Q42" s="46">
        <f>N42</f>
        <v>413000</v>
      </c>
      <c r="R42" s="34" t="s">
        <v>803</v>
      </c>
    </row>
    <row r="43" spans="1:18" s="70" customFormat="1" ht="25.5">
      <c r="A43" s="8">
        <v>41</v>
      </c>
      <c r="B43" s="8">
        <v>879901</v>
      </c>
      <c r="C43" s="9" t="s">
        <v>48</v>
      </c>
      <c r="D43" s="10" t="s">
        <v>7</v>
      </c>
      <c r="E43" s="11" t="s">
        <v>8</v>
      </c>
      <c r="F43" s="4">
        <v>440000</v>
      </c>
      <c r="G43" s="41">
        <f t="shared" si="0"/>
        <v>7084</v>
      </c>
      <c r="H43" s="46">
        <f t="shared" si="1"/>
        <v>447084</v>
      </c>
      <c r="I43" s="72">
        <v>928200</v>
      </c>
      <c r="J43" s="41">
        <v>1546000</v>
      </c>
      <c r="K43" s="46">
        <f t="shared" si="2"/>
        <v>447084</v>
      </c>
      <c r="L43" s="46">
        <f t="shared" si="3"/>
        <v>1546000</v>
      </c>
      <c r="M43" s="46">
        <f t="shared" si="4"/>
        <v>973761.33333333337</v>
      </c>
      <c r="N43" s="46">
        <f t="shared" si="5"/>
        <v>928200</v>
      </c>
      <c r="O43" s="38">
        <f t="shared" si="6"/>
        <v>550872.91645653918</v>
      </c>
      <c r="P43" s="39">
        <f t="shared" si="7"/>
        <v>0.5934851502440629</v>
      </c>
      <c r="Q43" s="46">
        <f>M43</f>
        <v>973761.33333333337</v>
      </c>
      <c r="R43" s="73" t="s">
        <v>805</v>
      </c>
    </row>
    <row r="44" spans="1:18" s="70" customFormat="1" ht="25.5">
      <c r="A44" s="8">
        <v>42</v>
      </c>
      <c r="B44" s="8">
        <v>871403</v>
      </c>
      <c r="C44" s="9" t="s">
        <v>49</v>
      </c>
      <c r="D44" s="10" t="s">
        <v>7</v>
      </c>
      <c r="E44" s="11" t="s">
        <v>8</v>
      </c>
      <c r="F44" s="4">
        <v>95600</v>
      </c>
      <c r="G44" s="41">
        <f t="shared" si="0"/>
        <v>1539.16</v>
      </c>
      <c r="H44" s="46">
        <f t="shared" si="1"/>
        <v>97139.16</v>
      </c>
      <c r="I44" s="72">
        <v>850500</v>
      </c>
      <c r="J44" s="41">
        <v>98184</v>
      </c>
      <c r="K44" s="46">
        <f t="shared" si="2"/>
        <v>97139.16</v>
      </c>
      <c r="L44" s="46">
        <f t="shared" si="3"/>
        <v>850500</v>
      </c>
      <c r="M44" s="46">
        <f t="shared" si="4"/>
        <v>348607.72000000003</v>
      </c>
      <c r="N44" s="46">
        <f t="shared" si="5"/>
        <v>98184</v>
      </c>
      <c r="O44" s="38">
        <f t="shared" si="6"/>
        <v>434651.77839893306</v>
      </c>
      <c r="P44" s="39">
        <f t="shared" si="7"/>
        <v>4.4269104782748014</v>
      </c>
      <c r="Q44" s="46">
        <f>N44</f>
        <v>98184</v>
      </c>
      <c r="R44" s="34" t="s">
        <v>803</v>
      </c>
    </row>
    <row r="45" spans="1:18" s="70" customFormat="1" ht="25.5">
      <c r="A45" s="8">
        <v>43</v>
      </c>
      <c r="B45" s="8">
        <v>879901</v>
      </c>
      <c r="C45" s="9" t="s">
        <v>50</v>
      </c>
      <c r="D45" s="10" t="s">
        <v>7</v>
      </c>
      <c r="E45" s="11" t="s">
        <v>8</v>
      </c>
      <c r="F45" s="4">
        <v>840000</v>
      </c>
      <c r="G45" s="41">
        <f t="shared" si="0"/>
        <v>13524</v>
      </c>
      <c r="H45" s="46">
        <f t="shared" si="1"/>
        <v>853524</v>
      </c>
      <c r="I45" s="72">
        <v>850500</v>
      </c>
      <c r="J45" s="41">
        <v>1546000</v>
      </c>
      <c r="K45" s="46">
        <f t="shared" si="2"/>
        <v>850500</v>
      </c>
      <c r="L45" s="46">
        <f t="shared" si="3"/>
        <v>1546000</v>
      </c>
      <c r="M45" s="46">
        <f t="shared" si="4"/>
        <v>1083341.3333333333</v>
      </c>
      <c r="N45" s="46">
        <f t="shared" si="5"/>
        <v>853524</v>
      </c>
      <c r="O45" s="38">
        <f t="shared" si="6"/>
        <v>400677.01147599326</v>
      </c>
      <c r="P45" s="39">
        <f t="shared" si="7"/>
        <v>0.46943848266245969</v>
      </c>
      <c r="Q45" s="46">
        <f>M45</f>
        <v>1083341.3333333333</v>
      </c>
      <c r="R45" s="73" t="s">
        <v>805</v>
      </c>
    </row>
    <row r="46" spans="1:18" s="70" customFormat="1" ht="25.5">
      <c r="A46" s="8">
        <v>44</v>
      </c>
      <c r="B46" s="8">
        <v>879302</v>
      </c>
      <c r="C46" s="9" t="s">
        <v>51</v>
      </c>
      <c r="D46" s="10" t="s">
        <v>7</v>
      </c>
      <c r="E46" s="11" t="s">
        <v>8</v>
      </c>
      <c r="F46" s="4">
        <v>840000</v>
      </c>
      <c r="G46" s="41">
        <f t="shared" si="0"/>
        <v>13524</v>
      </c>
      <c r="H46" s="46">
        <f t="shared" si="1"/>
        <v>853524</v>
      </c>
      <c r="I46" s="72">
        <v>1520000</v>
      </c>
      <c r="J46" s="41">
        <v>1195000</v>
      </c>
      <c r="K46" s="46">
        <f t="shared" si="2"/>
        <v>853524</v>
      </c>
      <c r="L46" s="46">
        <f t="shared" si="3"/>
        <v>1520000</v>
      </c>
      <c r="M46" s="46">
        <f t="shared" si="4"/>
        <v>1189508</v>
      </c>
      <c r="N46" s="46">
        <f t="shared" si="5"/>
        <v>1195000</v>
      </c>
      <c r="O46" s="38">
        <f t="shared" si="6"/>
        <v>333271.94030101004</v>
      </c>
      <c r="P46" s="39">
        <f t="shared" si="7"/>
        <v>0.27888865297155652</v>
      </c>
      <c r="Q46" s="46">
        <f>M46</f>
        <v>1189508</v>
      </c>
      <c r="R46" s="73" t="s">
        <v>805</v>
      </c>
    </row>
    <row r="47" spans="1:18" s="70" customFormat="1" ht="25.5">
      <c r="A47" s="8">
        <v>45</v>
      </c>
      <c r="B47" s="8">
        <v>879302</v>
      </c>
      <c r="C47" s="9" t="s">
        <v>52</v>
      </c>
      <c r="D47" s="10" t="s">
        <v>7</v>
      </c>
      <c r="E47" s="11" t="s">
        <v>8</v>
      </c>
      <c r="F47" s="4">
        <v>840000</v>
      </c>
      <c r="G47" s="41">
        <f t="shared" si="0"/>
        <v>13524</v>
      </c>
      <c r="H47" s="46">
        <f t="shared" si="1"/>
        <v>853524</v>
      </c>
      <c r="I47" s="72">
        <v>1520000</v>
      </c>
      <c r="J47" s="41">
        <v>1195000</v>
      </c>
      <c r="K47" s="46">
        <f t="shared" si="2"/>
        <v>853524</v>
      </c>
      <c r="L47" s="46">
        <f t="shared" si="3"/>
        <v>1520000</v>
      </c>
      <c r="M47" s="46">
        <f t="shared" si="4"/>
        <v>1189508</v>
      </c>
      <c r="N47" s="46">
        <f t="shared" si="5"/>
        <v>1195000</v>
      </c>
      <c r="O47" s="38">
        <f t="shared" si="6"/>
        <v>333271.94030101004</v>
      </c>
      <c r="P47" s="39">
        <f t="shared" si="7"/>
        <v>0.27888865297155652</v>
      </c>
      <c r="Q47" s="46">
        <f>M47</f>
        <v>1189508</v>
      </c>
      <c r="R47" s="73" t="s">
        <v>805</v>
      </c>
    </row>
    <row r="48" spans="1:18" s="70" customFormat="1" ht="25.5">
      <c r="A48" s="8">
        <v>46</v>
      </c>
      <c r="B48" s="8">
        <v>879901</v>
      </c>
      <c r="C48" s="9" t="s">
        <v>53</v>
      </c>
      <c r="D48" s="10" t="s">
        <v>7</v>
      </c>
      <c r="E48" s="11" t="s">
        <v>8</v>
      </c>
      <c r="F48" s="4">
        <v>1330000</v>
      </c>
      <c r="G48" s="41">
        <f t="shared" si="0"/>
        <v>21413</v>
      </c>
      <c r="H48" s="46">
        <f t="shared" si="1"/>
        <v>1351413</v>
      </c>
      <c r="I48" s="72">
        <v>1520000</v>
      </c>
      <c r="J48" s="41">
        <v>1474000</v>
      </c>
      <c r="K48" s="46">
        <f t="shared" si="2"/>
        <v>1351413</v>
      </c>
      <c r="L48" s="46">
        <f t="shared" si="3"/>
        <v>1520000</v>
      </c>
      <c r="M48" s="46">
        <f t="shared" si="4"/>
        <v>1448471</v>
      </c>
      <c r="N48" s="46">
        <f t="shared" si="5"/>
        <v>1474000</v>
      </c>
      <c r="O48" s="38">
        <f t="shared" si="6"/>
        <v>87144.658602808238</v>
      </c>
      <c r="P48" s="39">
        <f t="shared" si="7"/>
        <v>5.9121206650480485E-2</v>
      </c>
      <c r="Q48" s="46">
        <f t="shared" ref="Q48:Q53" si="15">K48</f>
        <v>1351413</v>
      </c>
      <c r="R48" s="32" t="s">
        <v>804</v>
      </c>
    </row>
    <row r="49" spans="1:18" s="70" customFormat="1" ht="38.25">
      <c r="A49" s="8">
        <v>47</v>
      </c>
      <c r="B49" s="8">
        <v>879901</v>
      </c>
      <c r="C49" s="9" t="s">
        <v>54</v>
      </c>
      <c r="D49" s="10" t="s">
        <v>7</v>
      </c>
      <c r="E49" s="11" t="s">
        <v>8</v>
      </c>
      <c r="F49" s="4">
        <v>1680000</v>
      </c>
      <c r="G49" s="41">
        <f t="shared" si="0"/>
        <v>27048</v>
      </c>
      <c r="H49" s="46">
        <f t="shared" si="1"/>
        <v>1707048</v>
      </c>
      <c r="I49" s="72">
        <v>1520000</v>
      </c>
      <c r="J49" s="41">
        <v>1928000</v>
      </c>
      <c r="K49" s="46">
        <f t="shared" si="2"/>
        <v>1520000</v>
      </c>
      <c r="L49" s="46">
        <f t="shared" si="3"/>
        <v>1928000</v>
      </c>
      <c r="M49" s="46">
        <f t="shared" si="4"/>
        <v>1718349.3333333333</v>
      </c>
      <c r="N49" s="46">
        <f t="shared" si="5"/>
        <v>1707048</v>
      </c>
      <c r="O49" s="38">
        <f t="shared" si="6"/>
        <v>204234.64471370427</v>
      </c>
      <c r="P49" s="39">
        <f t="shared" si="7"/>
        <v>0.11964200462652735</v>
      </c>
      <c r="Q49" s="46">
        <f t="shared" si="15"/>
        <v>1520000</v>
      </c>
      <c r="R49" s="32" t="s">
        <v>804</v>
      </c>
    </row>
    <row r="50" spans="1:18" s="70" customFormat="1" ht="25.5">
      <c r="A50" s="8">
        <v>48</v>
      </c>
      <c r="B50" s="8">
        <v>879901</v>
      </c>
      <c r="C50" s="9" t="s">
        <v>55</v>
      </c>
      <c r="D50" s="10" t="s">
        <v>7</v>
      </c>
      <c r="E50" s="11" t="s">
        <v>8</v>
      </c>
      <c r="F50" s="4">
        <v>840000</v>
      </c>
      <c r="G50" s="41">
        <f t="shared" si="0"/>
        <v>13524</v>
      </c>
      <c r="H50" s="46">
        <f t="shared" si="1"/>
        <v>853524</v>
      </c>
      <c r="I50" s="72">
        <v>1520000</v>
      </c>
      <c r="J50" s="41">
        <v>1274000</v>
      </c>
      <c r="K50" s="46">
        <f t="shared" si="2"/>
        <v>853524</v>
      </c>
      <c r="L50" s="46">
        <f t="shared" si="3"/>
        <v>1520000</v>
      </c>
      <c r="M50" s="46">
        <f t="shared" si="4"/>
        <v>1215841.3333333333</v>
      </c>
      <c r="N50" s="46">
        <f t="shared" si="5"/>
        <v>1274000</v>
      </c>
      <c r="O50" s="38">
        <f t="shared" si="6"/>
        <v>337022.82938301598</v>
      </c>
      <c r="P50" s="39">
        <f t="shared" si="7"/>
        <v>0.26453911254553847</v>
      </c>
      <c r="Q50" s="46">
        <f t="shared" ref="Q50:Q52" si="16">M50</f>
        <v>1215841.3333333333</v>
      </c>
      <c r="R50" s="73" t="s">
        <v>805</v>
      </c>
    </row>
    <row r="51" spans="1:18" s="70" customFormat="1" ht="25.5">
      <c r="A51" s="8">
        <v>49</v>
      </c>
      <c r="B51" s="8">
        <v>879901</v>
      </c>
      <c r="C51" s="9" t="s">
        <v>56</v>
      </c>
      <c r="D51" s="10" t="s">
        <v>7</v>
      </c>
      <c r="E51" s="11" t="s">
        <v>8</v>
      </c>
      <c r="F51" s="4">
        <v>840000</v>
      </c>
      <c r="G51" s="41">
        <f t="shared" si="0"/>
        <v>13524</v>
      </c>
      <c r="H51" s="46">
        <f t="shared" si="1"/>
        <v>853524</v>
      </c>
      <c r="I51" s="72">
        <v>1520000</v>
      </c>
      <c r="J51" s="41">
        <v>1195000</v>
      </c>
      <c r="K51" s="46">
        <f t="shared" si="2"/>
        <v>853524</v>
      </c>
      <c r="L51" s="46">
        <f t="shared" si="3"/>
        <v>1520000</v>
      </c>
      <c r="M51" s="46">
        <f t="shared" si="4"/>
        <v>1189508</v>
      </c>
      <c r="N51" s="46">
        <f t="shared" si="5"/>
        <v>1195000</v>
      </c>
      <c r="O51" s="38">
        <f t="shared" si="6"/>
        <v>333271.94030101004</v>
      </c>
      <c r="P51" s="39">
        <f t="shared" si="7"/>
        <v>0.27888865297155652</v>
      </c>
      <c r="Q51" s="46">
        <f t="shared" si="16"/>
        <v>1189508</v>
      </c>
      <c r="R51" s="73" t="s">
        <v>805</v>
      </c>
    </row>
    <row r="52" spans="1:18" s="70" customFormat="1" ht="25.5">
      <c r="A52" s="8">
        <v>50</v>
      </c>
      <c r="B52" s="8">
        <v>879902</v>
      </c>
      <c r="C52" s="9" t="s">
        <v>57</v>
      </c>
      <c r="D52" s="10" t="s">
        <v>7</v>
      </c>
      <c r="E52" s="11" t="s">
        <v>8</v>
      </c>
      <c r="F52" s="4">
        <v>840000</v>
      </c>
      <c r="G52" s="41">
        <f t="shared" si="0"/>
        <v>13524</v>
      </c>
      <c r="H52" s="46">
        <f t="shared" si="1"/>
        <v>853524</v>
      </c>
      <c r="I52" s="72">
        <v>1520000</v>
      </c>
      <c r="J52" s="41">
        <v>1682000</v>
      </c>
      <c r="K52" s="46">
        <f t="shared" si="2"/>
        <v>853524</v>
      </c>
      <c r="L52" s="46">
        <f t="shared" si="3"/>
        <v>1682000</v>
      </c>
      <c r="M52" s="46">
        <f t="shared" si="4"/>
        <v>1351841.3333333333</v>
      </c>
      <c r="N52" s="46">
        <f t="shared" si="5"/>
        <v>1520000</v>
      </c>
      <c r="O52" s="38">
        <f t="shared" si="6"/>
        <v>439091.2473795549</v>
      </c>
      <c r="P52" s="39">
        <f t="shared" si="7"/>
        <v>0.288875820644444</v>
      </c>
      <c r="Q52" s="46">
        <f t="shared" si="16"/>
        <v>1351841.3333333333</v>
      </c>
      <c r="R52" s="73" t="s">
        <v>805</v>
      </c>
    </row>
    <row r="53" spans="1:18" s="70" customFormat="1" ht="25.5">
      <c r="A53" s="8">
        <v>51</v>
      </c>
      <c r="B53" s="8">
        <v>879901</v>
      </c>
      <c r="C53" s="9" t="s">
        <v>58</v>
      </c>
      <c r="D53" s="10" t="s">
        <v>7</v>
      </c>
      <c r="E53" s="11" t="s">
        <v>8</v>
      </c>
      <c r="F53" s="4">
        <v>1100000</v>
      </c>
      <c r="G53" s="41">
        <f t="shared" si="0"/>
        <v>17710</v>
      </c>
      <c r="H53" s="46">
        <f t="shared" si="1"/>
        <v>1117710</v>
      </c>
      <c r="I53" s="72">
        <v>1520000</v>
      </c>
      <c r="J53" s="41">
        <v>1240000</v>
      </c>
      <c r="K53" s="46">
        <f t="shared" si="2"/>
        <v>1117710</v>
      </c>
      <c r="L53" s="46">
        <f t="shared" si="3"/>
        <v>1520000</v>
      </c>
      <c r="M53" s="46">
        <f t="shared" si="4"/>
        <v>1292570</v>
      </c>
      <c r="N53" s="46">
        <f t="shared" si="5"/>
        <v>1240000</v>
      </c>
      <c r="O53" s="38">
        <f t="shared" si="6"/>
        <v>206232.91371650647</v>
      </c>
      <c r="P53" s="39">
        <f t="shared" si="7"/>
        <v>0.16631686590040845</v>
      </c>
      <c r="Q53" s="46">
        <f t="shared" si="15"/>
        <v>1117710</v>
      </c>
      <c r="R53" s="32" t="s">
        <v>804</v>
      </c>
    </row>
    <row r="54" spans="1:18" s="70" customFormat="1" ht="25.5">
      <c r="A54" s="8">
        <v>52</v>
      </c>
      <c r="B54" s="8">
        <v>879901</v>
      </c>
      <c r="C54" s="9" t="s">
        <v>59</v>
      </c>
      <c r="D54" s="10" t="s">
        <v>7</v>
      </c>
      <c r="E54" s="11" t="s">
        <v>8</v>
      </c>
      <c r="F54" s="4">
        <v>840000</v>
      </c>
      <c r="G54" s="41">
        <f t="shared" si="0"/>
        <v>13524</v>
      </c>
      <c r="H54" s="46">
        <f t="shared" si="1"/>
        <v>853524</v>
      </c>
      <c r="I54" s="72">
        <v>1520000</v>
      </c>
      <c r="J54" s="41">
        <v>1325000</v>
      </c>
      <c r="K54" s="46">
        <f t="shared" si="2"/>
        <v>853524</v>
      </c>
      <c r="L54" s="46">
        <f t="shared" si="3"/>
        <v>1520000</v>
      </c>
      <c r="M54" s="46">
        <f t="shared" si="4"/>
        <v>1232841.3333333333</v>
      </c>
      <c r="N54" s="46">
        <f t="shared" si="5"/>
        <v>1325000</v>
      </c>
      <c r="O54" s="38">
        <f t="shared" si="6"/>
        <v>342662.34039551747</v>
      </c>
      <c r="P54" s="39">
        <f t="shared" si="7"/>
        <v>0.25861308709095659</v>
      </c>
      <c r="Q54" s="46">
        <f>M54</f>
        <v>1232841.3333333333</v>
      </c>
      <c r="R54" s="73" t="s">
        <v>805</v>
      </c>
    </row>
    <row r="55" spans="1:18" s="70" customFormat="1" ht="25.5">
      <c r="A55" s="8">
        <v>53</v>
      </c>
      <c r="B55" s="8">
        <v>879901</v>
      </c>
      <c r="C55" s="9" t="s">
        <v>60</v>
      </c>
      <c r="D55" s="10" t="s">
        <v>7</v>
      </c>
      <c r="E55" s="11" t="s">
        <v>8</v>
      </c>
      <c r="F55" s="4">
        <v>840000</v>
      </c>
      <c r="G55" s="41">
        <f t="shared" si="0"/>
        <v>13524</v>
      </c>
      <c r="H55" s="46">
        <f t="shared" si="1"/>
        <v>853524</v>
      </c>
      <c r="I55" s="72">
        <v>1520000</v>
      </c>
      <c r="J55" s="41">
        <v>1453000</v>
      </c>
      <c r="K55" s="46">
        <f t="shared" si="2"/>
        <v>853524</v>
      </c>
      <c r="L55" s="46">
        <f t="shared" si="3"/>
        <v>1520000</v>
      </c>
      <c r="M55" s="46">
        <f t="shared" si="4"/>
        <v>1275508</v>
      </c>
      <c r="N55" s="46">
        <f t="shared" si="5"/>
        <v>1453000</v>
      </c>
      <c r="O55" s="38">
        <f t="shared" si="6"/>
        <v>366981.09241757949</v>
      </c>
      <c r="P55" s="39">
        <f t="shared" si="7"/>
        <v>0.25256785438236717</v>
      </c>
      <c r="Q55" s="46">
        <f>M55</f>
        <v>1275508</v>
      </c>
      <c r="R55" s="73" t="s">
        <v>805</v>
      </c>
    </row>
    <row r="56" spans="1:18" s="70" customFormat="1" ht="38.25">
      <c r="A56" s="8">
        <v>54</v>
      </c>
      <c r="B56" s="8">
        <v>879901</v>
      </c>
      <c r="C56" s="9" t="s">
        <v>61</v>
      </c>
      <c r="D56" s="10" t="s">
        <v>7</v>
      </c>
      <c r="E56" s="11" t="s">
        <v>8</v>
      </c>
      <c r="F56" s="4">
        <v>840000</v>
      </c>
      <c r="G56" s="41">
        <f t="shared" si="0"/>
        <v>13524</v>
      </c>
      <c r="H56" s="46">
        <f t="shared" si="1"/>
        <v>853524</v>
      </c>
      <c r="I56" s="72">
        <v>1520000</v>
      </c>
      <c r="J56" s="41">
        <v>1682000</v>
      </c>
      <c r="K56" s="46">
        <f t="shared" si="2"/>
        <v>853524</v>
      </c>
      <c r="L56" s="46">
        <f t="shared" si="3"/>
        <v>1682000</v>
      </c>
      <c r="M56" s="46">
        <f t="shared" si="4"/>
        <v>1351841.3333333333</v>
      </c>
      <c r="N56" s="46">
        <f t="shared" si="5"/>
        <v>1520000</v>
      </c>
      <c r="O56" s="38">
        <f t="shared" si="6"/>
        <v>439091.2473795549</v>
      </c>
      <c r="P56" s="39">
        <f t="shared" si="7"/>
        <v>0.288875820644444</v>
      </c>
      <c r="Q56" s="46">
        <f>M56</f>
        <v>1351841.3333333333</v>
      </c>
      <c r="R56" s="73" t="s">
        <v>805</v>
      </c>
    </row>
    <row r="57" spans="1:18" s="70" customFormat="1" ht="25.5">
      <c r="A57" s="8">
        <v>55</v>
      </c>
      <c r="B57" s="8">
        <v>879301</v>
      </c>
      <c r="C57" s="9" t="s">
        <v>62</v>
      </c>
      <c r="D57" s="10" t="s">
        <v>7</v>
      </c>
      <c r="E57" s="11" t="s">
        <v>8</v>
      </c>
      <c r="F57" s="4">
        <v>370500</v>
      </c>
      <c r="G57" s="41">
        <f t="shared" si="0"/>
        <v>5965.05</v>
      </c>
      <c r="H57" s="46">
        <f t="shared" si="1"/>
        <v>376465.05</v>
      </c>
      <c r="I57" s="72">
        <v>928200</v>
      </c>
      <c r="J57" s="41">
        <v>649000</v>
      </c>
      <c r="K57" s="46">
        <f t="shared" si="2"/>
        <v>376465.05</v>
      </c>
      <c r="L57" s="46">
        <f t="shared" si="3"/>
        <v>928200</v>
      </c>
      <c r="M57" s="46">
        <f t="shared" si="4"/>
        <v>651221.68333333335</v>
      </c>
      <c r="N57" s="46">
        <f t="shared" si="5"/>
        <v>649000</v>
      </c>
      <c r="O57" s="38">
        <f t="shared" si="6"/>
        <v>275874.18449449172</v>
      </c>
      <c r="P57" s="39">
        <f t="shared" si="7"/>
        <v>0.4250757850454418</v>
      </c>
      <c r="Q57" s="46">
        <f>M57</f>
        <v>651221.68333333335</v>
      </c>
      <c r="R57" s="73" t="s">
        <v>805</v>
      </c>
    </row>
    <row r="58" spans="1:18" s="70" customFormat="1" ht="38.25">
      <c r="A58" s="8">
        <v>56</v>
      </c>
      <c r="B58" s="8">
        <v>879510</v>
      </c>
      <c r="C58" s="9" t="s">
        <v>63</v>
      </c>
      <c r="D58" s="10" t="s">
        <v>7</v>
      </c>
      <c r="E58" s="11" t="s">
        <v>8</v>
      </c>
      <c r="F58" s="4">
        <v>85000</v>
      </c>
      <c r="G58" s="41">
        <f t="shared" si="0"/>
        <v>1368.5</v>
      </c>
      <c r="H58" s="46">
        <f t="shared" si="1"/>
        <v>86368.5</v>
      </c>
      <c r="I58" s="72">
        <v>596850</v>
      </c>
      <c r="J58" s="41">
        <v>262000</v>
      </c>
      <c r="K58" s="46">
        <f t="shared" si="2"/>
        <v>86368.5</v>
      </c>
      <c r="L58" s="46">
        <f t="shared" si="3"/>
        <v>596850</v>
      </c>
      <c r="M58" s="46">
        <f t="shared" si="4"/>
        <v>315072.83333333331</v>
      </c>
      <c r="N58" s="46">
        <f t="shared" si="5"/>
        <v>262000</v>
      </c>
      <c r="O58" s="38">
        <f t="shared" si="6"/>
        <v>259346.07128137365</v>
      </c>
      <c r="P58" s="39">
        <f t="shared" si="7"/>
        <v>0.98987050107394525</v>
      </c>
      <c r="Q58" s="46">
        <f t="shared" ref="Q58:Q59" si="17">N58</f>
        <v>262000</v>
      </c>
      <c r="R58" s="34" t="s">
        <v>803</v>
      </c>
    </row>
    <row r="59" spans="1:18" s="70" customFormat="1" ht="38.25">
      <c r="A59" s="8">
        <v>57</v>
      </c>
      <c r="B59" s="8">
        <v>879520</v>
      </c>
      <c r="C59" s="9" t="s">
        <v>64</v>
      </c>
      <c r="D59" s="10" t="s">
        <v>7</v>
      </c>
      <c r="E59" s="11" t="s">
        <v>8</v>
      </c>
      <c r="F59" s="4">
        <v>85000</v>
      </c>
      <c r="G59" s="41">
        <f t="shared" si="0"/>
        <v>1368.5</v>
      </c>
      <c r="H59" s="46">
        <f t="shared" si="1"/>
        <v>86368.5</v>
      </c>
      <c r="I59" s="72">
        <v>596850</v>
      </c>
      <c r="J59" s="41">
        <v>262000</v>
      </c>
      <c r="K59" s="46">
        <f t="shared" si="2"/>
        <v>86368.5</v>
      </c>
      <c r="L59" s="46">
        <f t="shared" si="3"/>
        <v>596850</v>
      </c>
      <c r="M59" s="46">
        <f t="shared" si="4"/>
        <v>315072.83333333331</v>
      </c>
      <c r="N59" s="46">
        <f t="shared" si="5"/>
        <v>262000</v>
      </c>
      <c r="O59" s="38">
        <f t="shared" si="6"/>
        <v>259346.07128137365</v>
      </c>
      <c r="P59" s="39">
        <f t="shared" si="7"/>
        <v>0.98987050107394525</v>
      </c>
      <c r="Q59" s="46">
        <f t="shared" si="17"/>
        <v>262000</v>
      </c>
      <c r="R59" s="34" t="s">
        <v>803</v>
      </c>
    </row>
    <row r="60" spans="1:18" s="70" customFormat="1" ht="38.25">
      <c r="A60" s="8">
        <v>58</v>
      </c>
      <c r="B60" s="8">
        <v>879201</v>
      </c>
      <c r="C60" s="9" t="s">
        <v>65</v>
      </c>
      <c r="D60" s="10" t="s">
        <v>7</v>
      </c>
      <c r="E60" s="11" t="s">
        <v>8</v>
      </c>
      <c r="F60" s="4">
        <v>70000</v>
      </c>
      <c r="G60" s="41">
        <f t="shared" si="0"/>
        <v>1127</v>
      </c>
      <c r="H60" s="46">
        <f t="shared" si="1"/>
        <v>71127</v>
      </c>
      <c r="I60" s="72">
        <v>626850</v>
      </c>
      <c r="J60" s="41">
        <v>572000</v>
      </c>
      <c r="K60" s="46">
        <f t="shared" si="2"/>
        <v>71127</v>
      </c>
      <c r="L60" s="46">
        <f t="shared" si="3"/>
        <v>626850</v>
      </c>
      <c r="M60" s="46">
        <f t="shared" si="4"/>
        <v>423325.66666666669</v>
      </c>
      <c r="N60" s="46">
        <f t="shared" si="5"/>
        <v>572000</v>
      </c>
      <c r="O60" s="38">
        <f t="shared" si="6"/>
        <v>306243.45907518308</v>
      </c>
      <c r="P60" s="39">
        <f t="shared" si="7"/>
        <v>0.5353906627188515</v>
      </c>
      <c r="Q60" s="46">
        <f>M60</f>
        <v>423325.66666666669</v>
      </c>
      <c r="R60" s="73" t="s">
        <v>805</v>
      </c>
    </row>
    <row r="61" spans="1:18" s="70" customFormat="1" ht="25.5">
      <c r="A61" s="8">
        <v>59</v>
      </c>
      <c r="B61" s="8">
        <v>879131</v>
      </c>
      <c r="C61" s="9" t="s">
        <v>66</v>
      </c>
      <c r="D61" s="10" t="s">
        <v>7</v>
      </c>
      <c r="E61" s="11" t="s">
        <v>8</v>
      </c>
      <c r="F61" s="4">
        <v>120000</v>
      </c>
      <c r="G61" s="41">
        <f t="shared" si="0"/>
        <v>1932</v>
      </c>
      <c r="H61" s="46">
        <f t="shared" si="1"/>
        <v>121932</v>
      </c>
      <c r="I61" s="72">
        <v>793500</v>
      </c>
      <c r="J61" s="41">
        <v>337000</v>
      </c>
      <c r="K61" s="46">
        <f t="shared" si="2"/>
        <v>121932</v>
      </c>
      <c r="L61" s="46">
        <f t="shared" si="3"/>
        <v>793500</v>
      </c>
      <c r="M61" s="46">
        <f t="shared" si="4"/>
        <v>417477.33333333331</v>
      </c>
      <c r="N61" s="46">
        <f t="shared" si="5"/>
        <v>337000</v>
      </c>
      <c r="O61" s="38">
        <f t="shared" si="6"/>
        <v>342940.73182014021</v>
      </c>
      <c r="P61" s="39">
        <f t="shared" si="7"/>
        <v>1.0176282843327602</v>
      </c>
      <c r="Q61" s="46">
        <f>N61</f>
        <v>337000</v>
      </c>
      <c r="R61" s="34" t="s">
        <v>803</v>
      </c>
    </row>
    <row r="62" spans="1:18" s="70" customFormat="1" ht="25.5">
      <c r="A62" s="8">
        <v>60</v>
      </c>
      <c r="B62" s="8">
        <v>879112</v>
      </c>
      <c r="C62" s="9" t="s">
        <v>67</v>
      </c>
      <c r="D62" s="10" t="s">
        <v>7</v>
      </c>
      <c r="E62" s="11" t="s">
        <v>8</v>
      </c>
      <c r="F62" s="4">
        <v>333500</v>
      </c>
      <c r="G62" s="41">
        <f t="shared" si="0"/>
        <v>5369.35</v>
      </c>
      <c r="H62" s="46">
        <f t="shared" si="1"/>
        <v>338869.35</v>
      </c>
      <c r="I62" s="72">
        <v>620000</v>
      </c>
      <c r="J62" s="41">
        <v>667000</v>
      </c>
      <c r="K62" s="46">
        <f t="shared" si="2"/>
        <v>338869.35</v>
      </c>
      <c r="L62" s="46">
        <f t="shared" si="3"/>
        <v>667000</v>
      </c>
      <c r="M62" s="46">
        <f t="shared" si="4"/>
        <v>541956.45000000007</v>
      </c>
      <c r="N62" s="46">
        <f t="shared" si="5"/>
        <v>620000</v>
      </c>
      <c r="O62" s="38">
        <f t="shared" si="6"/>
        <v>177441.61755295016</v>
      </c>
      <c r="P62" s="39">
        <f t="shared" si="7"/>
        <v>0.28619615734346798</v>
      </c>
      <c r="Q62" s="46">
        <f>M62</f>
        <v>541956.45000000007</v>
      </c>
      <c r="R62" s="73" t="s">
        <v>805</v>
      </c>
    </row>
    <row r="63" spans="1:18" s="70" customFormat="1" ht="25.5">
      <c r="A63" s="8">
        <v>61</v>
      </c>
      <c r="B63" s="8">
        <v>879460</v>
      </c>
      <c r="C63" s="9" t="s">
        <v>68</v>
      </c>
      <c r="D63" s="10" t="s">
        <v>7</v>
      </c>
      <c r="E63" s="11" t="s">
        <v>8</v>
      </c>
      <c r="F63" s="4">
        <v>310000</v>
      </c>
      <c r="G63" s="41">
        <f t="shared" si="0"/>
        <v>4991</v>
      </c>
      <c r="H63" s="46">
        <f t="shared" si="1"/>
        <v>314991</v>
      </c>
      <c r="I63" s="72">
        <v>839100</v>
      </c>
      <c r="J63" s="41">
        <v>615000</v>
      </c>
      <c r="K63" s="46">
        <f t="shared" si="2"/>
        <v>314991</v>
      </c>
      <c r="L63" s="46">
        <f t="shared" si="3"/>
        <v>839100</v>
      </c>
      <c r="M63" s="46">
        <f t="shared" si="4"/>
        <v>589697</v>
      </c>
      <c r="N63" s="46">
        <f t="shared" si="5"/>
        <v>615000</v>
      </c>
      <c r="O63" s="38">
        <f t="shared" si="6"/>
        <v>262969.0900600297</v>
      </c>
      <c r="P63" s="39">
        <f t="shared" si="7"/>
        <v>0.42759201635777189</v>
      </c>
      <c r="Q63" s="46">
        <f>M63</f>
        <v>589697</v>
      </c>
      <c r="R63" s="73" t="s">
        <v>805</v>
      </c>
    </row>
    <row r="64" spans="1:18" s="70" customFormat="1" ht="25.5">
      <c r="A64" s="8">
        <v>62</v>
      </c>
      <c r="B64" s="8">
        <v>879901</v>
      </c>
      <c r="C64" s="9" t="s">
        <v>69</v>
      </c>
      <c r="D64" s="10" t="s">
        <v>7</v>
      </c>
      <c r="E64" s="11" t="s">
        <v>8</v>
      </c>
      <c r="F64" s="4">
        <v>963200</v>
      </c>
      <c r="G64" s="41">
        <f t="shared" si="0"/>
        <v>15507.52</v>
      </c>
      <c r="H64" s="46">
        <f t="shared" si="1"/>
        <v>978707.52</v>
      </c>
      <c r="I64" s="72">
        <v>980500</v>
      </c>
      <c r="J64" s="41">
        <v>977000</v>
      </c>
      <c r="K64" s="46">
        <f t="shared" si="2"/>
        <v>977000</v>
      </c>
      <c r="L64" s="46">
        <f t="shared" si="3"/>
        <v>980500</v>
      </c>
      <c r="M64" s="46">
        <f t="shared" si="4"/>
        <v>978735.84</v>
      </c>
      <c r="N64" s="46">
        <f t="shared" si="5"/>
        <v>978707.52</v>
      </c>
      <c r="O64" s="38">
        <f t="shared" si="6"/>
        <v>1750.1718534479871</v>
      </c>
      <c r="P64" s="39">
        <f t="shared" si="7"/>
        <v>1.7882480901423819E-3</v>
      </c>
      <c r="Q64" s="46">
        <f t="shared" ref="Q64" si="18">K64</f>
        <v>977000</v>
      </c>
      <c r="R64" s="32" t="s">
        <v>804</v>
      </c>
    </row>
    <row r="65" spans="1:18" s="70" customFormat="1" ht="38.25">
      <c r="A65" s="8">
        <v>63</v>
      </c>
      <c r="B65" s="8">
        <v>879420</v>
      </c>
      <c r="C65" s="9" t="s">
        <v>70</v>
      </c>
      <c r="D65" s="10" t="s">
        <v>7</v>
      </c>
      <c r="E65" s="11" t="s">
        <v>8</v>
      </c>
      <c r="F65" s="4">
        <v>440000</v>
      </c>
      <c r="G65" s="41">
        <f t="shared" si="0"/>
        <v>7084</v>
      </c>
      <c r="H65" s="46">
        <f t="shared" si="1"/>
        <v>447084</v>
      </c>
      <c r="I65" s="72">
        <v>933450</v>
      </c>
      <c r="J65" s="41">
        <v>865200</v>
      </c>
      <c r="K65" s="46">
        <f t="shared" si="2"/>
        <v>447084</v>
      </c>
      <c r="L65" s="46">
        <f t="shared" si="3"/>
        <v>933450</v>
      </c>
      <c r="M65" s="46">
        <f t="shared" si="4"/>
        <v>748578</v>
      </c>
      <c r="N65" s="46">
        <f t="shared" si="5"/>
        <v>865200</v>
      </c>
      <c r="O65" s="38">
        <f t="shared" si="6"/>
        <v>263322.02652265911</v>
      </c>
      <c r="P65" s="39">
        <f t="shared" si="7"/>
        <v>0.3043481582555006</v>
      </c>
      <c r="Q65" s="46">
        <f>M65</f>
        <v>748578</v>
      </c>
      <c r="R65" s="73" t="s">
        <v>805</v>
      </c>
    </row>
    <row r="66" spans="1:18" s="70" customFormat="1" ht="25.5">
      <c r="A66" s="8">
        <v>64</v>
      </c>
      <c r="B66" s="8">
        <v>879420</v>
      </c>
      <c r="C66" s="9" t="s">
        <v>71</v>
      </c>
      <c r="D66" s="10" t="s">
        <v>7</v>
      </c>
      <c r="E66" s="11" t="s">
        <v>8</v>
      </c>
      <c r="F66" s="4">
        <v>440000</v>
      </c>
      <c r="G66" s="41">
        <f t="shared" si="0"/>
        <v>7084</v>
      </c>
      <c r="H66" s="46">
        <f t="shared" si="1"/>
        <v>447084</v>
      </c>
      <c r="I66" s="72">
        <v>933450</v>
      </c>
      <c r="J66" s="41">
        <v>776000</v>
      </c>
      <c r="K66" s="46">
        <f t="shared" si="2"/>
        <v>447084</v>
      </c>
      <c r="L66" s="46">
        <f t="shared" si="3"/>
        <v>933450</v>
      </c>
      <c r="M66" s="46">
        <f t="shared" si="4"/>
        <v>718844.66666666663</v>
      </c>
      <c r="N66" s="46">
        <f t="shared" si="5"/>
        <v>776000</v>
      </c>
      <c r="O66" s="38">
        <f t="shared" si="6"/>
        <v>248169.33852781527</v>
      </c>
      <c r="P66" s="39">
        <f t="shared" si="7"/>
        <v>0.31980584861831862</v>
      </c>
      <c r="Q66" s="46">
        <f t="shared" ref="Q66:Q68" si="19">M66</f>
        <v>718844.66666666663</v>
      </c>
      <c r="R66" s="73" t="s">
        <v>805</v>
      </c>
    </row>
    <row r="67" spans="1:18" s="70" customFormat="1" ht="25.5">
      <c r="A67" s="8">
        <v>65</v>
      </c>
      <c r="B67" s="8">
        <v>879111</v>
      </c>
      <c r="C67" s="9" t="s">
        <v>72</v>
      </c>
      <c r="D67" s="10" t="s">
        <v>7</v>
      </c>
      <c r="E67" s="11" t="s">
        <v>8</v>
      </c>
      <c r="F67" s="4">
        <v>113700</v>
      </c>
      <c r="G67" s="41">
        <f t="shared" si="0"/>
        <v>1830.57</v>
      </c>
      <c r="H67" s="46">
        <f t="shared" si="1"/>
        <v>115530.57</v>
      </c>
      <c r="I67" s="72">
        <v>400000</v>
      </c>
      <c r="J67" s="41">
        <v>307000</v>
      </c>
      <c r="K67" s="46">
        <f t="shared" si="2"/>
        <v>115530.57</v>
      </c>
      <c r="L67" s="46">
        <f t="shared" si="3"/>
        <v>400000</v>
      </c>
      <c r="M67" s="46">
        <f t="shared" si="4"/>
        <v>274176.85666666669</v>
      </c>
      <c r="N67" s="46">
        <f t="shared" si="5"/>
        <v>307000</v>
      </c>
      <c r="O67" s="38">
        <f t="shared" si="6"/>
        <v>145047.3481482568</v>
      </c>
      <c r="P67" s="39">
        <f t="shared" si="7"/>
        <v>0.47246693207901236</v>
      </c>
      <c r="Q67" s="46">
        <f t="shared" si="19"/>
        <v>274176.85666666669</v>
      </c>
      <c r="R67" s="73" t="s">
        <v>805</v>
      </c>
    </row>
    <row r="68" spans="1:18" s="70" customFormat="1" ht="25.5">
      <c r="A68" s="8">
        <v>66</v>
      </c>
      <c r="B68" s="8">
        <v>879161</v>
      </c>
      <c r="C68" s="9" t="s">
        <v>73</v>
      </c>
      <c r="D68" s="10" t="s">
        <v>7</v>
      </c>
      <c r="E68" s="11" t="s">
        <v>8</v>
      </c>
      <c r="F68" s="4">
        <v>100000</v>
      </c>
      <c r="G68" s="41">
        <f t="shared" ref="G68:G80" si="20">ROUND(F68*1.61%,2)</f>
        <v>1610</v>
      </c>
      <c r="H68" s="46">
        <f t="shared" ref="H68:H80" si="21">F68+G68</f>
        <v>101610</v>
      </c>
      <c r="I68" s="72">
        <v>842100</v>
      </c>
      <c r="J68" s="41">
        <v>703000</v>
      </c>
      <c r="K68" s="46">
        <f t="shared" ref="K68:K81" si="22">MIN(H68:J68)</f>
        <v>101610</v>
      </c>
      <c r="L68" s="46">
        <f t="shared" ref="L68:L81" si="23">MAX(H68:J68)</f>
        <v>842100</v>
      </c>
      <c r="M68" s="46">
        <f t="shared" ref="M68:M81" si="24">AVERAGE(H68:J68)</f>
        <v>548903.33333333337</v>
      </c>
      <c r="N68" s="46">
        <f t="shared" ref="N68:N81" si="25">MEDIAN(H68:J68)</f>
        <v>703000</v>
      </c>
      <c r="O68" s="38">
        <f t="shared" ref="O68:O81" si="26">STDEVA(H68:J68)</f>
        <v>393561.55431308749</v>
      </c>
      <c r="P68" s="39">
        <f t="shared" ref="P68:P81" si="27">O68/N68</f>
        <v>0.55983151395887265</v>
      </c>
      <c r="Q68" s="46">
        <f t="shared" si="19"/>
        <v>548903.33333333337</v>
      </c>
      <c r="R68" s="73" t="s">
        <v>805</v>
      </c>
    </row>
    <row r="69" spans="1:18" s="70" customFormat="1" ht="38.25">
      <c r="A69" s="8">
        <v>67</v>
      </c>
      <c r="B69" s="8">
        <v>879205</v>
      </c>
      <c r="C69" s="9" t="s">
        <v>74</v>
      </c>
      <c r="D69" s="10" t="s">
        <v>7</v>
      </c>
      <c r="E69" s="11" t="s">
        <v>8</v>
      </c>
      <c r="F69" s="4">
        <v>67800</v>
      </c>
      <c r="G69" s="41">
        <f t="shared" si="20"/>
        <v>1091.58</v>
      </c>
      <c r="H69" s="46">
        <f t="shared" si="21"/>
        <v>68891.58</v>
      </c>
      <c r="I69" s="72">
        <v>560550</v>
      </c>
      <c r="J69" s="41">
        <v>69000</v>
      </c>
      <c r="K69" s="46">
        <f t="shared" si="22"/>
        <v>68891.58</v>
      </c>
      <c r="L69" s="46">
        <f t="shared" si="23"/>
        <v>560550</v>
      </c>
      <c r="M69" s="46">
        <f t="shared" si="24"/>
        <v>232813.86</v>
      </c>
      <c r="N69" s="46">
        <f t="shared" si="25"/>
        <v>69000</v>
      </c>
      <c r="O69" s="38">
        <f t="shared" si="26"/>
        <v>283827.82815520186</v>
      </c>
      <c r="P69" s="39">
        <f t="shared" si="27"/>
        <v>4.1134467848579979</v>
      </c>
      <c r="Q69" s="46">
        <f>N69</f>
        <v>69000</v>
      </c>
      <c r="R69" s="34" t="s">
        <v>803</v>
      </c>
    </row>
    <row r="70" spans="1:18" s="70" customFormat="1" ht="25.5">
      <c r="A70" s="8">
        <v>68</v>
      </c>
      <c r="B70" s="8">
        <v>879121</v>
      </c>
      <c r="C70" s="9" t="s">
        <v>75</v>
      </c>
      <c r="D70" s="10" t="s">
        <v>7</v>
      </c>
      <c r="E70" s="11" t="s">
        <v>8</v>
      </c>
      <c r="F70" s="4">
        <v>80500</v>
      </c>
      <c r="G70" s="41">
        <f t="shared" si="20"/>
        <v>1296.05</v>
      </c>
      <c r="H70" s="46">
        <f t="shared" si="21"/>
        <v>81796.05</v>
      </c>
      <c r="I70" s="72">
        <v>467850</v>
      </c>
      <c r="J70" s="41">
        <v>337000</v>
      </c>
      <c r="K70" s="46">
        <f t="shared" si="22"/>
        <v>81796.05</v>
      </c>
      <c r="L70" s="46">
        <f t="shared" si="23"/>
        <v>467850</v>
      </c>
      <c r="M70" s="46">
        <f t="shared" si="24"/>
        <v>295548.68333333335</v>
      </c>
      <c r="N70" s="46">
        <f t="shared" si="25"/>
        <v>337000</v>
      </c>
      <c r="O70" s="38">
        <f t="shared" si="26"/>
        <v>196336.62882330656</v>
      </c>
      <c r="P70" s="39">
        <f t="shared" si="27"/>
        <v>0.58260127247271976</v>
      </c>
      <c r="Q70" s="46">
        <f>M70</f>
        <v>295548.68333333335</v>
      </c>
      <c r="R70" s="73" t="s">
        <v>805</v>
      </c>
    </row>
    <row r="71" spans="1:18" s="70" customFormat="1" ht="25.5">
      <c r="A71" s="8">
        <v>69</v>
      </c>
      <c r="B71" s="8">
        <v>879523</v>
      </c>
      <c r="C71" s="9" t="s">
        <v>76</v>
      </c>
      <c r="D71" s="10" t="s">
        <v>7</v>
      </c>
      <c r="E71" s="11" t="s">
        <v>8</v>
      </c>
      <c r="F71" s="4">
        <v>130700</v>
      </c>
      <c r="G71" s="41">
        <f t="shared" si="20"/>
        <v>2104.27</v>
      </c>
      <c r="H71" s="46">
        <f t="shared" si="21"/>
        <v>132804.26999999999</v>
      </c>
      <c r="I71" s="72">
        <v>467850</v>
      </c>
      <c r="J71" s="41">
        <v>132000</v>
      </c>
      <c r="K71" s="46">
        <f t="shared" si="22"/>
        <v>132000</v>
      </c>
      <c r="L71" s="46">
        <f t="shared" si="23"/>
        <v>467850</v>
      </c>
      <c r="M71" s="46">
        <f t="shared" si="24"/>
        <v>244218.09</v>
      </c>
      <c r="N71" s="46">
        <f t="shared" si="25"/>
        <v>132804.26999999999</v>
      </c>
      <c r="O71" s="38">
        <f t="shared" si="26"/>
        <v>193671.33264952846</v>
      </c>
      <c r="P71" s="39">
        <f t="shared" si="27"/>
        <v>1.4583215784366608</v>
      </c>
      <c r="Q71" s="46">
        <f t="shared" ref="Q71:Q72" si="28">N71</f>
        <v>132804.26999999999</v>
      </c>
      <c r="R71" s="34" t="s">
        <v>803</v>
      </c>
    </row>
    <row r="72" spans="1:18" s="70" customFormat="1" ht="38.25">
      <c r="A72" s="8">
        <v>70</v>
      </c>
      <c r="B72" s="8">
        <v>879122</v>
      </c>
      <c r="C72" s="9" t="s">
        <v>77</v>
      </c>
      <c r="D72" s="10" t="s">
        <v>7</v>
      </c>
      <c r="E72" s="11" t="s">
        <v>8</v>
      </c>
      <c r="F72" s="4">
        <v>123600</v>
      </c>
      <c r="G72" s="41">
        <f t="shared" si="20"/>
        <v>1989.96</v>
      </c>
      <c r="H72" s="46">
        <f t="shared" si="21"/>
        <v>125589.96</v>
      </c>
      <c r="I72" s="72">
        <v>933450</v>
      </c>
      <c r="J72" s="41">
        <v>337000</v>
      </c>
      <c r="K72" s="46">
        <f t="shared" si="22"/>
        <v>125589.96</v>
      </c>
      <c r="L72" s="46">
        <f t="shared" si="23"/>
        <v>933450</v>
      </c>
      <c r="M72" s="46">
        <f t="shared" si="24"/>
        <v>465346.65333333332</v>
      </c>
      <c r="N72" s="46">
        <f t="shared" si="25"/>
        <v>337000</v>
      </c>
      <c r="O72" s="38">
        <f t="shared" si="26"/>
        <v>418944.03996667691</v>
      </c>
      <c r="P72" s="39">
        <f t="shared" si="27"/>
        <v>1.2431573886251541</v>
      </c>
      <c r="Q72" s="46">
        <f t="shared" si="28"/>
        <v>337000</v>
      </c>
      <c r="R72" s="34" t="s">
        <v>803</v>
      </c>
    </row>
    <row r="73" spans="1:18" s="70" customFormat="1" ht="25.5">
      <c r="A73" s="8">
        <v>71</v>
      </c>
      <c r="B73" s="8">
        <v>879113</v>
      </c>
      <c r="C73" s="9" t="s">
        <v>78</v>
      </c>
      <c r="D73" s="10" t="s">
        <v>7</v>
      </c>
      <c r="E73" s="11" t="s">
        <v>8</v>
      </c>
      <c r="F73" s="4">
        <v>310000</v>
      </c>
      <c r="G73" s="41">
        <f t="shared" si="20"/>
        <v>4991</v>
      </c>
      <c r="H73" s="46">
        <f t="shared" si="21"/>
        <v>314991</v>
      </c>
      <c r="I73" s="72">
        <v>620000</v>
      </c>
      <c r="J73" s="41">
        <v>715000</v>
      </c>
      <c r="K73" s="46">
        <f t="shared" si="22"/>
        <v>314991</v>
      </c>
      <c r="L73" s="46">
        <f t="shared" si="23"/>
        <v>715000</v>
      </c>
      <c r="M73" s="46">
        <f t="shared" si="24"/>
        <v>549997</v>
      </c>
      <c r="N73" s="46">
        <f t="shared" si="25"/>
        <v>620000</v>
      </c>
      <c r="O73" s="38">
        <f t="shared" si="26"/>
        <v>208990.70559955531</v>
      </c>
      <c r="P73" s="39">
        <f t="shared" si="27"/>
        <v>0.33708178322508919</v>
      </c>
      <c r="Q73" s="46">
        <f>M73</f>
        <v>549997</v>
      </c>
      <c r="R73" s="73" t="s">
        <v>805</v>
      </c>
    </row>
    <row r="74" spans="1:18" s="70" customFormat="1" ht="25.5">
      <c r="A74" s="8">
        <v>72</v>
      </c>
      <c r="B74" s="8">
        <v>879522</v>
      </c>
      <c r="C74" s="9" t="s">
        <v>79</v>
      </c>
      <c r="D74" s="10" t="s">
        <v>7</v>
      </c>
      <c r="E74" s="11" t="s">
        <v>8</v>
      </c>
      <c r="F74" s="4">
        <v>98600</v>
      </c>
      <c r="G74" s="41">
        <f t="shared" si="20"/>
        <v>1587.46</v>
      </c>
      <c r="H74" s="46">
        <f t="shared" si="21"/>
        <v>100187.46</v>
      </c>
      <c r="I74" s="72">
        <v>577800</v>
      </c>
      <c r="J74" s="41">
        <v>101000</v>
      </c>
      <c r="K74" s="46">
        <f t="shared" si="22"/>
        <v>100187.46</v>
      </c>
      <c r="L74" s="46">
        <f t="shared" si="23"/>
        <v>577800</v>
      </c>
      <c r="M74" s="46">
        <f t="shared" si="24"/>
        <v>259662.48666666666</v>
      </c>
      <c r="N74" s="46">
        <f t="shared" si="25"/>
        <v>101000</v>
      </c>
      <c r="O74" s="38">
        <f t="shared" si="26"/>
        <v>275515.46798274416</v>
      </c>
      <c r="P74" s="39">
        <f t="shared" si="27"/>
        <v>2.7278759206212291</v>
      </c>
      <c r="Q74" s="46">
        <f>N74</f>
        <v>101000</v>
      </c>
      <c r="R74" s="34" t="s">
        <v>803</v>
      </c>
    </row>
    <row r="75" spans="1:18" s="70" customFormat="1" ht="38.25">
      <c r="A75" s="8">
        <v>73</v>
      </c>
      <c r="B75" s="8">
        <v>879410</v>
      </c>
      <c r="C75" s="9" t="s">
        <v>80</v>
      </c>
      <c r="D75" s="10" t="s">
        <v>7</v>
      </c>
      <c r="E75" s="11" t="s">
        <v>8</v>
      </c>
      <c r="F75" s="4">
        <v>410000</v>
      </c>
      <c r="G75" s="41">
        <f t="shared" si="20"/>
        <v>6601</v>
      </c>
      <c r="H75" s="46">
        <f t="shared" si="21"/>
        <v>416601</v>
      </c>
      <c r="I75" s="72">
        <v>697500</v>
      </c>
      <c r="J75" s="41">
        <v>691000</v>
      </c>
      <c r="K75" s="46">
        <f t="shared" si="22"/>
        <v>416601</v>
      </c>
      <c r="L75" s="46">
        <f t="shared" si="23"/>
        <v>697500</v>
      </c>
      <c r="M75" s="46">
        <f t="shared" si="24"/>
        <v>601700.33333333337</v>
      </c>
      <c r="N75" s="46">
        <f t="shared" si="25"/>
        <v>691000</v>
      </c>
      <c r="O75" s="38">
        <f t="shared" si="26"/>
        <v>160333.66739500882</v>
      </c>
      <c r="P75" s="39">
        <f t="shared" si="27"/>
        <v>0.23203135657743679</v>
      </c>
      <c r="Q75" s="46">
        <f>M75</f>
        <v>601700.33333333337</v>
      </c>
      <c r="R75" s="73" t="s">
        <v>805</v>
      </c>
    </row>
    <row r="76" spans="1:18" s="70" customFormat="1" ht="38.25">
      <c r="A76" s="8">
        <v>74</v>
      </c>
      <c r="B76" s="8">
        <v>879391</v>
      </c>
      <c r="C76" s="9" t="s">
        <v>81</v>
      </c>
      <c r="D76" s="10" t="s">
        <v>7</v>
      </c>
      <c r="E76" s="11" t="s">
        <v>8</v>
      </c>
      <c r="F76" s="4">
        <v>412600</v>
      </c>
      <c r="G76" s="41">
        <f t="shared" si="20"/>
        <v>6642.86</v>
      </c>
      <c r="H76" s="46">
        <f t="shared" si="21"/>
        <v>419242.86</v>
      </c>
      <c r="I76" s="72">
        <v>928200</v>
      </c>
      <c r="J76" s="41">
        <v>776000</v>
      </c>
      <c r="K76" s="46">
        <f t="shared" si="22"/>
        <v>419242.86</v>
      </c>
      <c r="L76" s="46">
        <f t="shared" si="23"/>
        <v>928200</v>
      </c>
      <c r="M76" s="46">
        <f t="shared" si="24"/>
        <v>707814.28666666662</v>
      </c>
      <c r="N76" s="46">
        <f t="shared" si="25"/>
        <v>776000</v>
      </c>
      <c r="O76" s="38">
        <f t="shared" si="26"/>
        <v>261239.9495029934</v>
      </c>
      <c r="P76" s="39">
        <f t="shared" si="27"/>
        <v>0.33664941946262039</v>
      </c>
      <c r="Q76" s="46">
        <f t="shared" ref="Q76:Q77" si="29">M76</f>
        <v>707814.28666666662</v>
      </c>
      <c r="R76" s="73" t="s">
        <v>805</v>
      </c>
    </row>
    <row r="77" spans="1:18" s="70" customFormat="1" ht="25.5">
      <c r="A77" s="8">
        <v>75</v>
      </c>
      <c r="B77" s="8">
        <v>879162</v>
      </c>
      <c r="C77" s="9" t="s">
        <v>82</v>
      </c>
      <c r="D77" s="10" t="s">
        <v>7</v>
      </c>
      <c r="E77" s="11" t="s">
        <v>8</v>
      </c>
      <c r="F77" s="4">
        <v>105000</v>
      </c>
      <c r="G77" s="41">
        <f t="shared" si="20"/>
        <v>1690.5</v>
      </c>
      <c r="H77" s="46">
        <f t="shared" si="21"/>
        <v>106690.5</v>
      </c>
      <c r="I77" s="72">
        <v>550000</v>
      </c>
      <c r="J77" s="41">
        <v>385000</v>
      </c>
      <c r="K77" s="46">
        <f t="shared" si="22"/>
        <v>106690.5</v>
      </c>
      <c r="L77" s="46">
        <f t="shared" si="23"/>
        <v>550000</v>
      </c>
      <c r="M77" s="46">
        <f t="shared" si="24"/>
        <v>347230.16666666669</v>
      </c>
      <c r="N77" s="46">
        <f t="shared" si="25"/>
        <v>385000</v>
      </c>
      <c r="O77" s="38">
        <f t="shared" si="26"/>
        <v>224055.23522132516</v>
      </c>
      <c r="P77" s="39">
        <f t="shared" si="27"/>
        <v>0.58196164992551991</v>
      </c>
      <c r="Q77" s="46">
        <f t="shared" si="29"/>
        <v>347230.16666666669</v>
      </c>
      <c r="R77" s="73" t="s">
        <v>805</v>
      </c>
    </row>
    <row r="78" spans="1:18" s="70" customFormat="1" ht="38.25">
      <c r="A78" s="8">
        <v>76</v>
      </c>
      <c r="B78" s="8">
        <v>879150</v>
      </c>
      <c r="C78" s="9" t="s">
        <v>83</v>
      </c>
      <c r="D78" s="10" t="s">
        <v>7</v>
      </c>
      <c r="E78" s="11" t="s">
        <v>8</v>
      </c>
      <c r="F78" s="4">
        <v>126700</v>
      </c>
      <c r="G78" s="41">
        <f t="shared" si="20"/>
        <v>2039.87</v>
      </c>
      <c r="H78" s="46">
        <f t="shared" si="21"/>
        <v>128739.87</v>
      </c>
      <c r="I78" s="72">
        <v>691200</v>
      </c>
      <c r="J78" s="41">
        <v>337000</v>
      </c>
      <c r="K78" s="46">
        <f t="shared" si="22"/>
        <v>128739.87</v>
      </c>
      <c r="L78" s="46">
        <f t="shared" si="23"/>
        <v>691200</v>
      </c>
      <c r="M78" s="46">
        <f t="shared" si="24"/>
        <v>385646.62333333335</v>
      </c>
      <c r="N78" s="46">
        <f t="shared" si="25"/>
        <v>337000</v>
      </c>
      <c r="O78" s="38">
        <f t="shared" si="26"/>
        <v>284368.10638889443</v>
      </c>
      <c r="P78" s="39">
        <f t="shared" si="27"/>
        <v>0.84382227415102207</v>
      </c>
      <c r="Q78" s="46">
        <f>N78</f>
        <v>337000</v>
      </c>
      <c r="R78" s="34" t="s">
        <v>803</v>
      </c>
    </row>
    <row r="79" spans="1:18" s="70" customFormat="1" ht="25.5">
      <c r="A79" s="8">
        <v>77</v>
      </c>
      <c r="B79" s="8">
        <v>879132</v>
      </c>
      <c r="C79" s="9" t="s">
        <v>84</v>
      </c>
      <c r="D79" s="10" t="s">
        <v>7</v>
      </c>
      <c r="E79" s="11" t="s">
        <v>8</v>
      </c>
      <c r="F79" s="4">
        <v>680500</v>
      </c>
      <c r="G79" s="41">
        <f t="shared" si="20"/>
        <v>10956.05</v>
      </c>
      <c r="H79" s="46">
        <f t="shared" si="21"/>
        <v>691456.05</v>
      </c>
      <c r="I79" s="72">
        <v>842100</v>
      </c>
      <c r="J79" s="41">
        <v>703000</v>
      </c>
      <c r="K79" s="46">
        <f t="shared" si="22"/>
        <v>691456.05</v>
      </c>
      <c r="L79" s="46">
        <f t="shared" si="23"/>
        <v>842100</v>
      </c>
      <c r="M79" s="46">
        <f t="shared" si="24"/>
        <v>745518.68333333323</v>
      </c>
      <c r="N79" s="46">
        <f t="shared" si="25"/>
        <v>703000</v>
      </c>
      <c r="O79" s="38">
        <f t="shared" si="26"/>
        <v>83840.7940217711</v>
      </c>
      <c r="P79" s="39">
        <f t="shared" si="27"/>
        <v>0.11926144242072703</v>
      </c>
      <c r="Q79" s="46">
        <f>K79</f>
        <v>691456.05</v>
      </c>
      <c r="R79" s="32" t="s">
        <v>804</v>
      </c>
    </row>
    <row r="80" spans="1:18" s="70" customFormat="1" ht="25.5">
      <c r="A80" s="8">
        <v>78</v>
      </c>
      <c r="B80" s="8">
        <v>879116</v>
      </c>
      <c r="C80" s="9" t="s">
        <v>85</v>
      </c>
      <c r="D80" s="10" t="s">
        <v>7</v>
      </c>
      <c r="E80" s="11" t="s">
        <v>8</v>
      </c>
      <c r="F80" s="4">
        <v>270000</v>
      </c>
      <c r="G80" s="41">
        <f t="shared" si="20"/>
        <v>4347</v>
      </c>
      <c r="H80" s="46">
        <f t="shared" si="21"/>
        <v>274347</v>
      </c>
      <c r="I80" s="72">
        <v>928200</v>
      </c>
      <c r="J80" s="41">
        <v>667000</v>
      </c>
      <c r="K80" s="46">
        <f t="shared" si="22"/>
        <v>274347</v>
      </c>
      <c r="L80" s="46">
        <f t="shared" si="23"/>
        <v>928200</v>
      </c>
      <c r="M80" s="46">
        <f t="shared" si="24"/>
        <v>623182.33333333337</v>
      </c>
      <c r="N80" s="46">
        <f t="shared" si="25"/>
        <v>667000</v>
      </c>
      <c r="O80" s="38">
        <f t="shared" si="26"/>
        <v>329121.44770028797</v>
      </c>
      <c r="P80" s="39">
        <f t="shared" si="27"/>
        <v>0.49343545382352022</v>
      </c>
      <c r="Q80" s="46">
        <f>M80</f>
        <v>623182.33333333337</v>
      </c>
      <c r="R80" s="73" t="s">
        <v>805</v>
      </c>
    </row>
    <row r="81" spans="1:18" s="70" customFormat="1" ht="38.25">
      <c r="A81" s="8">
        <v>79</v>
      </c>
      <c r="B81" s="11">
        <v>879411</v>
      </c>
      <c r="C81" s="9" t="s">
        <v>86</v>
      </c>
      <c r="D81" s="10" t="s">
        <v>7</v>
      </c>
      <c r="E81" s="11" t="s">
        <v>8</v>
      </c>
      <c r="F81" s="38"/>
      <c r="G81" s="38"/>
      <c r="H81" s="38"/>
      <c r="I81" s="72">
        <v>928200</v>
      </c>
      <c r="J81" s="41">
        <v>811900</v>
      </c>
      <c r="K81" s="46">
        <f t="shared" si="22"/>
        <v>811900</v>
      </c>
      <c r="L81" s="46">
        <f t="shared" si="23"/>
        <v>928200</v>
      </c>
      <c r="M81" s="46">
        <f t="shared" si="24"/>
        <v>870050</v>
      </c>
      <c r="N81" s="46">
        <f t="shared" si="25"/>
        <v>870050</v>
      </c>
      <c r="O81" s="38">
        <f t="shared" si="26"/>
        <v>82236.518651995473</v>
      </c>
      <c r="P81" s="39">
        <f t="shared" si="27"/>
        <v>9.4519301938963823E-2</v>
      </c>
      <c r="Q81" s="46">
        <f>K81</f>
        <v>811900</v>
      </c>
      <c r="R81" s="32" t="s">
        <v>804</v>
      </c>
    </row>
    <row r="82" spans="1:18" s="12" customFormat="1" ht="13.5" thickBot="1">
      <c r="A82" s="81"/>
      <c r="B82" s="82"/>
      <c r="C82" s="82" t="s">
        <v>814</v>
      </c>
      <c r="D82" s="82"/>
      <c r="E82" s="83"/>
      <c r="F82" s="90">
        <v>26168200</v>
      </c>
      <c r="G82" s="16">
        <f>ROUND(F82*1.61%,2)</f>
        <v>421308.02</v>
      </c>
      <c r="H82" s="80">
        <f>F82+G82</f>
        <v>26589508.02</v>
      </c>
      <c r="I82" s="42">
        <f>SUM(I3:I81)</f>
        <v>64675350</v>
      </c>
      <c r="J82" s="16">
        <f>SUM(J3:J81)</f>
        <v>41424480</v>
      </c>
      <c r="K82" s="46"/>
      <c r="L82" s="46"/>
      <c r="M82" s="46"/>
      <c r="N82" s="46"/>
      <c r="O82" s="38"/>
      <c r="P82" s="39"/>
      <c r="Q82" s="80">
        <v>38248057.699999988</v>
      </c>
      <c r="R82" s="18"/>
    </row>
    <row r="83" spans="1:18" s="75" customFormat="1">
      <c r="I83" s="76"/>
      <c r="J83" s="77"/>
    </row>
    <row r="84" spans="1:18" s="75" customFormat="1">
      <c r="I84" s="76"/>
      <c r="J84" s="77"/>
    </row>
    <row r="85" spans="1:18" s="75" customFormat="1">
      <c r="I85" s="76"/>
      <c r="J85" s="77"/>
    </row>
    <row r="86" spans="1:18" s="75" customFormat="1">
      <c r="I86" s="76"/>
      <c r="J86" s="77"/>
    </row>
    <row r="87" spans="1:18" s="75" customFormat="1">
      <c r="I87" s="76"/>
      <c r="J87" s="77"/>
    </row>
  </sheetData>
  <autoFilter ref="A2:R82"/>
  <mergeCells count="1">
    <mergeCell ref="A1:R1"/>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dimension ref="A1:O538"/>
  <sheetViews>
    <sheetView topLeftCell="A510" workbookViewId="0">
      <selection activeCell="N510" sqref="N510"/>
    </sheetView>
  </sheetViews>
  <sheetFormatPr baseColWidth="10" defaultColWidth="18.5703125" defaultRowHeight="12.75"/>
  <cols>
    <col min="1" max="1" width="9.5703125" style="12" customWidth="1"/>
    <col min="2" max="2" width="6.7109375" style="12" customWidth="1"/>
    <col min="3" max="3" width="35.140625" style="12" bestFit="1" customWidth="1"/>
    <col min="4" max="5" width="18.5703125" style="12"/>
    <col min="6" max="8" width="16.42578125" style="12" customWidth="1"/>
    <col min="9" max="9" width="13.5703125" style="12" customWidth="1"/>
    <col min="10" max="10" width="14.28515625" style="12" customWidth="1"/>
    <col min="11" max="11" width="13.5703125" style="12" customWidth="1"/>
    <col min="12" max="12" width="14.140625" style="12" customWidth="1"/>
    <col min="13" max="13" width="13.140625" style="12" customWidth="1"/>
    <col min="14" max="15" width="12.42578125" style="12" customWidth="1"/>
    <col min="16" max="16384" width="18.5703125" style="12"/>
  </cols>
  <sheetData>
    <row r="1" spans="1:15" ht="17.25" customHeight="1">
      <c r="A1" s="86" t="s">
        <v>87</v>
      </c>
      <c r="B1" s="86"/>
      <c r="C1" s="86"/>
      <c r="D1" s="86"/>
      <c r="E1" s="86"/>
      <c r="F1" s="86"/>
      <c r="G1" s="86"/>
      <c r="H1" s="86"/>
      <c r="I1" s="86"/>
      <c r="J1" s="86"/>
      <c r="K1" s="86"/>
      <c r="L1" s="86"/>
      <c r="M1" s="86"/>
      <c r="N1" s="86"/>
      <c r="O1" s="86"/>
    </row>
    <row r="2" spans="1:15" s="18" customFormat="1" ht="38.25">
      <c r="A2" s="5" t="s">
        <v>1</v>
      </c>
      <c r="B2" s="5" t="s">
        <v>2</v>
      </c>
      <c r="C2" s="3" t="s">
        <v>88</v>
      </c>
      <c r="D2" s="5" t="s">
        <v>4</v>
      </c>
      <c r="E2" s="5" t="s">
        <v>5</v>
      </c>
      <c r="F2" s="3" t="s">
        <v>788</v>
      </c>
      <c r="G2" s="3" t="s">
        <v>789</v>
      </c>
      <c r="H2" s="28" t="s">
        <v>795</v>
      </c>
      <c r="I2" s="28" t="s">
        <v>796</v>
      </c>
      <c r="J2" s="28" t="s">
        <v>797</v>
      </c>
      <c r="K2" s="28" t="s">
        <v>798</v>
      </c>
      <c r="L2" s="29" t="s">
        <v>799</v>
      </c>
      <c r="M2" s="29" t="s">
        <v>800</v>
      </c>
      <c r="N2" s="29" t="s">
        <v>801</v>
      </c>
      <c r="O2" s="29" t="s">
        <v>802</v>
      </c>
    </row>
    <row r="3" spans="1:15" s="18" customFormat="1">
      <c r="A3" s="11">
        <v>1</v>
      </c>
      <c r="B3" s="11">
        <v>883909</v>
      </c>
      <c r="C3" s="23" t="s">
        <v>89</v>
      </c>
      <c r="D3" s="50" t="s">
        <v>7</v>
      </c>
      <c r="E3" s="11" t="s">
        <v>8</v>
      </c>
      <c r="F3" s="54">
        <v>469247</v>
      </c>
      <c r="G3" s="55">
        <v>505193</v>
      </c>
      <c r="H3" s="46">
        <f>MIN(F3:G3)</f>
        <v>469247</v>
      </c>
      <c r="I3" s="46">
        <f>MAX(F3:G3)</f>
        <v>505193</v>
      </c>
      <c r="J3" s="47">
        <f>AVERAGE(F3:G3)</f>
        <v>487220</v>
      </c>
      <c r="K3" s="46">
        <f>MEDIAN(F3:G3)</f>
        <v>487220</v>
      </c>
      <c r="L3" s="38">
        <f>STDEV(F3:G3)</f>
        <v>25417.660356531636</v>
      </c>
      <c r="M3" s="39">
        <f>L3/K3</f>
        <v>5.216875406701621E-2</v>
      </c>
      <c r="N3" s="46">
        <f>H3</f>
        <v>469247</v>
      </c>
      <c r="O3" s="48" t="s">
        <v>812</v>
      </c>
    </row>
    <row r="4" spans="1:15" s="18" customFormat="1">
      <c r="A4" s="11">
        <v>2</v>
      </c>
      <c r="B4" s="11">
        <v>883909</v>
      </c>
      <c r="C4" s="23" t="s">
        <v>90</v>
      </c>
      <c r="D4" s="50" t="s">
        <v>7</v>
      </c>
      <c r="E4" s="11" t="s">
        <v>8</v>
      </c>
      <c r="F4" s="54">
        <v>731747</v>
      </c>
      <c r="G4" s="55">
        <v>755193</v>
      </c>
      <c r="H4" s="46">
        <f t="shared" ref="H4:H67" si="0">MIN(F4:G4)</f>
        <v>731747</v>
      </c>
      <c r="I4" s="46">
        <f t="shared" ref="I4:I67" si="1">MAX(F4:G4)</f>
        <v>755193</v>
      </c>
      <c r="J4" s="47">
        <f t="shared" ref="J4:J67" si="2">AVERAGE(F4:G4)</f>
        <v>743470</v>
      </c>
      <c r="K4" s="46">
        <f t="shared" ref="K4:K67" si="3">MEDIAN(F4:G4)</f>
        <v>743470</v>
      </c>
      <c r="L4" s="38">
        <f t="shared" ref="L4:L67" si="4">STDEV(F4:G4)</f>
        <v>16578.825591699795</v>
      </c>
      <c r="M4" s="39">
        <f t="shared" ref="M4:M67" si="5">L4/K4</f>
        <v>2.2299252951295673E-2</v>
      </c>
      <c r="N4" s="46">
        <f t="shared" ref="N4:N24" si="6">H4</f>
        <v>731747</v>
      </c>
      <c r="O4" s="48" t="s">
        <v>812</v>
      </c>
    </row>
    <row r="5" spans="1:15" s="18" customFormat="1" ht="25.5">
      <c r="A5" s="11">
        <v>3</v>
      </c>
      <c r="B5" s="11">
        <v>883909</v>
      </c>
      <c r="C5" s="9" t="s">
        <v>91</v>
      </c>
      <c r="D5" s="50" t="s">
        <v>7</v>
      </c>
      <c r="E5" s="11" t="s">
        <v>8</v>
      </c>
      <c r="F5" s="54">
        <v>469247</v>
      </c>
      <c r="G5" s="55">
        <v>505193</v>
      </c>
      <c r="H5" s="46">
        <f t="shared" si="0"/>
        <v>469247</v>
      </c>
      <c r="I5" s="46">
        <f t="shared" si="1"/>
        <v>505193</v>
      </c>
      <c r="J5" s="47">
        <f t="shared" si="2"/>
        <v>487220</v>
      </c>
      <c r="K5" s="46">
        <f t="shared" si="3"/>
        <v>487220</v>
      </c>
      <c r="L5" s="38">
        <f t="shared" si="4"/>
        <v>25417.660356531636</v>
      </c>
      <c r="M5" s="39">
        <f t="shared" si="5"/>
        <v>5.216875406701621E-2</v>
      </c>
      <c r="N5" s="46">
        <f t="shared" si="6"/>
        <v>469247</v>
      </c>
      <c r="O5" s="48" t="s">
        <v>812</v>
      </c>
    </row>
    <row r="6" spans="1:15" s="18" customFormat="1" ht="25.5">
      <c r="A6" s="11">
        <v>4</v>
      </c>
      <c r="B6" s="11">
        <v>883909</v>
      </c>
      <c r="C6" s="9" t="s">
        <v>92</v>
      </c>
      <c r="D6" s="50" t="s">
        <v>7</v>
      </c>
      <c r="E6" s="11" t="s">
        <v>8</v>
      </c>
      <c r="F6" s="54">
        <v>731747</v>
      </c>
      <c r="G6" s="55">
        <v>755193</v>
      </c>
      <c r="H6" s="46">
        <f t="shared" si="0"/>
        <v>731747</v>
      </c>
      <c r="I6" s="46">
        <f t="shared" si="1"/>
        <v>755193</v>
      </c>
      <c r="J6" s="47">
        <f t="shared" si="2"/>
        <v>743470</v>
      </c>
      <c r="K6" s="46">
        <f t="shared" si="3"/>
        <v>743470</v>
      </c>
      <c r="L6" s="38">
        <f t="shared" si="4"/>
        <v>16578.825591699795</v>
      </c>
      <c r="M6" s="39">
        <f t="shared" si="5"/>
        <v>2.2299252951295673E-2</v>
      </c>
      <c r="N6" s="46">
        <f t="shared" si="6"/>
        <v>731747</v>
      </c>
      <c r="O6" s="48" t="s">
        <v>812</v>
      </c>
    </row>
    <row r="7" spans="1:15" s="18" customFormat="1">
      <c r="A7" s="11">
        <v>5</v>
      </c>
      <c r="B7" s="11">
        <v>883909</v>
      </c>
      <c r="C7" s="9" t="s">
        <v>93</v>
      </c>
      <c r="D7" s="50" t="s">
        <v>7</v>
      </c>
      <c r="E7" s="11" t="s">
        <v>8</v>
      </c>
      <c r="F7" s="54">
        <v>469247</v>
      </c>
      <c r="G7" s="55">
        <v>505193</v>
      </c>
      <c r="H7" s="46">
        <f t="shared" si="0"/>
        <v>469247</v>
      </c>
      <c r="I7" s="46">
        <f t="shared" si="1"/>
        <v>505193</v>
      </c>
      <c r="J7" s="47">
        <f t="shared" si="2"/>
        <v>487220</v>
      </c>
      <c r="K7" s="46">
        <f t="shared" si="3"/>
        <v>487220</v>
      </c>
      <c r="L7" s="38">
        <f t="shared" si="4"/>
        <v>25417.660356531636</v>
      </c>
      <c r="M7" s="39">
        <f t="shared" si="5"/>
        <v>5.216875406701621E-2</v>
      </c>
      <c r="N7" s="46">
        <f t="shared" si="6"/>
        <v>469247</v>
      </c>
      <c r="O7" s="48" t="s">
        <v>812</v>
      </c>
    </row>
    <row r="8" spans="1:15" s="18" customFormat="1" ht="25.5">
      <c r="A8" s="11">
        <v>6</v>
      </c>
      <c r="B8" s="11">
        <v>883909</v>
      </c>
      <c r="C8" s="9" t="s">
        <v>94</v>
      </c>
      <c r="D8" s="50" t="s">
        <v>7</v>
      </c>
      <c r="E8" s="11" t="s">
        <v>8</v>
      </c>
      <c r="F8" s="54">
        <v>731747</v>
      </c>
      <c r="G8" s="55">
        <v>755193</v>
      </c>
      <c r="H8" s="46">
        <f t="shared" si="0"/>
        <v>731747</v>
      </c>
      <c r="I8" s="46">
        <f t="shared" si="1"/>
        <v>755193</v>
      </c>
      <c r="J8" s="47">
        <f t="shared" si="2"/>
        <v>743470</v>
      </c>
      <c r="K8" s="46">
        <f t="shared" si="3"/>
        <v>743470</v>
      </c>
      <c r="L8" s="38">
        <f t="shared" si="4"/>
        <v>16578.825591699795</v>
      </c>
      <c r="M8" s="39">
        <f t="shared" si="5"/>
        <v>2.2299252951295673E-2</v>
      </c>
      <c r="N8" s="46">
        <f t="shared" si="6"/>
        <v>731747</v>
      </c>
      <c r="O8" s="48" t="s">
        <v>812</v>
      </c>
    </row>
    <row r="9" spans="1:15" s="18" customFormat="1">
      <c r="A9" s="11">
        <v>7</v>
      </c>
      <c r="B9" s="11">
        <v>883909</v>
      </c>
      <c r="C9" s="23" t="s">
        <v>95</v>
      </c>
      <c r="D9" s="50" t="s">
        <v>7</v>
      </c>
      <c r="E9" s="11" t="s">
        <v>8</v>
      </c>
      <c r="F9" s="54">
        <v>469247</v>
      </c>
      <c r="G9" s="55">
        <v>505193</v>
      </c>
      <c r="H9" s="46">
        <f t="shared" si="0"/>
        <v>469247</v>
      </c>
      <c r="I9" s="46">
        <f t="shared" si="1"/>
        <v>505193</v>
      </c>
      <c r="J9" s="47">
        <f t="shared" si="2"/>
        <v>487220</v>
      </c>
      <c r="K9" s="46">
        <f t="shared" si="3"/>
        <v>487220</v>
      </c>
      <c r="L9" s="38">
        <f t="shared" si="4"/>
        <v>25417.660356531636</v>
      </c>
      <c r="M9" s="39">
        <f t="shared" si="5"/>
        <v>5.216875406701621E-2</v>
      </c>
      <c r="N9" s="46">
        <f t="shared" si="6"/>
        <v>469247</v>
      </c>
      <c r="O9" s="48" t="s">
        <v>812</v>
      </c>
    </row>
    <row r="10" spans="1:15" s="18" customFormat="1" ht="25.5">
      <c r="A10" s="11">
        <v>8</v>
      </c>
      <c r="B10" s="11">
        <v>883909</v>
      </c>
      <c r="C10" s="9" t="s">
        <v>96</v>
      </c>
      <c r="D10" s="50" t="s">
        <v>7</v>
      </c>
      <c r="E10" s="11" t="s">
        <v>8</v>
      </c>
      <c r="F10" s="54">
        <v>731747</v>
      </c>
      <c r="G10" s="55">
        <v>755193</v>
      </c>
      <c r="H10" s="46">
        <f t="shared" si="0"/>
        <v>731747</v>
      </c>
      <c r="I10" s="46">
        <f t="shared" si="1"/>
        <v>755193</v>
      </c>
      <c r="J10" s="47">
        <f t="shared" si="2"/>
        <v>743470</v>
      </c>
      <c r="K10" s="46">
        <f t="shared" si="3"/>
        <v>743470</v>
      </c>
      <c r="L10" s="38">
        <f t="shared" si="4"/>
        <v>16578.825591699795</v>
      </c>
      <c r="M10" s="39">
        <f t="shared" si="5"/>
        <v>2.2299252951295673E-2</v>
      </c>
      <c r="N10" s="46">
        <f t="shared" si="6"/>
        <v>731747</v>
      </c>
      <c r="O10" s="48" t="s">
        <v>812</v>
      </c>
    </row>
    <row r="11" spans="1:15" s="18" customFormat="1">
      <c r="A11" s="11">
        <v>9</v>
      </c>
      <c r="B11" s="11">
        <v>883909</v>
      </c>
      <c r="C11" s="23" t="s">
        <v>97</v>
      </c>
      <c r="D11" s="50" t="s">
        <v>7</v>
      </c>
      <c r="E11" s="11" t="s">
        <v>8</v>
      </c>
      <c r="F11" s="54">
        <v>731747</v>
      </c>
      <c r="G11" s="55">
        <v>755193</v>
      </c>
      <c r="H11" s="46">
        <f t="shared" si="0"/>
        <v>731747</v>
      </c>
      <c r="I11" s="46">
        <f t="shared" si="1"/>
        <v>755193</v>
      </c>
      <c r="J11" s="47">
        <f t="shared" si="2"/>
        <v>743470</v>
      </c>
      <c r="K11" s="46">
        <f t="shared" si="3"/>
        <v>743470</v>
      </c>
      <c r="L11" s="38">
        <f t="shared" si="4"/>
        <v>16578.825591699795</v>
      </c>
      <c r="M11" s="39">
        <f t="shared" si="5"/>
        <v>2.2299252951295673E-2</v>
      </c>
      <c r="N11" s="46">
        <f t="shared" si="6"/>
        <v>731747</v>
      </c>
      <c r="O11" s="48" t="s">
        <v>812</v>
      </c>
    </row>
    <row r="12" spans="1:15" s="18" customFormat="1">
      <c r="A12" s="11">
        <v>10</v>
      </c>
      <c r="B12" s="11">
        <v>883909</v>
      </c>
      <c r="C12" s="23" t="s">
        <v>98</v>
      </c>
      <c r="D12" s="50" t="s">
        <v>7</v>
      </c>
      <c r="E12" s="11" t="s">
        <v>8</v>
      </c>
      <c r="F12" s="54">
        <v>469247</v>
      </c>
      <c r="G12" s="55">
        <v>505193</v>
      </c>
      <c r="H12" s="46">
        <f t="shared" si="0"/>
        <v>469247</v>
      </c>
      <c r="I12" s="46">
        <f t="shared" si="1"/>
        <v>505193</v>
      </c>
      <c r="J12" s="47">
        <f t="shared" si="2"/>
        <v>487220</v>
      </c>
      <c r="K12" s="46">
        <f t="shared" si="3"/>
        <v>487220</v>
      </c>
      <c r="L12" s="38">
        <f t="shared" si="4"/>
        <v>25417.660356531636</v>
      </c>
      <c r="M12" s="39">
        <f t="shared" si="5"/>
        <v>5.216875406701621E-2</v>
      </c>
      <c r="N12" s="46">
        <f t="shared" si="6"/>
        <v>469247</v>
      </c>
      <c r="O12" s="48" t="s">
        <v>812</v>
      </c>
    </row>
    <row r="13" spans="1:15" s="18" customFormat="1">
      <c r="A13" s="11">
        <v>11</v>
      </c>
      <c r="B13" s="11">
        <v>883909</v>
      </c>
      <c r="C13" s="23" t="s">
        <v>99</v>
      </c>
      <c r="D13" s="50" t="s">
        <v>7</v>
      </c>
      <c r="E13" s="11" t="s">
        <v>8</v>
      </c>
      <c r="F13" s="54">
        <v>731747</v>
      </c>
      <c r="G13" s="55">
        <v>755193</v>
      </c>
      <c r="H13" s="46">
        <f t="shared" si="0"/>
        <v>731747</v>
      </c>
      <c r="I13" s="46">
        <f t="shared" si="1"/>
        <v>755193</v>
      </c>
      <c r="J13" s="47">
        <f t="shared" si="2"/>
        <v>743470</v>
      </c>
      <c r="K13" s="46">
        <f t="shared" si="3"/>
        <v>743470</v>
      </c>
      <c r="L13" s="38">
        <f t="shared" si="4"/>
        <v>16578.825591699795</v>
      </c>
      <c r="M13" s="39">
        <f t="shared" si="5"/>
        <v>2.2299252951295673E-2</v>
      </c>
      <c r="N13" s="46">
        <f t="shared" si="6"/>
        <v>731747</v>
      </c>
      <c r="O13" s="48" t="s">
        <v>812</v>
      </c>
    </row>
    <row r="14" spans="1:15" s="18" customFormat="1">
      <c r="A14" s="11">
        <v>12</v>
      </c>
      <c r="B14" s="11">
        <v>883909</v>
      </c>
      <c r="C14" s="23" t="s">
        <v>100</v>
      </c>
      <c r="D14" s="50" t="s">
        <v>7</v>
      </c>
      <c r="E14" s="11" t="s">
        <v>8</v>
      </c>
      <c r="F14" s="54">
        <v>469247</v>
      </c>
      <c r="G14" s="55">
        <v>505193</v>
      </c>
      <c r="H14" s="46">
        <f t="shared" si="0"/>
        <v>469247</v>
      </c>
      <c r="I14" s="46">
        <f t="shared" si="1"/>
        <v>505193</v>
      </c>
      <c r="J14" s="47">
        <f t="shared" si="2"/>
        <v>487220</v>
      </c>
      <c r="K14" s="46">
        <f t="shared" si="3"/>
        <v>487220</v>
      </c>
      <c r="L14" s="38">
        <f t="shared" si="4"/>
        <v>25417.660356531636</v>
      </c>
      <c r="M14" s="39">
        <f t="shared" si="5"/>
        <v>5.216875406701621E-2</v>
      </c>
      <c r="N14" s="46">
        <f t="shared" si="6"/>
        <v>469247</v>
      </c>
      <c r="O14" s="48" t="s">
        <v>812</v>
      </c>
    </row>
    <row r="15" spans="1:15" s="18" customFormat="1" ht="25.5">
      <c r="A15" s="11">
        <v>13</v>
      </c>
      <c r="B15" s="11">
        <v>883909</v>
      </c>
      <c r="C15" s="23" t="s">
        <v>101</v>
      </c>
      <c r="D15" s="50" t="s">
        <v>7</v>
      </c>
      <c r="E15" s="11" t="s">
        <v>8</v>
      </c>
      <c r="F15" s="54">
        <v>731747</v>
      </c>
      <c r="G15" s="55">
        <v>755193</v>
      </c>
      <c r="H15" s="46">
        <f t="shared" si="0"/>
        <v>731747</v>
      </c>
      <c r="I15" s="46">
        <f t="shared" si="1"/>
        <v>755193</v>
      </c>
      <c r="J15" s="47">
        <f t="shared" si="2"/>
        <v>743470</v>
      </c>
      <c r="K15" s="46">
        <f t="shared" si="3"/>
        <v>743470</v>
      </c>
      <c r="L15" s="38">
        <f t="shared" si="4"/>
        <v>16578.825591699795</v>
      </c>
      <c r="M15" s="39">
        <f t="shared" si="5"/>
        <v>2.2299252951295673E-2</v>
      </c>
      <c r="N15" s="46">
        <f t="shared" si="6"/>
        <v>731747</v>
      </c>
      <c r="O15" s="48" t="s">
        <v>812</v>
      </c>
    </row>
    <row r="16" spans="1:15" s="18" customFormat="1">
      <c r="A16" s="11">
        <v>14</v>
      </c>
      <c r="B16" s="11">
        <v>883909</v>
      </c>
      <c r="C16" s="23" t="s">
        <v>102</v>
      </c>
      <c r="D16" s="50" t="s">
        <v>7</v>
      </c>
      <c r="E16" s="11" t="s">
        <v>8</v>
      </c>
      <c r="F16" s="54">
        <v>469247</v>
      </c>
      <c r="G16" s="55">
        <v>505193</v>
      </c>
      <c r="H16" s="46">
        <f t="shared" si="0"/>
        <v>469247</v>
      </c>
      <c r="I16" s="46">
        <f t="shared" si="1"/>
        <v>505193</v>
      </c>
      <c r="J16" s="47">
        <f t="shared" si="2"/>
        <v>487220</v>
      </c>
      <c r="K16" s="46">
        <f t="shared" si="3"/>
        <v>487220</v>
      </c>
      <c r="L16" s="38">
        <f t="shared" si="4"/>
        <v>25417.660356531636</v>
      </c>
      <c r="M16" s="39">
        <f t="shared" si="5"/>
        <v>5.216875406701621E-2</v>
      </c>
      <c r="N16" s="46">
        <f t="shared" si="6"/>
        <v>469247</v>
      </c>
      <c r="O16" s="48" t="s">
        <v>812</v>
      </c>
    </row>
    <row r="17" spans="1:15" s="18" customFormat="1" ht="25.5">
      <c r="A17" s="11">
        <v>15</v>
      </c>
      <c r="B17" s="11">
        <v>883909</v>
      </c>
      <c r="C17" s="23" t="s">
        <v>103</v>
      </c>
      <c r="D17" s="50" t="s">
        <v>7</v>
      </c>
      <c r="E17" s="11" t="s">
        <v>8</v>
      </c>
      <c r="F17" s="54">
        <v>731747</v>
      </c>
      <c r="G17" s="55">
        <v>755193</v>
      </c>
      <c r="H17" s="46">
        <f t="shared" si="0"/>
        <v>731747</v>
      </c>
      <c r="I17" s="46">
        <f t="shared" si="1"/>
        <v>755193</v>
      </c>
      <c r="J17" s="47">
        <f t="shared" si="2"/>
        <v>743470</v>
      </c>
      <c r="K17" s="46">
        <f t="shared" si="3"/>
        <v>743470</v>
      </c>
      <c r="L17" s="38">
        <f t="shared" si="4"/>
        <v>16578.825591699795</v>
      </c>
      <c r="M17" s="39">
        <f t="shared" si="5"/>
        <v>2.2299252951295673E-2</v>
      </c>
      <c r="N17" s="46">
        <f t="shared" si="6"/>
        <v>731747</v>
      </c>
      <c r="O17" s="48" t="s">
        <v>812</v>
      </c>
    </row>
    <row r="18" spans="1:15" s="18" customFormat="1">
      <c r="A18" s="11">
        <v>16</v>
      </c>
      <c r="B18" s="11">
        <v>883909</v>
      </c>
      <c r="C18" s="23" t="s">
        <v>104</v>
      </c>
      <c r="D18" s="50" t="s">
        <v>7</v>
      </c>
      <c r="E18" s="11" t="s">
        <v>8</v>
      </c>
      <c r="F18" s="54">
        <v>469247</v>
      </c>
      <c r="G18" s="55">
        <v>505193</v>
      </c>
      <c r="H18" s="46">
        <f t="shared" si="0"/>
        <v>469247</v>
      </c>
      <c r="I18" s="46">
        <f t="shared" si="1"/>
        <v>505193</v>
      </c>
      <c r="J18" s="47">
        <f t="shared" si="2"/>
        <v>487220</v>
      </c>
      <c r="K18" s="46">
        <f t="shared" si="3"/>
        <v>487220</v>
      </c>
      <c r="L18" s="38">
        <f t="shared" si="4"/>
        <v>25417.660356531636</v>
      </c>
      <c r="M18" s="39">
        <f t="shared" si="5"/>
        <v>5.216875406701621E-2</v>
      </c>
      <c r="N18" s="46">
        <f t="shared" si="6"/>
        <v>469247</v>
      </c>
      <c r="O18" s="48" t="s">
        <v>812</v>
      </c>
    </row>
    <row r="19" spans="1:15" s="18" customFormat="1">
      <c r="A19" s="11">
        <v>17</v>
      </c>
      <c r="B19" s="11">
        <v>883909</v>
      </c>
      <c r="C19" s="23" t="s">
        <v>105</v>
      </c>
      <c r="D19" s="50" t="s">
        <v>7</v>
      </c>
      <c r="E19" s="11" t="s">
        <v>8</v>
      </c>
      <c r="F19" s="54">
        <v>731747</v>
      </c>
      <c r="G19" s="55">
        <v>755193</v>
      </c>
      <c r="H19" s="46">
        <f t="shared" si="0"/>
        <v>731747</v>
      </c>
      <c r="I19" s="46">
        <f t="shared" si="1"/>
        <v>755193</v>
      </c>
      <c r="J19" s="47">
        <f t="shared" si="2"/>
        <v>743470</v>
      </c>
      <c r="K19" s="46">
        <f t="shared" si="3"/>
        <v>743470</v>
      </c>
      <c r="L19" s="38">
        <f t="shared" si="4"/>
        <v>16578.825591699795</v>
      </c>
      <c r="M19" s="39">
        <f t="shared" si="5"/>
        <v>2.2299252951295673E-2</v>
      </c>
      <c r="N19" s="46">
        <f t="shared" si="6"/>
        <v>731747</v>
      </c>
      <c r="O19" s="48" t="s">
        <v>812</v>
      </c>
    </row>
    <row r="20" spans="1:15" s="18" customFormat="1" ht="25.5">
      <c r="A20" s="11">
        <v>18</v>
      </c>
      <c r="B20" s="11">
        <v>883341</v>
      </c>
      <c r="C20" s="23" t="s">
        <v>106</v>
      </c>
      <c r="D20" s="50" t="s">
        <v>7</v>
      </c>
      <c r="E20" s="11" t="s">
        <v>8</v>
      </c>
      <c r="F20" s="54">
        <v>469247</v>
      </c>
      <c r="G20" s="55">
        <v>505193</v>
      </c>
      <c r="H20" s="46">
        <f t="shared" si="0"/>
        <v>469247</v>
      </c>
      <c r="I20" s="46">
        <f t="shared" si="1"/>
        <v>505193</v>
      </c>
      <c r="J20" s="47">
        <f t="shared" si="2"/>
        <v>487220</v>
      </c>
      <c r="K20" s="46">
        <f t="shared" si="3"/>
        <v>487220</v>
      </c>
      <c r="L20" s="38">
        <f t="shared" si="4"/>
        <v>25417.660356531636</v>
      </c>
      <c r="M20" s="39">
        <f t="shared" si="5"/>
        <v>5.216875406701621E-2</v>
      </c>
      <c r="N20" s="46">
        <f t="shared" si="6"/>
        <v>469247</v>
      </c>
      <c r="O20" s="48" t="s">
        <v>812</v>
      </c>
    </row>
    <row r="21" spans="1:15" s="18" customFormat="1" ht="25.5">
      <c r="A21" s="11">
        <v>19</v>
      </c>
      <c r="B21" s="11">
        <v>883341</v>
      </c>
      <c r="C21" s="23" t="s">
        <v>107</v>
      </c>
      <c r="D21" s="50" t="s">
        <v>7</v>
      </c>
      <c r="E21" s="11" t="s">
        <v>8</v>
      </c>
      <c r="F21" s="54">
        <v>731747</v>
      </c>
      <c r="G21" s="55">
        <v>755193</v>
      </c>
      <c r="H21" s="46">
        <f t="shared" si="0"/>
        <v>731747</v>
      </c>
      <c r="I21" s="46">
        <f t="shared" si="1"/>
        <v>755193</v>
      </c>
      <c r="J21" s="47">
        <f t="shared" si="2"/>
        <v>743470</v>
      </c>
      <c r="K21" s="46">
        <f t="shared" si="3"/>
        <v>743470</v>
      </c>
      <c r="L21" s="38">
        <f t="shared" si="4"/>
        <v>16578.825591699795</v>
      </c>
      <c r="M21" s="39">
        <f t="shared" si="5"/>
        <v>2.2299252951295673E-2</v>
      </c>
      <c r="N21" s="46">
        <f t="shared" si="6"/>
        <v>731747</v>
      </c>
      <c r="O21" s="48" t="s">
        <v>812</v>
      </c>
    </row>
    <row r="22" spans="1:15" s="18" customFormat="1">
      <c r="A22" s="11">
        <v>20</v>
      </c>
      <c r="B22" s="11">
        <v>883909</v>
      </c>
      <c r="C22" s="23" t="s">
        <v>108</v>
      </c>
      <c r="D22" s="50" t="s">
        <v>7</v>
      </c>
      <c r="E22" s="11" t="s">
        <v>8</v>
      </c>
      <c r="F22" s="54">
        <v>469247</v>
      </c>
      <c r="G22" s="55">
        <v>505193</v>
      </c>
      <c r="H22" s="46">
        <f t="shared" si="0"/>
        <v>469247</v>
      </c>
      <c r="I22" s="46">
        <f t="shared" si="1"/>
        <v>505193</v>
      </c>
      <c r="J22" s="47">
        <f t="shared" si="2"/>
        <v>487220</v>
      </c>
      <c r="K22" s="46">
        <f t="shared" si="3"/>
        <v>487220</v>
      </c>
      <c r="L22" s="38">
        <f t="shared" si="4"/>
        <v>25417.660356531636</v>
      </c>
      <c r="M22" s="39">
        <f t="shared" si="5"/>
        <v>5.216875406701621E-2</v>
      </c>
      <c r="N22" s="46">
        <f t="shared" si="6"/>
        <v>469247</v>
      </c>
      <c r="O22" s="48" t="s">
        <v>812</v>
      </c>
    </row>
    <row r="23" spans="1:15" s="18" customFormat="1">
      <c r="A23" s="11">
        <v>21</v>
      </c>
      <c r="B23" s="11">
        <v>883909</v>
      </c>
      <c r="C23" s="23" t="s">
        <v>109</v>
      </c>
      <c r="D23" s="50" t="s">
        <v>7</v>
      </c>
      <c r="E23" s="11" t="s">
        <v>8</v>
      </c>
      <c r="F23" s="54">
        <v>731747</v>
      </c>
      <c r="G23" s="55">
        <v>755193</v>
      </c>
      <c r="H23" s="46">
        <f t="shared" si="0"/>
        <v>731747</v>
      </c>
      <c r="I23" s="46">
        <f t="shared" si="1"/>
        <v>755193</v>
      </c>
      <c r="J23" s="47">
        <f t="shared" si="2"/>
        <v>743470</v>
      </c>
      <c r="K23" s="46">
        <f t="shared" si="3"/>
        <v>743470</v>
      </c>
      <c r="L23" s="38">
        <f t="shared" si="4"/>
        <v>16578.825591699795</v>
      </c>
      <c r="M23" s="39">
        <f t="shared" si="5"/>
        <v>2.2299252951295673E-2</v>
      </c>
      <c r="N23" s="46">
        <f t="shared" si="6"/>
        <v>731747</v>
      </c>
      <c r="O23" s="48" t="s">
        <v>812</v>
      </c>
    </row>
    <row r="24" spans="1:15" s="18" customFormat="1">
      <c r="A24" s="11">
        <v>22</v>
      </c>
      <c r="B24" s="11">
        <v>883909</v>
      </c>
      <c r="C24" s="23" t="s">
        <v>110</v>
      </c>
      <c r="D24" s="50" t="s">
        <v>7</v>
      </c>
      <c r="E24" s="11" t="s">
        <v>8</v>
      </c>
      <c r="F24" s="54">
        <v>469247</v>
      </c>
      <c r="G24" s="55">
        <v>505193</v>
      </c>
      <c r="H24" s="46">
        <f t="shared" si="0"/>
        <v>469247</v>
      </c>
      <c r="I24" s="46">
        <f t="shared" si="1"/>
        <v>505193</v>
      </c>
      <c r="J24" s="47">
        <f t="shared" si="2"/>
        <v>487220</v>
      </c>
      <c r="K24" s="46">
        <f t="shared" si="3"/>
        <v>487220</v>
      </c>
      <c r="L24" s="38">
        <f t="shared" si="4"/>
        <v>25417.660356531636</v>
      </c>
      <c r="M24" s="39">
        <f t="shared" si="5"/>
        <v>5.216875406701621E-2</v>
      </c>
      <c r="N24" s="46">
        <f t="shared" si="6"/>
        <v>469247</v>
      </c>
      <c r="O24" s="48" t="s">
        <v>812</v>
      </c>
    </row>
    <row r="25" spans="1:15" s="18" customFormat="1">
      <c r="A25" s="11">
        <v>23</v>
      </c>
      <c r="B25" s="11">
        <v>879302</v>
      </c>
      <c r="C25" s="23" t="s">
        <v>111</v>
      </c>
      <c r="D25" s="50" t="s">
        <v>7</v>
      </c>
      <c r="E25" s="11" t="s">
        <v>8</v>
      </c>
      <c r="F25" s="54">
        <v>1254750</v>
      </c>
      <c r="G25" s="55">
        <v>639285</v>
      </c>
      <c r="H25" s="46">
        <f t="shared" si="0"/>
        <v>639285</v>
      </c>
      <c r="I25" s="46">
        <f t="shared" si="1"/>
        <v>1254750</v>
      </c>
      <c r="J25" s="47">
        <f t="shared" si="2"/>
        <v>947017.5</v>
      </c>
      <c r="K25" s="46">
        <f t="shared" si="3"/>
        <v>947017.5</v>
      </c>
      <c r="L25" s="38">
        <f t="shared" si="4"/>
        <v>435199.47508297849</v>
      </c>
      <c r="M25" s="39">
        <f t="shared" si="5"/>
        <v>0.45954744773246375</v>
      </c>
      <c r="N25" s="46">
        <f>J25</f>
        <v>947017.5</v>
      </c>
      <c r="O25" s="44" t="s">
        <v>810</v>
      </c>
    </row>
    <row r="26" spans="1:15" s="18" customFormat="1" ht="39.75" customHeight="1">
      <c r="A26" s="11">
        <v>24</v>
      </c>
      <c r="B26" s="11">
        <v>879901</v>
      </c>
      <c r="C26" s="23" t="s">
        <v>112</v>
      </c>
      <c r="D26" s="50" t="s">
        <v>7</v>
      </c>
      <c r="E26" s="11" t="s">
        <v>8</v>
      </c>
      <c r="F26" s="54">
        <v>2024400</v>
      </c>
      <c r="G26" s="55">
        <v>639285</v>
      </c>
      <c r="H26" s="46">
        <f t="shared" si="0"/>
        <v>639285</v>
      </c>
      <c r="I26" s="46">
        <f t="shared" si="1"/>
        <v>2024400</v>
      </c>
      <c r="J26" s="47">
        <f t="shared" si="2"/>
        <v>1331842.5</v>
      </c>
      <c r="K26" s="46">
        <f>MEDIAN(F26:G26)</f>
        <v>1331842.5</v>
      </c>
      <c r="L26" s="38">
        <f t="shared" si="4"/>
        <v>979424.20922320476</v>
      </c>
      <c r="M26" s="39">
        <f t="shared" si="5"/>
        <v>0.73539041532553939</v>
      </c>
      <c r="N26" s="46">
        <f>K26</f>
        <v>1331842.5</v>
      </c>
      <c r="O26" s="34" t="s">
        <v>803</v>
      </c>
    </row>
    <row r="27" spans="1:15" s="18" customFormat="1">
      <c r="A27" s="11">
        <v>25</v>
      </c>
      <c r="B27" s="11">
        <v>879901</v>
      </c>
      <c r="C27" s="23" t="s">
        <v>113</v>
      </c>
      <c r="D27" s="50" t="s">
        <v>7</v>
      </c>
      <c r="E27" s="11" t="s">
        <v>8</v>
      </c>
      <c r="F27" s="54">
        <v>1547700</v>
      </c>
      <c r="G27" s="55">
        <v>639285</v>
      </c>
      <c r="H27" s="46">
        <f t="shared" si="0"/>
        <v>639285</v>
      </c>
      <c r="I27" s="46">
        <f t="shared" si="1"/>
        <v>1547700</v>
      </c>
      <c r="J27" s="47">
        <f t="shared" si="2"/>
        <v>1093492.5</v>
      </c>
      <c r="K27" s="46">
        <f t="shared" si="3"/>
        <v>1093492.5</v>
      </c>
      <c r="L27" s="38">
        <f t="shared" si="4"/>
        <v>642346.40663157753</v>
      </c>
      <c r="M27" s="39">
        <f t="shared" si="5"/>
        <v>0.58742644017364321</v>
      </c>
      <c r="N27" s="46">
        <f t="shared" ref="N27:N32" si="7">J27</f>
        <v>1093492.5</v>
      </c>
      <c r="O27" s="44" t="s">
        <v>810</v>
      </c>
    </row>
    <row r="28" spans="1:15" s="18" customFormat="1">
      <c r="A28" s="11">
        <v>26</v>
      </c>
      <c r="B28" s="11">
        <v>879901</v>
      </c>
      <c r="C28" s="23" t="s">
        <v>114</v>
      </c>
      <c r="D28" s="50" t="s">
        <v>7</v>
      </c>
      <c r="E28" s="11" t="s">
        <v>8</v>
      </c>
      <c r="F28" s="54">
        <v>1302000</v>
      </c>
      <c r="G28" s="55">
        <v>639285</v>
      </c>
      <c r="H28" s="46">
        <f t="shared" si="0"/>
        <v>639285</v>
      </c>
      <c r="I28" s="46">
        <f t="shared" si="1"/>
        <v>1302000</v>
      </c>
      <c r="J28" s="47">
        <f t="shared" si="2"/>
        <v>970642.5</v>
      </c>
      <c r="K28" s="46">
        <f t="shared" si="3"/>
        <v>970642.5</v>
      </c>
      <c r="L28" s="38">
        <f t="shared" si="4"/>
        <v>468610.27049404284</v>
      </c>
      <c r="M28" s="39">
        <f t="shared" si="5"/>
        <v>0.48278358972952745</v>
      </c>
      <c r="N28" s="46">
        <f t="shared" si="7"/>
        <v>970642.5</v>
      </c>
      <c r="O28" s="44" t="s">
        <v>810</v>
      </c>
    </row>
    <row r="29" spans="1:15" s="18" customFormat="1">
      <c r="A29" s="11">
        <v>27</v>
      </c>
      <c r="B29" s="11">
        <v>879302</v>
      </c>
      <c r="C29" s="23" t="s">
        <v>115</v>
      </c>
      <c r="D29" s="50" t="s">
        <v>7</v>
      </c>
      <c r="E29" s="11" t="s">
        <v>8</v>
      </c>
      <c r="F29" s="54">
        <v>1254750</v>
      </c>
      <c r="G29" s="55">
        <v>639285</v>
      </c>
      <c r="H29" s="46">
        <f t="shared" si="0"/>
        <v>639285</v>
      </c>
      <c r="I29" s="46">
        <f t="shared" si="1"/>
        <v>1254750</v>
      </c>
      <c r="J29" s="47">
        <f t="shared" si="2"/>
        <v>947017.5</v>
      </c>
      <c r="K29" s="46">
        <f t="shared" si="3"/>
        <v>947017.5</v>
      </c>
      <c r="L29" s="38">
        <f t="shared" si="4"/>
        <v>435199.47508297849</v>
      </c>
      <c r="M29" s="39">
        <f t="shared" si="5"/>
        <v>0.45954744773246375</v>
      </c>
      <c r="N29" s="46">
        <f t="shared" si="7"/>
        <v>947017.5</v>
      </c>
      <c r="O29" s="44" t="s">
        <v>810</v>
      </c>
    </row>
    <row r="30" spans="1:15" s="18" customFormat="1">
      <c r="A30" s="11">
        <v>28</v>
      </c>
      <c r="B30" s="11">
        <v>879901</v>
      </c>
      <c r="C30" s="23" t="s">
        <v>116</v>
      </c>
      <c r="D30" s="50" t="s">
        <v>7</v>
      </c>
      <c r="E30" s="11" t="s">
        <v>8</v>
      </c>
      <c r="F30" s="54">
        <v>1254750</v>
      </c>
      <c r="G30" s="55">
        <v>639285</v>
      </c>
      <c r="H30" s="46">
        <f t="shared" si="0"/>
        <v>639285</v>
      </c>
      <c r="I30" s="46">
        <f t="shared" si="1"/>
        <v>1254750</v>
      </c>
      <c r="J30" s="47">
        <f t="shared" si="2"/>
        <v>947017.5</v>
      </c>
      <c r="K30" s="46">
        <f t="shared" si="3"/>
        <v>947017.5</v>
      </c>
      <c r="L30" s="38">
        <f t="shared" si="4"/>
        <v>435199.47508297849</v>
      </c>
      <c r="M30" s="39">
        <f t="shared" si="5"/>
        <v>0.45954744773246375</v>
      </c>
      <c r="N30" s="46">
        <f t="shared" si="7"/>
        <v>947017.5</v>
      </c>
      <c r="O30" s="44" t="s">
        <v>810</v>
      </c>
    </row>
    <row r="31" spans="1:15" s="18" customFormat="1" ht="25.5">
      <c r="A31" s="11">
        <v>29</v>
      </c>
      <c r="B31" s="11">
        <v>879901</v>
      </c>
      <c r="C31" s="23" t="s">
        <v>117</v>
      </c>
      <c r="D31" s="50" t="s">
        <v>7</v>
      </c>
      <c r="E31" s="11" t="s">
        <v>8</v>
      </c>
      <c r="F31" s="54">
        <v>1766100</v>
      </c>
      <c r="G31" s="55">
        <v>639285</v>
      </c>
      <c r="H31" s="46">
        <f t="shared" si="0"/>
        <v>639285</v>
      </c>
      <c r="I31" s="46">
        <f t="shared" si="1"/>
        <v>1766100</v>
      </c>
      <c r="J31" s="47">
        <f t="shared" si="2"/>
        <v>1202692.5</v>
      </c>
      <c r="K31" s="46">
        <f t="shared" si="3"/>
        <v>1202692.5</v>
      </c>
      <c r="L31" s="38">
        <f t="shared" si="4"/>
        <v>796778.52764271956</v>
      </c>
      <c r="M31" s="39">
        <f t="shared" si="5"/>
        <v>0.66249563179509274</v>
      </c>
      <c r="N31" s="46">
        <f t="shared" si="7"/>
        <v>1202692.5</v>
      </c>
      <c r="O31" s="44" t="s">
        <v>810</v>
      </c>
    </row>
    <row r="32" spans="1:15" s="18" customFormat="1">
      <c r="A32" s="11">
        <v>30</v>
      </c>
      <c r="B32" s="11">
        <v>879901</v>
      </c>
      <c r="C32" s="23" t="s">
        <v>118</v>
      </c>
      <c r="D32" s="50" t="s">
        <v>7</v>
      </c>
      <c r="E32" s="11" t="s">
        <v>8</v>
      </c>
      <c r="F32" s="54">
        <v>1337700</v>
      </c>
      <c r="G32" s="55">
        <v>639285</v>
      </c>
      <c r="H32" s="46">
        <f t="shared" si="0"/>
        <v>639285</v>
      </c>
      <c r="I32" s="46">
        <f t="shared" si="1"/>
        <v>1337700</v>
      </c>
      <c r="J32" s="47">
        <f t="shared" si="2"/>
        <v>988492.5</v>
      </c>
      <c r="K32" s="46">
        <f t="shared" si="3"/>
        <v>988492.5</v>
      </c>
      <c r="L32" s="38">
        <f t="shared" si="4"/>
        <v>493853.98258240259</v>
      </c>
      <c r="M32" s="39">
        <f t="shared" si="5"/>
        <v>0.49960316601532395</v>
      </c>
      <c r="N32" s="46">
        <f t="shared" si="7"/>
        <v>988492.5</v>
      </c>
      <c r="O32" s="44" t="s">
        <v>810</v>
      </c>
    </row>
    <row r="33" spans="1:15" s="18" customFormat="1" ht="25.5">
      <c r="A33" s="11">
        <v>31</v>
      </c>
      <c r="B33" s="11">
        <v>879902</v>
      </c>
      <c r="C33" s="23" t="s">
        <v>119</v>
      </c>
      <c r="D33" s="50" t="s">
        <v>7</v>
      </c>
      <c r="E33" s="11" t="s">
        <v>8</v>
      </c>
      <c r="F33" s="54">
        <v>1766100</v>
      </c>
      <c r="G33" s="55"/>
      <c r="H33" s="46">
        <f t="shared" si="0"/>
        <v>1766100</v>
      </c>
      <c r="I33" s="46">
        <f t="shared" si="1"/>
        <v>1766100</v>
      </c>
      <c r="J33" s="47">
        <f t="shared" si="2"/>
        <v>1766100</v>
      </c>
      <c r="K33" s="46">
        <f t="shared" si="3"/>
        <v>1766100</v>
      </c>
      <c r="L33" s="38" t="e">
        <f t="shared" si="4"/>
        <v>#DIV/0!</v>
      </c>
      <c r="M33" s="39" t="e">
        <f t="shared" si="5"/>
        <v>#DIV/0!</v>
      </c>
      <c r="N33" s="46">
        <f>F33</f>
        <v>1766100</v>
      </c>
      <c r="O33" s="49" t="s">
        <v>808</v>
      </c>
    </row>
    <row r="34" spans="1:15" s="18" customFormat="1" ht="25.5">
      <c r="A34" s="11">
        <v>32</v>
      </c>
      <c r="B34" s="11">
        <v>879901</v>
      </c>
      <c r="C34" s="23" t="s">
        <v>120</v>
      </c>
      <c r="D34" s="50" t="s">
        <v>7</v>
      </c>
      <c r="E34" s="11" t="s">
        <v>8</v>
      </c>
      <c r="F34" s="54">
        <v>1525650</v>
      </c>
      <c r="G34" s="55">
        <v>639285</v>
      </c>
      <c r="H34" s="46">
        <f t="shared" si="0"/>
        <v>639285</v>
      </c>
      <c r="I34" s="46">
        <f t="shared" si="1"/>
        <v>1525650</v>
      </c>
      <c r="J34" s="47">
        <f t="shared" si="2"/>
        <v>1082467.5</v>
      </c>
      <c r="K34" s="46">
        <f t="shared" si="3"/>
        <v>1082467.5</v>
      </c>
      <c r="L34" s="38">
        <f t="shared" si="4"/>
        <v>626754.70210641425</v>
      </c>
      <c r="M34" s="39">
        <f t="shared" si="5"/>
        <v>0.57900556100429279</v>
      </c>
      <c r="N34" s="46">
        <f>J34</f>
        <v>1082467.5</v>
      </c>
      <c r="O34" s="44" t="s">
        <v>810</v>
      </c>
    </row>
    <row r="35" spans="1:15" s="18" customFormat="1" ht="25.5">
      <c r="A35" s="11">
        <v>33</v>
      </c>
      <c r="B35" s="11">
        <v>879302</v>
      </c>
      <c r="C35" s="23" t="s">
        <v>121</v>
      </c>
      <c r="D35" s="50" t="s">
        <v>7</v>
      </c>
      <c r="E35" s="11" t="s">
        <v>8</v>
      </c>
      <c r="F35" s="54">
        <v>1766100</v>
      </c>
      <c r="G35" s="55"/>
      <c r="H35" s="46">
        <f t="shared" si="0"/>
        <v>1766100</v>
      </c>
      <c r="I35" s="46">
        <f t="shared" si="1"/>
        <v>1766100</v>
      </c>
      <c r="J35" s="47">
        <f t="shared" si="2"/>
        <v>1766100</v>
      </c>
      <c r="K35" s="46">
        <f t="shared" si="3"/>
        <v>1766100</v>
      </c>
      <c r="L35" s="38" t="e">
        <f t="shared" si="4"/>
        <v>#DIV/0!</v>
      </c>
      <c r="M35" s="39" t="e">
        <f t="shared" si="5"/>
        <v>#DIV/0!</v>
      </c>
      <c r="N35" s="46">
        <f>F35</f>
        <v>1766100</v>
      </c>
      <c r="O35" s="49" t="s">
        <v>808</v>
      </c>
    </row>
    <row r="36" spans="1:15" s="18" customFormat="1">
      <c r="A36" s="11">
        <v>34</v>
      </c>
      <c r="B36" s="11">
        <v>879901</v>
      </c>
      <c r="C36" s="23" t="s">
        <v>122</v>
      </c>
      <c r="D36" s="50" t="s">
        <v>7</v>
      </c>
      <c r="E36" s="11" t="s">
        <v>8</v>
      </c>
      <c r="F36" s="54">
        <v>1391250</v>
      </c>
      <c r="G36" s="55">
        <v>639285</v>
      </c>
      <c r="H36" s="46">
        <f t="shared" si="0"/>
        <v>639285</v>
      </c>
      <c r="I36" s="46">
        <f t="shared" si="1"/>
        <v>1391250</v>
      </c>
      <c r="J36" s="47">
        <f t="shared" si="2"/>
        <v>1015267.5</v>
      </c>
      <c r="K36" s="46">
        <f t="shared" si="3"/>
        <v>1015267.5</v>
      </c>
      <c r="L36" s="38">
        <f t="shared" si="4"/>
        <v>531719.55071494216</v>
      </c>
      <c r="M36" s="39">
        <f t="shared" si="5"/>
        <v>0.5237236006421383</v>
      </c>
      <c r="N36" s="46">
        <f t="shared" ref="N36:N37" si="8">J36</f>
        <v>1015267.5</v>
      </c>
      <c r="O36" s="44" t="s">
        <v>810</v>
      </c>
    </row>
    <row r="37" spans="1:15" s="18" customFormat="1" ht="25.5">
      <c r="A37" s="11">
        <v>35</v>
      </c>
      <c r="B37" s="11">
        <v>879901</v>
      </c>
      <c r="C37" s="23" t="s">
        <v>123</v>
      </c>
      <c r="D37" s="50" t="s">
        <v>7</v>
      </c>
      <c r="E37" s="11" t="s">
        <v>8</v>
      </c>
      <c r="F37" s="54">
        <v>1766100</v>
      </c>
      <c r="G37" s="55">
        <v>639285</v>
      </c>
      <c r="H37" s="46">
        <f t="shared" si="0"/>
        <v>639285</v>
      </c>
      <c r="I37" s="46">
        <f t="shared" si="1"/>
        <v>1766100</v>
      </c>
      <c r="J37" s="47">
        <f t="shared" si="2"/>
        <v>1202692.5</v>
      </c>
      <c r="K37" s="46">
        <f t="shared" si="3"/>
        <v>1202692.5</v>
      </c>
      <c r="L37" s="38">
        <f t="shared" si="4"/>
        <v>796778.52764271956</v>
      </c>
      <c r="M37" s="39">
        <f t="shared" si="5"/>
        <v>0.66249563179509274</v>
      </c>
      <c r="N37" s="46">
        <f t="shared" si="8"/>
        <v>1202692.5</v>
      </c>
      <c r="O37" s="44" t="s">
        <v>810</v>
      </c>
    </row>
    <row r="38" spans="1:15" s="18" customFormat="1" ht="25.5">
      <c r="A38" s="11">
        <v>36</v>
      </c>
      <c r="B38" s="11">
        <v>878811</v>
      </c>
      <c r="C38" s="23" t="s">
        <v>124</v>
      </c>
      <c r="D38" s="50" t="s">
        <v>7</v>
      </c>
      <c r="E38" s="11" t="s">
        <v>8</v>
      </c>
      <c r="F38" s="54">
        <v>309182</v>
      </c>
      <c r="G38" s="55">
        <v>102346</v>
      </c>
      <c r="H38" s="46">
        <f t="shared" si="0"/>
        <v>102346</v>
      </c>
      <c r="I38" s="46">
        <f t="shared" si="1"/>
        <v>309182</v>
      </c>
      <c r="J38" s="47">
        <f t="shared" si="2"/>
        <v>205764</v>
      </c>
      <c r="K38" s="46">
        <f t="shared" si="3"/>
        <v>205764</v>
      </c>
      <c r="L38" s="38">
        <f t="shared" si="4"/>
        <v>146255.13819350075</v>
      </c>
      <c r="M38" s="39">
        <f t="shared" si="5"/>
        <v>0.71079070290964774</v>
      </c>
      <c r="N38" s="46">
        <f>K38</f>
        <v>205764</v>
      </c>
      <c r="O38" s="34" t="s">
        <v>803</v>
      </c>
    </row>
    <row r="39" spans="1:15" s="18" customFormat="1" ht="25.5">
      <c r="A39" s="11">
        <v>37</v>
      </c>
      <c r="B39" s="11">
        <v>878721</v>
      </c>
      <c r="C39" s="23" t="s">
        <v>125</v>
      </c>
      <c r="D39" s="50" t="s">
        <v>7</v>
      </c>
      <c r="E39" s="11" t="s">
        <v>8</v>
      </c>
      <c r="F39" s="54">
        <v>309182</v>
      </c>
      <c r="G39" s="55"/>
      <c r="H39" s="46">
        <f t="shared" si="0"/>
        <v>309182</v>
      </c>
      <c r="I39" s="46">
        <f t="shared" si="1"/>
        <v>309182</v>
      </c>
      <c r="J39" s="47">
        <f t="shared" si="2"/>
        <v>309182</v>
      </c>
      <c r="K39" s="46">
        <f t="shared" si="3"/>
        <v>309182</v>
      </c>
      <c r="L39" s="38" t="e">
        <f t="shared" si="4"/>
        <v>#DIV/0!</v>
      </c>
      <c r="M39" s="39" t="e">
        <f t="shared" si="5"/>
        <v>#DIV/0!</v>
      </c>
      <c r="N39" s="46">
        <f>F39</f>
        <v>309182</v>
      </c>
      <c r="O39" s="49" t="s">
        <v>808</v>
      </c>
    </row>
    <row r="40" spans="1:15" s="18" customFormat="1" ht="25.5">
      <c r="A40" s="11">
        <v>38</v>
      </c>
      <c r="B40" s="11">
        <v>878711</v>
      </c>
      <c r="C40" s="23" t="s">
        <v>126</v>
      </c>
      <c r="D40" s="50" t="s">
        <v>7</v>
      </c>
      <c r="E40" s="11" t="s">
        <v>8</v>
      </c>
      <c r="F40" s="54">
        <v>309182</v>
      </c>
      <c r="G40" s="55">
        <v>102346</v>
      </c>
      <c r="H40" s="46">
        <f t="shared" si="0"/>
        <v>102346</v>
      </c>
      <c r="I40" s="46">
        <f t="shared" si="1"/>
        <v>309182</v>
      </c>
      <c r="J40" s="47">
        <f t="shared" si="2"/>
        <v>205764</v>
      </c>
      <c r="K40" s="46">
        <f t="shared" si="3"/>
        <v>205764</v>
      </c>
      <c r="L40" s="38">
        <f t="shared" si="4"/>
        <v>146255.13819350075</v>
      </c>
      <c r="M40" s="39">
        <f t="shared" si="5"/>
        <v>0.71079070290964774</v>
      </c>
      <c r="N40" s="46">
        <f t="shared" ref="N40:N42" si="9">K40</f>
        <v>205764</v>
      </c>
      <c r="O40" s="34" t="s">
        <v>803</v>
      </c>
    </row>
    <row r="41" spans="1:15" s="18" customFormat="1" ht="25.5">
      <c r="A41" s="11">
        <v>39</v>
      </c>
      <c r="B41" s="11">
        <v>878731</v>
      </c>
      <c r="C41" s="23" t="s">
        <v>127</v>
      </c>
      <c r="D41" s="50" t="s">
        <v>7</v>
      </c>
      <c r="E41" s="11" t="s">
        <v>8</v>
      </c>
      <c r="F41" s="54">
        <v>309182</v>
      </c>
      <c r="G41" s="55">
        <v>102346</v>
      </c>
      <c r="H41" s="46">
        <f t="shared" si="0"/>
        <v>102346</v>
      </c>
      <c r="I41" s="46">
        <f t="shared" si="1"/>
        <v>309182</v>
      </c>
      <c r="J41" s="47">
        <f t="shared" si="2"/>
        <v>205764</v>
      </c>
      <c r="K41" s="46">
        <f t="shared" si="3"/>
        <v>205764</v>
      </c>
      <c r="L41" s="38">
        <f t="shared" si="4"/>
        <v>146255.13819350075</v>
      </c>
      <c r="M41" s="39">
        <f t="shared" si="5"/>
        <v>0.71079070290964774</v>
      </c>
      <c r="N41" s="46">
        <f t="shared" si="9"/>
        <v>205764</v>
      </c>
      <c r="O41" s="34" t="s">
        <v>803</v>
      </c>
    </row>
    <row r="42" spans="1:15" s="18" customFormat="1" ht="25.5">
      <c r="A42" s="11">
        <v>40</v>
      </c>
      <c r="B42" s="11">
        <v>878812</v>
      </c>
      <c r="C42" s="23" t="s">
        <v>128</v>
      </c>
      <c r="D42" s="50" t="s">
        <v>7</v>
      </c>
      <c r="E42" s="11" t="s">
        <v>8</v>
      </c>
      <c r="F42" s="54">
        <v>309182</v>
      </c>
      <c r="G42" s="55">
        <v>102346</v>
      </c>
      <c r="H42" s="46">
        <f t="shared" si="0"/>
        <v>102346</v>
      </c>
      <c r="I42" s="46">
        <f t="shared" si="1"/>
        <v>309182</v>
      </c>
      <c r="J42" s="47">
        <f t="shared" si="2"/>
        <v>205764</v>
      </c>
      <c r="K42" s="46">
        <f t="shared" si="3"/>
        <v>205764</v>
      </c>
      <c r="L42" s="38">
        <f t="shared" si="4"/>
        <v>146255.13819350075</v>
      </c>
      <c r="M42" s="39">
        <f t="shared" si="5"/>
        <v>0.71079070290964774</v>
      </c>
      <c r="N42" s="46">
        <f t="shared" si="9"/>
        <v>205764</v>
      </c>
      <c r="O42" s="34" t="s">
        <v>803</v>
      </c>
    </row>
    <row r="43" spans="1:15" s="18" customFormat="1" ht="25.5">
      <c r="A43" s="11">
        <v>41</v>
      </c>
      <c r="B43" s="11">
        <v>878831</v>
      </c>
      <c r="C43" s="23" t="s">
        <v>129</v>
      </c>
      <c r="D43" s="50" t="s">
        <v>7</v>
      </c>
      <c r="E43" s="11" t="s">
        <v>8</v>
      </c>
      <c r="F43" s="54">
        <v>309182</v>
      </c>
      <c r="G43" s="55"/>
      <c r="H43" s="46">
        <f t="shared" si="0"/>
        <v>309182</v>
      </c>
      <c r="I43" s="46">
        <f t="shared" si="1"/>
        <v>309182</v>
      </c>
      <c r="J43" s="47">
        <f t="shared" si="2"/>
        <v>309182</v>
      </c>
      <c r="K43" s="46">
        <f t="shared" si="3"/>
        <v>309182</v>
      </c>
      <c r="L43" s="38" t="e">
        <f t="shared" si="4"/>
        <v>#DIV/0!</v>
      </c>
      <c r="M43" s="39" t="e">
        <f t="shared" si="5"/>
        <v>#DIV/0!</v>
      </c>
      <c r="N43" s="46">
        <f>F43</f>
        <v>309182</v>
      </c>
      <c r="O43" s="49" t="s">
        <v>808</v>
      </c>
    </row>
    <row r="44" spans="1:15" s="18" customFormat="1">
      <c r="A44" s="11">
        <v>42</v>
      </c>
      <c r="B44" s="11">
        <v>883522</v>
      </c>
      <c r="C44" s="23" t="s">
        <v>130</v>
      </c>
      <c r="D44" s="50" t="s">
        <v>7</v>
      </c>
      <c r="E44" s="11" t="s">
        <v>8</v>
      </c>
      <c r="F44" s="54">
        <v>1575000</v>
      </c>
      <c r="G44" s="55">
        <v>1200000</v>
      </c>
      <c r="H44" s="46">
        <f t="shared" si="0"/>
        <v>1200000</v>
      </c>
      <c r="I44" s="46">
        <f t="shared" si="1"/>
        <v>1575000</v>
      </c>
      <c r="J44" s="47">
        <f t="shared" si="2"/>
        <v>1387500</v>
      </c>
      <c r="K44" s="46">
        <f t="shared" si="3"/>
        <v>1387500</v>
      </c>
      <c r="L44" s="38">
        <f t="shared" si="4"/>
        <v>265165.04294495535</v>
      </c>
      <c r="M44" s="39">
        <f t="shared" si="5"/>
        <v>0.19110994086122907</v>
      </c>
      <c r="N44" s="46">
        <f t="shared" ref="N44:N59" si="10">H44</f>
        <v>1200000</v>
      </c>
      <c r="O44" s="48" t="s">
        <v>812</v>
      </c>
    </row>
    <row r="45" spans="1:15" s="18" customFormat="1">
      <c r="A45" s="11">
        <v>43</v>
      </c>
      <c r="B45" s="11">
        <v>883522</v>
      </c>
      <c r="C45" s="23" t="s">
        <v>131</v>
      </c>
      <c r="D45" s="50" t="s">
        <v>7</v>
      </c>
      <c r="E45" s="11" t="s">
        <v>8</v>
      </c>
      <c r="F45" s="54">
        <v>1575000</v>
      </c>
      <c r="G45" s="55">
        <v>1200000</v>
      </c>
      <c r="H45" s="46">
        <f t="shared" si="0"/>
        <v>1200000</v>
      </c>
      <c r="I45" s="46">
        <f t="shared" si="1"/>
        <v>1575000</v>
      </c>
      <c r="J45" s="47">
        <f t="shared" si="2"/>
        <v>1387500</v>
      </c>
      <c r="K45" s="46">
        <f t="shared" si="3"/>
        <v>1387500</v>
      </c>
      <c r="L45" s="38">
        <f t="shared" si="4"/>
        <v>265165.04294495535</v>
      </c>
      <c r="M45" s="39">
        <f t="shared" si="5"/>
        <v>0.19110994086122907</v>
      </c>
      <c r="N45" s="46">
        <f t="shared" si="10"/>
        <v>1200000</v>
      </c>
      <c r="O45" s="48" t="s">
        <v>812</v>
      </c>
    </row>
    <row r="46" spans="1:15" s="18" customFormat="1">
      <c r="A46" s="11">
        <v>44</v>
      </c>
      <c r="B46" s="11">
        <v>883512</v>
      </c>
      <c r="C46" s="23" t="s">
        <v>132</v>
      </c>
      <c r="D46" s="50" t="s">
        <v>7</v>
      </c>
      <c r="E46" s="11" t="s">
        <v>8</v>
      </c>
      <c r="F46" s="54">
        <v>1575000</v>
      </c>
      <c r="G46" s="55">
        <v>1200000</v>
      </c>
      <c r="H46" s="46">
        <f t="shared" si="0"/>
        <v>1200000</v>
      </c>
      <c r="I46" s="46">
        <f t="shared" si="1"/>
        <v>1575000</v>
      </c>
      <c r="J46" s="47">
        <f t="shared" si="2"/>
        <v>1387500</v>
      </c>
      <c r="K46" s="46">
        <f t="shared" si="3"/>
        <v>1387500</v>
      </c>
      <c r="L46" s="38">
        <f t="shared" si="4"/>
        <v>265165.04294495535</v>
      </c>
      <c r="M46" s="39">
        <f t="shared" si="5"/>
        <v>0.19110994086122907</v>
      </c>
      <c r="N46" s="46">
        <f t="shared" si="10"/>
        <v>1200000</v>
      </c>
      <c r="O46" s="48" t="s">
        <v>812</v>
      </c>
    </row>
    <row r="47" spans="1:15" s="18" customFormat="1">
      <c r="A47" s="11">
        <v>45</v>
      </c>
      <c r="B47" s="11">
        <v>883512</v>
      </c>
      <c r="C47" s="23" t="s">
        <v>133</v>
      </c>
      <c r="D47" s="50" t="s">
        <v>7</v>
      </c>
      <c r="E47" s="11" t="s">
        <v>8</v>
      </c>
      <c r="F47" s="54">
        <v>1575000</v>
      </c>
      <c r="G47" s="55">
        <v>1200000</v>
      </c>
      <c r="H47" s="46">
        <f t="shared" si="0"/>
        <v>1200000</v>
      </c>
      <c r="I47" s="46">
        <f t="shared" si="1"/>
        <v>1575000</v>
      </c>
      <c r="J47" s="47">
        <f t="shared" si="2"/>
        <v>1387500</v>
      </c>
      <c r="K47" s="46">
        <f t="shared" si="3"/>
        <v>1387500</v>
      </c>
      <c r="L47" s="38">
        <f t="shared" si="4"/>
        <v>265165.04294495535</v>
      </c>
      <c r="M47" s="39">
        <f t="shared" si="5"/>
        <v>0.19110994086122907</v>
      </c>
      <c r="N47" s="46">
        <f t="shared" si="10"/>
        <v>1200000</v>
      </c>
      <c r="O47" s="48" t="s">
        <v>812</v>
      </c>
    </row>
    <row r="48" spans="1:15" s="18" customFormat="1">
      <c r="A48" s="11">
        <v>46</v>
      </c>
      <c r="B48" s="11">
        <v>883512</v>
      </c>
      <c r="C48" s="23" t="s">
        <v>134</v>
      </c>
      <c r="D48" s="50" t="s">
        <v>7</v>
      </c>
      <c r="E48" s="11" t="s">
        <v>8</v>
      </c>
      <c r="F48" s="54">
        <v>1575000</v>
      </c>
      <c r="G48" s="55">
        <v>1200000</v>
      </c>
      <c r="H48" s="46">
        <f t="shared" si="0"/>
        <v>1200000</v>
      </c>
      <c r="I48" s="46">
        <f t="shared" si="1"/>
        <v>1575000</v>
      </c>
      <c r="J48" s="47">
        <f t="shared" si="2"/>
        <v>1387500</v>
      </c>
      <c r="K48" s="46">
        <f t="shared" si="3"/>
        <v>1387500</v>
      </c>
      <c r="L48" s="38">
        <f t="shared" si="4"/>
        <v>265165.04294495535</v>
      </c>
      <c r="M48" s="39">
        <f t="shared" si="5"/>
        <v>0.19110994086122907</v>
      </c>
      <c r="N48" s="46">
        <f t="shared" si="10"/>
        <v>1200000</v>
      </c>
      <c r="O48" s="48" t="s">
        <v>812</v>
      </c>
    </row>
    <row r="49" spans="1:15" s="18" customFormat="1">
      <c r="A49" s="11">
        <v>47</v>
      </c>
      <c r="B49" s="11">
        <v>883512</v>
      </c>
      <c r="C49" s="23" t="s">
        <v>135</v>
      </c>
      <c r="D49" s="50" t="s">
        <v>7</v>
      </c>
      <c r="E49" s="11" t="s">
        <v>8</v>
      </c>
      <c r="F49" s="54">
        <v>1575000</v>
      </c>
      <c r="G49" s="55">
        <v>1200000</v>
      </c>
      <c r="H49" s="46">
        <f t="shared" si="0"/>
        <v>1200000</v>
      </c>
      <c r="I49" s="46">
        <f t="shared" si="1"/>
        <v>1575000</v>
      </c>
      <c r="J49" s="47">
        <f t="shared" si="2"/>
        <v>1387500</v>
      </c>
      <c r="K49" s="46">
        <f t="shared" si="3"/>
        <v>1387500</v>
      </c>
      <c r="L49" s="38">
        <f t="shared" si="4"/>
        <v>265165.04294495535</v>
      </c>
      <c r="M49" s="39">
        <f t="shared" si="5"/>
        <v>0.19110994086122907</v>
      </c>
      <c r="N49" s="46">
        <f t="shared" si="10"/>
        <v>1200000</v>
      </c>
      <c r="O49" s="48" t="s">
        <v>812</v>
      </c>
    </row>
    <row r="50" spans="1:15" s="18" customFormat="1">
      <c r="A50" s="11">
        <v>48</v>
      </c>
      <c r="B50" s="11">
        <v>883512</v>
      </c>
      <c r="C50" s="23" t="s">
        <v>136</v>
      </c>
      <c r="D50" s="50" t="s">
        <v>7</v>
      </c>
      <c r="E50" s="11" t="s">
        <v>8</v>
      </c>
      <c r="F50" s="54">
        <v>1575000</v>
      </c>
      <c r="G50" s="55">
        <v>1200000</v>
      </c>
      <c r="H50" s="46">
        <f t="shared" si="0"/>
        <v>1200000</v>
      </c>
      <c r="I50" s="46">
        <f t="shared" si="1"/>
        <v>1575000</v>
      </c>
      <c r="J50" s="47">
        <f t="shared" si="2"/>
        <v>1387500</v>
      </c>
      <c r="K50" s="46">
        <f t="shared" si="3"/>
        <v>1387500</v>
      </c>
      <c r="L50" s="38">
        <f t="shared" si="4"/>
        <v>265165.04294495535</v>
      </c>
      <c r="M50" s="39">
        <f t="shared" si="5"/>
        <v>0.19110994086122907</v>
      </c>
      <c r="N50" s="46">
        <f t="shared" si="10"/>
        <v>1200000</v>
      </c>
      <c r="O50" s="48" t="s">
        <v>812</v>
      </c>
    </row>
    <row r="51" spans="1:15" s="18" customFormat="1">
      <c r="A51" s="11">
        <v>49</v>
      </c>
      <c r="B51" s="11">
        <v>883512</v>
      </c>
      <c r="C51" s="23" t="s">
        <v>137</v>
      </c>
      <c r="D51" s="50" t="s">
        <v>7</v>
      </c>
      <c r="E51" s="11" t="s">
        <v>8</v>
      </c>
      <c r="F51" s="54">
        <v>1575000</v>
      </c>
      <c r="G51" s="55">
        <v>1200000</v>
      </c>
      <c r="H51" s="46">
        <f t="shared" si="0"/>
        <v>1200000</v>
      </c>
      <c r="I51" s="46">
        <f t="shared" si="1"/>
        <v>1575000</v>
      </c>
      <c r="J51" s="47">
        <f t="shared" si="2"/>
        <v>1387500</v>
      </c>
      <c r="K51" s="46">
        <f t="shared" si="3"/>
        <v>1387500</v>
      </c>
      <c r="L51" s="38">
        <f t="shared" si="4"/>
        <v>265165.04294495535</v>
      </c>
      <c r="M51" s="39">
        <f t="shared" si="5"/>
        <v>0.19110994086122907</v>
      </c>
      <c r="N51" s="46">
        <f t="shared" si="10"/>
        <v>1200000</v>
      </c>
      <c r="O51" s="48" t="s">
        <v>812</v>
      </c>
    </row>
    <row r="52" spans="1:15" s="18" customFormat="1">
      <c r="A52" s="11">
        <v>50</v>
      </c>
      <c r="B52" s="11">
        <v>883512</v>
      </c>
      <c r="C52" s="23" t="s">
        <v>138</v>
      </c>
      <c r="D52" s="50" t="s">
        <v>7</v>
      </c>
      <c r="E52" s="11" t="s">
        <v>8</v>
      </c>
      <c r="F52" s="54">
        <v>1575000</v>
      </c>
      <c r="G52" s="55">
        <v>1200000</v>
      </c>
      <c r="H52" s="46">
        <f t="shared" si="0"/>
        <v>1200000</v>
      </c>
      <c r="I52" s="46">
        <f t="shared" si="1"/>
        <v>1575000</v>
      </c>
      <c r="J52" s="47">
        <f t="shared" si="2"/>
        <v>1387500</v>
      </c>
      <c r="K52" s="46">
        <f t="shared" si="3"/>
        <v>1387500</v>
      </c>
      <c r="L52" s="38">
        <f t="shared" si="4"/>
        <v>265165.04294495535</v>
      </c>
      <c r="M52" s="39">
        <f t="shared" si="5"/>
        <v>0.19110994086122907</v>
      </c>
      <c r="N52" s="46">
        <f t="shared" si="10"/>
        <v>1200000</v>
      </c>
      <c r="O52" s="48" t="s">
        <v>812</v>
      </c>
    </row>
    <row r="53" spans="1:15" s="18" customFormat="1">
      <c r="A53" s="11">
        <v>51</v>
      </c>
      <c r="B53" s="11">
        <v>883512</v>
      </c>
      <c r="C53" s="23" t="s">
        <v>139</v>
      </c>
      <c r="D53" s="50" t="s">
        <v>7</v>
      </c>
      <c r="E53" s="11" t="s">
        <v>8</v>
      </c>
      <c r="F53" s="54">
        <v>1575000</v>
      </c>
      <c r="G53" s="55">
        <v>1200000</v>
      </c>
      <c r="H53" s="46">
        <f t="shared" si="0"/>
        <v>1200000</v>
      </c>
      <c r="I53" s="46">
        <f t="shared" si="1"/>
        <v>1575000</v>
      </c>
      <c r="J53" s="47">
        <f t="shared" si="2"/>
        <v>1387500</v>
      </c>
      <c r="K53" s="46">
        <f t="shared" si="3"/>
        <v>1387500</v>
      </c>
      <c r="L53" s="38">
        <f t="shared" si="4"/>
        <v>265165.04294495535</v>
      </c>
      <c r="M53" s="39">
        <f t="shared" si="5"/>
        <v>0.19110994086122907</v>
      </c>
      <c r="N53" s="46">
        <f t="shared" si="10"/>
        <v>1200000</v>
      </c>
      <c r="O53" s="48" t="s">
        <v>812</v>
      </c>
    </row>
    <row r="54" spans="1:15" s="18" customFormat="1">
      <c r="A54" s="11">
        <v>52</v>
      </c>
      <c r="B54" s="11">
        <v>883522</v>
      </c>
      <c r="C54" s="23" t="s">
        <v>140</v>
      </c>
      <c r="D54" s="50" t="s">
        <v>7</v>
      </c>
      <c r="E54" s="11" t="s">
        <v>8</v>
      </c>
      <c r="F54" s="54">
        <v>1575000</v>
      </c>
      <c r="G54" s="55">
        <v>1200000</v>
      </c>
      <c r="H54" s="46">
        <f t="shared" si="0"/>
        <v>1200000</v>
      </c>
      <c r="I54" s="46">
        <f t="shared" si="1"/>
        <v>1575000</v>
      </c>
      <c r="J54" s="47">
        <f t="shared" si="2"/>
        <v>1387500</v>
      </c>
      <c r="K54" s="46">
        <f t="shared" si="3"/>
        <v>1387500</v>
      </c>
      <c r="L54" s="38">
        <f t="shared" si="4"/>
        <v>265165.04294495535</v>
      </c>
      <c r="M54" s="39">
        <f t="shared" si="5"/>
        <v>0.19110994086122907</v>
      </c>
      <c r="N54" s="46">
        <f t="shared" si="10"/>
        <v>1200000</v>
      </c>
      <c r="O54" s="48" t="s">
        <v>812</v>
      </c>
    </row>
    <row r="55" spans="1:15" s="18" customFormat="1">
      <c r="A55" s="11">
        <v>53</v>
      </c>
      <c r="B55" s="11">
        <v>883522</v>
      </c>
      <c r="C55" s="23" t="s">
        <v>141</v>
      </c>
      <c r="D55" s="50" t="s">
        <v>7</v>
      </c>
      <c r="E55" s="11" t="s">
        <v>8</v>
      </c>
      <c r="F55" s="54">
        <v>1575000</v>
      </c>
      <c r="G55" s="55">
        <v>1200000</v>
      </c>
      <c r="H55" s="46">
        <f t="shared" si="0"/>
        <v>1200000</v>
      </c>
      <c r="I55" s="46">
        <f t="shared" si="1"/>
        <v>1575000</v>
      </c>
      <c r="J55" s="47">
        <f t="shared" si="2"/>
        <v>1387500</v>
      </c>
      <c r="K55" s="46">
        <f t="shared" si="3"/>
        <v>1387500</v>
      </c>
      <c r="L55" s="38">
        <f t="shared" si="4"/>
        <v>265165.04294495535</v>
      </c>
      <c r="M55" s="39">
        <f t="shared" si="5"/>
        <v>0.19110994086122907</v>
      </c>
      <c r="N55" s="46">
        <f t="shared" si="10"/>
        <v>1200000</v>
      </c>
      <c r="O55" s="48" t="s">
        <v>812</v>
      </c>
    </row>
    <row r="56" spans="1:15" s="18" customFormat="1">
      <c r="A56" s="11">
        <v>54</v>
      </c>
      <c r="B56" s="11">
        <v>883522</v>
      </c>
      <c r="C56" s="23" t="s">
        <v>142</v>
      </c>
      <c r="D56" s="50" t="s">
        <v>7</v>
      </c>
      <c r="E56" s="11" t="s">
        <v>8</v>
      </c>
      <c r="F56" s="54">
        <v>1575000</v>
      </c>
      <c r="G56" s="55">
        <v>1200000</v>
      </c>
      <c r="H56" s="46">
        <f t="shared" si="0"/>
        <v>1200000</v>
      </c>
      <c r="I56" s="46">
        <f t="shared" si="1"/>
        <v>1575000</v>
      </c>
      <c r="J56" s="47">
        <f t="shared" si="2"/>
        <v>1387500</v>
      </c>
      <c r="K56" s="46">
        <f t="shared" si="3"/>
        <v>1387500</v>
      </c>
      <c r="L56" s="38">
        <f t="shared" si="4"/>
        <v>265165.04294495535</v>
      </c>
      <c r="M56" s="39">
        <f t="shared" si="5"/>
        <v>0.19110994086122907</v>
      </c>
      <c r="N56" s="46">
        <f t="shared" si="10"/>
        <v>1200000</v>
      </c>
      <c r="O56" s="48" t="s">
        <v>812</v>
      </c>
    </row>
    <row r="57" spans="1:15" s="18" customFormat="1">
      <c r="A57" s="11">
        <v>55</v>
      </c>
      <c r="B57" s="11">
        <v>883522</v>
      </c>
      <c r="C57" s="23" t="s">
        <v>143</v>
      </c>
      <c r="D57" s="50" t="s">
        <v>7</v>
      </c>
      <c r="E57" s="11" t="s">
        <v>8</v>
      </c>
      <c r="F57" s="54">
        <v>1575000</v>
      </c>
      <c r="G57" s="55">
        <v>1200000</v>
      </c>
      <c r="H57" s="46">
        <f t="shared" si="0"/>
        <v>1200000</v>
      </c>
      <c r="I57" s="46">
        <f t="shared" si="1"/>
        <v>1575000</v>
      </c>
      <c r="J57" s="47">
        <f t="shared" si="2"/>
        <v>1387500</v>
      </c>
      <c r="K57" s="46">
        <f t="shared" si="3"/>
        <v>1387500</v>
      </c>
      <c r="L57" s="38">
        <f t="shared" si="4"/>
        <v>265165.04294495535</v>
      </c>
      <c r="M57" s="39">
        <f t="shared" si="5"/>
        <v>0.19110994086122907</v>
      </c>
      <c r="N57" s="46">
        <f t="shared" si="10"/>
        <v>1200000</v>
      </c>
      <c r="O57" s="48" t="s">
        <v>812</v>
      </c>
    </row>
    <row r="58" spans="1:15" s="18" customFormat="1">
      <c r="A58" s="11">
        <v>56</v>
      </c>
      <c r="B58" s="11">
        <v>883522</v>
      </c>
      <c r="C58" s="23" t="s">
        <v>144</v>
      </c>
      <c r="D58" s="50" t="s">
        <v>7</v>
      </c>
      <c r="E58" s="11" t="s">
        <v>8</v>
      </c>
      <c r="F58" s="54">
        <v>1575000</v>
      </c>
      <c r="G58" s="55">
        <v>1200000</v>
      </c>
      <c r="H58" s="46">
        <f t="shared" si="0"/>
        <v>1200000</v>
      </c>
      <c r="I58" s="46">
        <f t="shared" si="1"/>
        <v>1575000</v>
      </c>
      <c r="J58" s="47">
        <f t="shared" si="2"/>
        <v>1387500</v>
      </c>
      <c r="K58" s="46">
        <f t="shared" si="3"/>
        <v>1387500</v>
      </c>
      <c r="L58" s="38">
        <f t="shared" si="4"/>
        <v>265165.04294495535</v>
      </c>
      <c r="M58" s="39">
        <f t="shared" si="5"/>
        <v>0.19110994086122907</v>
      </c>
      <c r="N58" s="46">
        <f t="shared" si="10"/>
        <v>1200000</v>
      </c>
      <c r="O58" s="48" t="s">
        <v>812</v>
      </c>
    </row>
    <row r="59" spans="1:15" s="18" customFormat="1">
      <c r="A59" s="11">
        <v>57</v>
      </c>
      <c r="B59" s="11">
        <v>883522</v>
      </c>
      <c r="C59" s="23" t="s">
        <v>145</v>
      </c>
      <c r="D59" s="50" t="s">
        <v>7</v>
      </c>
      <c r="E59" s="11" t="s">
        <v>8</v>
      </c>
      <c r="F59" s="54">
        <v>1575000</v>
      </c>
      <c r="G59" s="55">
        <v>1200000</v>
      </c>
      <c r="H59" s="46">
        <f t="shared" si="0"/>
        <v>1200000</v>
      </c>
      <c r="I59" s="46">
        <f t="shared" si="1"/>
        <v>1575000</v>
      </c>
      <c r="J59" s="47">
        <f t="shared" si="2"/>
        <v>1387500</v>
      </c>
      <c r="K59" s="46">
        <f t="shared" si="3"/>
        <v>1387500</v>
      </c>
      <c r="L59" s="38">
        <f t="shared" si="4"/>
        <v>265165.04294495535</v>
      </c>
      <c r="M59" s="39">
        <f t="shared" si="5"/>
        <v>0.19110994086122907</v>
      </c>
      <c r="N59" s="46">
        <f t="shared" si="10"/>
        <v>1200000</v>
      </c>
      <c r="O59" s="48" t="s">
        <v>812</v>
      </c>
    </row>
    <row r="60" spans="1:15" s="18" customFormat="1" ht="25.5">
      <c r="A60" s="11">
        <v>58</v>
      </c>
      <c r="B60" s="11">
        <v>542402</v>
      </c>
      <c r="C60" s="23" t="s">
        <v>146</v>
      </c>
      <c r="D60" s="50" t="s">
        <v>7</v>
      </c>
      <c r="E60" s="11" t="s">
        <v>8</v>
      </c>
      <c r="F60" s="54">
        <v>396054</v>
      </c>
      <c r="G60" s="55">
        <v>193742</v>
      </c>
      <c r="H60" s="46">
        <f t="shared" si="0"/>
        <v>193742</v>
      </c>
      <c r="I60" s="46">
        <f t="shared" si="1"/>
        <v>396054</v>
      </c>
      <c r="J60" s="47">
        <f t="shared" si="2"/>
        <v>294898</v>
      </c>
      <c r="K60" s="46">
        <f t="shared" si="3"/>
        <v>294898</v>
      </c>
      <c r="L60" s="38">
        <f t="shared" si="4"/>
        <v>143056.18711541282</v>
      </c>
      <c r="M60" s="39">
        <f t="shared" si="5"/>
        <v>0.48510395837005615</v>
      </c>
      <c r="N60" s="46">
        <f t="shared" ref="N60:N73" si="11">J60</f>
        <v>294898</v>
      </c>
      <c r="O60" s="44" t="s">
        <v>810</v>
      </c>
    </row>
    <row r="61" spans="1:15" s="18" customFormat="1" ht="25.5">
      <c r="A61" s="11">
        <v>59</v>
      </c>
      <c r="B61" s="11">
        <v>511702</v>
      </c>
      <c r="C61" s="23" t="s">
        <v>147</v>
      </c>
      <c r="D61" s="50" t="s">
        <v>7</v>
      </c>
      <c r="E61" s="11" t="s">
        <v>8</v>
      </c>
      <c r="F61" s="54">
        <v>444618</v>
      </c>
      <c r="G61" s="55">
        <v>193742</v>
      </c>
      <c r="H61" s="46">
        <f t="shared" si="0"/>
        <v>193742</v>
      </c>
      <c r="I61" s="46">
        <f t="shared" si="1"/>
        <v>444618</v>
      </c>
      <c r="J61" s="47">
        <f t="shared" si="2"/>
        <v>319180</v>
      </c>
      <c r="K61" s="46">
        <f t="shared" si="3"/>
        <v>319180</v>
      </c>
      <c r="L61" s="38">
        <f t="shared" si="4"/>
        <v>177396.12083695631</v>
      </c>
      <c r="M61" s="39">
        <f t="shared" si="5"/>
        <v>0.55578708201314719</v>
      </c>
      <c r="N61" s="46">
        <f t="shared" si="11"/>
        <v>319180</v>
      </c>
      <c r="O61" s="44" t="s">
        <v>810</v>
      </c>
    </row>
    <row r="62" spans="1:15" s="18" customFormat="1" ht="25.5">
      <c r="A62" s="11">
        <v>60</v>
      </c>
      <c r="B62" s="11">
        <v>501002</v>
      </c>
      <c r="C62" s="23" t="s">
        <v>148</v>
      </c>
      <c r="D62" s="50" t="s">
        <v>7</v>
      </c>
      <c r="E62" s="11" t="s">
        <v>8</v>
      </c>
      <c r="F62" s="54">
        <v>475742</v>
      </c>
      <c r="G62" s="55">
        <v>193742</v>
      </c>
      <c r="H62" s="46">
        <f t="shared" si="0"/>
        <v>193742</v>
      </c>
      <c r="I62" s="46">
        <f t="shared" si="1"/>
        <v>475742</v>
      </c>
      <c r="J62" s="47">
        <f t="shared" si="2"/>
        <v>334742</v>
      </c>
      <c r="K62" s="46">
        <f t="shared" si="3"/>
        <v>334742</v>
      </c>
      <c r="L62" s="38">
        <f t="shared" si="4"/>
        <v>199404.1122946064</v>
      </c>
      <c r="M62" s="39">
        <f t="shared" si="5"/>
        <v>0.59569493010917784</v>
      </c>
      <c r="N62" s="46">
        <f t="shared" si="11"/>
        <v>334742</v>
      </c>
      <c r="O62" s="44" t="s">
        <v>810</v>
      </c>
    </row>
    <row r="63" spans="1:15" s="18" customFormat="1" ht="25.5">
      <c r="A63" s="11">
        <v>61</v>
      </c>
      <c r="B63" s="11">
        <v>601101</v>
      </c>
      <c r="C63" s="23" t="s">
        <v>149</v>
      </c>
      <c r="D63" s="50" t="s">
        <v>7</v>
      </c>
      <c r="E63" s="11" t="s">
        <v>8</v>
      </c>
      <c r="F63" s="54">
        <v>469528</v>
      </c>
      <c r="G63" s="55">
        <v>193742</v>
      </c>
      <c r="H63" s="46">
        <f t="shared" si="0"/>
        <v>193742</v>
      </c>
      <c r="I63" s="46">
        <f t="shared" si="1"/>
        <v>469528</v>
      </c>
      <c r="J63" s="47">
        <f t="shared" si="2"/>
        <v>331635</v>
      </c>
      <c r="K63" s="46">
        <f t="shared" si="3"/>
        <v>331635</v>
      </c>
      <c r="L63" s="38">
        <f t="shared" si="4"/>
        <v>195010.1507563132</v>
      </c>
      <c r="M63" s="39">
        <f t="shared" si="5"/>
        <v>0.58802644701648865</v>
      </c>
      <c r="N63" s="46">
        <f t="shared" si="11"/>
        <v>331635</v>
      </c>
      <c r="O63" s="44" t="s">
        <v>810</v>
      </c>
    </row>
    <row r="64" spans="1:15" s="18" customFormat="1" ht="38.25">
      <c r="A64" s="11">
        <v>62</v>
      </c>
      <c r="B64" s="11">
        <v>261001</v>
      </c>
      <c r="C64" s="23" t="s">
        <v>150</v>
      </c>
      <c r="D64" s="50" t="s">
        <v>7</v>
      </c>
      <c r="E64" s="11" t="s">
        <v>8</v>
      </c>
      <c r="F64" s="54">
        <v>337182</v>
      </c>
      <c r="G64" s="55">
        <v>193742</v>
      </c>
      <c r="H64" s="46">
        <f t="shared" si="0"/>
        <v>193742</v>
      </c>
      <c r="I64" s="46">
        <f t="shared" si="1"/>
        <v>337182</v>
      </c>
      <c r="J64" s="47">
        <f t="shared" si="2"/>
        <v>265462</v>
      </c>
      <c r="K64" s="46">
        <f t="shared" si="3"/>
        <v>265462</v>
      </c>
      <c r="L64" s="38">
        <f t="shared" si="4"/>
        <v>101427.39669339838</v>
      </c>
      <c r="M64" s="39">
        <f t="shared" si="5"/>
        <v>0.38207877848203653</v>
      </c>
      <c r="N64" s="46">
        <f t="shared" si="11"/>
        <v>265462</v>
      </c>
      <c r="O64" s="44" t="s">
        <v>810</v>
      </c>
    </row>
    <row r="65" spans="1:15" s="18" customFormat="1">
      <c r="A65" s="11">
        <v>63</v>
      </c>
      <c r="B65" s="11">
        <v>332601</v>
      </c>
      <c r="C65" s="23" t="s">
        <v>151</v>
      </c>
      <c r="D65" s="50" t="s">
        <v>7</v>
      </c>
      <c r="E65" s="11" t="s">
        <v>8</v>
      </c>
      <c r="F65" s="54">
        <v>366656</v>
      </c>
      <c r="G65" s="55">
        <v>193742</v>
      </c>
      <c r="H65" s="46">
        <f t="shared" si="0"/>
        <v>193742</v>
      </c>
      <c r="I65" s="46">
        <f t="shared" si="1"/>
        <v>366656</v>
      </c>
      <c r="J65" s="47">
        <f t="shared" si="2"/>
        <v>280199</v>
      </c>
      <c r="K65" s="46">
        <f t="shared" si="3"/>
        <v>280199</v>
      </c>
      <c r="L65" s="38">
        <f t="shared" si="4"/>
        <v>122268.66196209069</v>
      </c>
      <c r="M65" s="39">
        <f t="shared" si="5"/>
        <v>0.43636366283281058</v>
      </c>
      <c r="N65" s="46">
        <f t="shared" si="11"/>
        <v>280199</v>
      </c>
      <c r="O65" s="44" t="s">
        <v>810</v>
      </c>
    </row>
    <row r="66" spans="1:15" s="18" customFormat="1" ht="25.5">
      <c r="A66" s="11">
        <v>64</v>
      </c>
      <c r="B66" s="11">
        <v>542202</v>
      </c>
      <c r="C66" s="23" t="s">
        <v>152</v>
      </c>
      <c r="D66" s="50" t="s">
        <v>7</v>
      </c>
      <c r="E66" s="11" t="s">
        <v>8</v>
      </c>
      <c r="F66" s="54">
        <v>363791</v>
      </c>
      <c r="G66" s="55">
        <v>193742</v>
      </c>
      <c r="H66" s="46">
        <f t="shared" si="0"/>
        <v>193742</v>
      </c>
      <c r="I66" s="46">
        <f t="shared" si="1"/>
        <v>363791</v>
      </c>
      <c r="J66" s="47">
        <f t="shared" si="2"/>
        <v>278766.5</v>
      </c>
      <c r="K66" s="46">
        <f t="shared" si="3"/>
        <v>278766.5</v>
      </c>
      <c r="L66" s="38">
        <f t="shared" si="4"/>
        <v>120242.80103399121</v>
      </c>
      <c r="M66" s="39">
        <f t="shared" si="5"/>
        <v>0.4313387764813606</v>
      </c>
      <c r="N66" s="46">
        <f t="shared" si="11"/>
        <v>278766.5</v>
      </c>
      <c r="O66" s="44" t="s">
        <v>810</v>
      </c>
    </row>
    <row r="67" spans="1:15" s="18" customFormat="1">
      <c r="A67" s="11">
        <v>65</v>
      </c>
      <c r="B67" s="11">
        <v>401102</v>
      </c>
      <c r="C67" s="23" t="s">
        <v>153</v>
      </c>
      <c r="D67" s="50" t="s">
        <v>7</v>
      </c>
      <c r="E67" s="11" t="s">
        <v>8</v>
      </c>
      <c r="F67" s="54">
        <v>571405</v>
      </c>
      <c r="G67" s="55">
        <v>193742</v>
      </c>
      <c r="H67" s="46">
        <f t="shared" si="0"/>
        <v>193742</v>
      </c>
      <c r="I67" s="46">
        <f t="shared" si="1"/>
        <v>571405</v>
      </c>
      <c r="J67" s="47">
        <f t="shared" si="2"/>
        <v>382573.5</v>
      </c>
      <c r="K67" s="46">
        <f t="shared" si="3"/>
        <v>382573.5</v>
      </c>
      <c r="L67" s="38">
        <f t="shared" si="4"/>
        <v>267048.06830325507</v>
      </c>
      <c r="M67" s="39">
        <f t="shared" si="5"/>
        <v>0.69803075305334816</v>
      </c>
      <c r="N67" s="46">
        <f t="shared" si="11"/>
        <v>382573.5</v>
      </c>
      <c r="O67" s="44" t="s">
        <v>810</v>
      </c>
    </row>
    <row r="68" spans="1:15" s="18" customFormat="1" ht="25.5">
      <c r="A68" s="11">
        <v>66</v>
      </c>
      <c r="B68" s="11">
        <v>61302</v>
      </c>
      <c r="C68" s="23" t="s">
        <v>154</v>
      </c>
      <c r="D68" s="50" t="s">
        <v>7</v>
      </c>
      <c r="E68" s="11" t="s">
        <v>8</v>
      </c>
      <c r="F68" s="54">
        <v>337182</v>
      </c>
      <c r="G68" s="55">
        <v>193742</v>
      </c>
      <c r="H68" s="46">
        <f t="shared" ref="H68:H131" si="12">MIN(F68:G68)</f>
        <v>193742</v>
      </c>
      <c r="I68" s="46">
        <f t="shared" ref="I68:I131" si="13">MAX(F68:G68)</f>
        <v>337182</v>
      </c>
      <c r="J68" s="47">
        <f t="shared" ref="J68:J131" si="14">AVERAGE(F68:G68)</f>
        <v>265462</v>
      </c>
      <c r="K68" s="46">
        <f t="shared" ref="K68:K131" si="15">MEDIAN(F68:G68)</f>
        <v>265462</v>
      </c>
      <c r="L68" s="38">
        <f t="shared" ref="L68:L131" si="16">STDEV(F68:G68)</f>
        <v>101427.39669339838</v>
      </c>
      <c r="M68" s="39">
        <f t="shared" ref="M68:M131" si="17">L68/K68</f>
        <v>0.38207877848203653</v>
      </c>
      <c r="N68" s="46">
        <f t="shared" si="11"/>
        <v>265462</v>
      </c>
      <c r="O68" s="44" t="s">
        <v>810</v>
      </c>
    </row>
    <row r="69" spans="1:15" s="18" customFormat="1" ht="25.5">
      <c r="A69" s="11">
        <v>67</v>
      </c>
      <c r="B69" s="11">
        <v>71002</v>
      </c>
      <c r="C69" s="23" t="s">
        <v>155</v>
      </c>
      <c r="D69" s="50" t="s">
        <v>7</v>
      </c>
      <c r="E69" s="11" t="s">
        <v>8</v>
      </c>
      <c r="F69" s="54">
        <v>461881</v>
      </c>
      <c r="G69" s="55">
        <v>193742</v>
      </c>
      <c r="H69" s="46">
        <f t="shared" si="12"/>
        <v>193742</v>
      </c>
      <c r="I69" s="46">
        <f t="shared" si="13"/>
        <v>461881</v>
      </c>
      <c r="J69" s="47">
        <f t="shared" si="14"/>
        <v>327811.5</v>
      </c>
      <c r="K69" s="46">
        <f t="shared" si="15"/>
        <v>327811.5</v>
      </c>
      <c r="L69" s="38">
        <f t="shared" si="16"/>
        <v>189602.90520057967</v>
      </c>
      <c r="M69" s="39">
        <f t="shared" si="17"/>
        <v>0.57839003573876957</v>
      </c>
      <c r="N69" s="46">
        <f t="shared" si="11"/>
        <v>327811.5</v>
      </c>
      <c r="O69" s="44" t="s">
        <v>810</v>
      </c>
    </row>
    <row r="70" spans="1:15" s="18" customFormat="1">
      <c r="A70" s="11">
        <v>68</v>
      </c>
      <c r="B70" s="11">
        <v>61002</v>
      </c>
      <c r="C70" s="23" t="s">
        <v>156</v>
      </c>
      <c r="D70" s="50" t="s">
        <v>7</v>
      </c>
      <c r="E70" s="11" t="s">
        <v>8</v>
      </c>
      <c r="F70" s="54">
        <v>337182</v>
      </c>
      <c r="G70" s="55">
        <v>193742</v>
      </c>
      <c r="H70" s="46">
        <f t="shared" si="12"/>
        <v>193742</v>
      </c>
      <c r="I70" s="46">
        <f t="shared" si="13"/>
        <v>337182</v>
      </c>
      <c r="J70" s="47">
        <f t="shared" si="14"/>
        <v>265462</v>
      </c>
      <c r="K70" s="46">
        <f t="shared" si="15"/>
        <v>265462</v>
      </c>
      <c r="L70" s="38">
        <f t="shared" si="16"/>
        <v>101427.39669339838</v>
      </c>
      <c r="M70" s="39">
        <f t="shared" si="17"/>
        <v>0.38207877848203653</v>
      </c>
      <c r="N70" s="46">
        <f t="shared" si="11"/>
        <v>265462</v>
      </c>
      <c r="O70" s="44" t="s">
        <v>810</v>
      </c>
    </row>
    <row r="71" spans="1:15" s="18" customFormat="1" ht="25.5">
      <c r="A71" s="11">
        <v>69</v>
      </c>
      <c r="B71" s="11">
        <v>774002</v>
      </c>
      <c r="C71" s="23" t="s">
        <v>157</v>
      </c>
      <c r="D71" s="50" t="s">
        <v>7</v>
      </c>
      <c r="E71" s="11" t="s">
        <v>8</v>
      </c>
      <c r="F71" s="54">
        <v>565876</v>
      </c>
      <c r="G71" s="55">
        <v>193742</v>
      </c>
      <c r="H71" s="46">
        <f t="shared" si="12"/>
        <v>193742</v>
      </c>
      <c r="I71" s="46">
        <f t="shared" si="13"/>
        <v>565876</v>
      </c>
      <c r="J71" s="47">
        <f t="shared" si="14"/>
        <v>379809</v>
      </c>
      <c r="K71" s="46">
        <f t="shared" si="15"/>
        <v>379809</v>
      </c>
      <c r="L71" s="38">
        <f t="shared" si="16"/>
        <v>263138.47491007467</v>
      </c>
      <c r="M71" s="39">
        <f t="shared" si="17"/>
        <v>0.69281790297248003</v>
      </c>
      <c r="N71" s="46">
        <f t="shared" si="11"/>
        <v>379809</v>
      </c>
      <c r="O71" s="44" t="s">
        <v>810</v>
      </c>
    </row>
    <row r="72" spans="1:15" s="18" customFormat="1">
      <c r="A72" s="11">
        <v>70</v>
      </c>
      <c r="B72" s="11">
        <v>851102</v>
      </c>
      <c r="C72" s="23" t="s">
        <v>158</v>
      </c>
      <c r="D72" s="50" t="s">
        <v>7</v>
      </c>
      <c r="E72" s="11" t="s">
        <v>8</v>
      </c>
      <c r="F72" s="54">
        <v>363791</v>
      </c>
      <c r="G72" s="55">
        <v>193742</v>
      </c>
      <c r="H72" s="46">
        <f t="shared" si="12"/>
        <v>193742</v>
      </c>
      <c r="I72" s="46">
        <f t="shared" si="13"/>
        <v>363791</v>
      </c>
      <c r="J72" s="47">
        <f t="shared" si="14"/>
        <v>278766.5</v>
      </c>
      <c r="K72" s="46">
        <f t="shared" si="15"/>
        <v>278766.5</v>
      </c>
      <c r="L72" s="38">
        <f t="shared" si="16"/>
        <v>120242.80103399121</v>
      </c>
      <c r="M72" s="39">
        <f t="shared" si="17"/>
        <v>0.4313387764813606</v>
      </c>
      <c r="N72" s="46">
        <f t="shared" si="11"/>
        <v>278766.5</v>
      </c>
      <c r="O72" s="44" t="s">
        <v>810</v>
      </c>
    </row>
    <row r="73" spans="1:15" s="18" customFormat="1" ht="25.5">
      <c r="A73" s="11">
        <v>71</v>
      </c>
      <c r="B73" s="11">
        <v>341201</v>
      </c>
      <c r="C73" s="23" t="s">
        <v>159</v>
      </c>
      <c r="D73" s="50" t="s">
        <v>7</v>
      </c>
      <c r="E73" s="11" t="s">
        <v>8</v>
      </c>
      <c r="F73" s="54">
        <v>366656</v>
      </c>
      <c r="G73" s="55">
        <v>193742</v>
      </c>
      <c r="H73" s="46">
        <f t="shared" si="12"/>
        <v>193742</v>
      </c>
      <c r="I73" s="46">
        <f t="shared" si="13"/>
        <v>366656</v>
      </c>
      <c r="J73" s="47">
        <f t="shared" si="14"/>
        <v>280199</v>
      </c>
      <c r="K73" s="46">
        <f t="shared" si="15"/>
        <v>280199</v>
      </c>
      <c r="L73" s="38">
        <f t="shared" si="16"/>
        <v>122268.66196209069</v>
      </c>
      <c r="M73" s="39">
        <f t="shared" si="17"/>
        <v>0.43636366283281058</v>
      </c>
      <c r="N73" s="46">
        <f t="shared" si="11"/>
        <v>280199</v>
      </c>
      <c r="O73" s="44" t="s">
        <v>810</v>
      </c>
    </row>
    <row r="74" spans="1:15" s="18" customFormat="1" ht="25.5">
      <c r="A74" s="11">
        <v>72</v>
      </c>
      <c r="B74" s="11">
        <v>521002</v>
      </c>
      <c r="C74" s="23" t="s">
        <v>160</v>
      </c>
      <c r="D74" s="50" t="s">
        <v>7</v>
      </c>
      <c r="E74" s="11" t="s">
        <v>8</v>
      </c>
      <c r="F74" s="54">
        <v>1168645</v>
      </c>
      <c r="G74" s="55">
        <v>193742</v>
      </c>
      <c r="H74" s="46">
        <f t="shared" si="12"/>
        <v>193742</v>
      </c>
      <c r="I74" s="46">
        <f t="shared" si="13"/>
        <v>1168645</v>
      </c>
      <c r="J74" s="47">
        <f t="shared" si="14"/>
        <v>681193.5</v>
      </c>
      <c r="K74" s="46">
        <f t="shared" si="15"/>
        <v>681193.5</v>
      </c>
      <c r="L74" s="38">
        <f t="shared" si="16"/>
        <v>689360.52229910879</v>
      </c>
      <c r="M74" s="39">
        <f t="shared" si="17"/>
        <v>1.0119892839539848</v>
      </c>
      <c r="N74" s="46">
        <f>K74</f>
        <v>681193.5</v>
      </c>
      <c r="O74" s="34" t="s">
        <v>803</v>
      </c>
    </row>
    <row r="75" spans="1:15" s="18" customFormat="1">
      <c r="A75" s="11">
        <v>73</v>
      </c>
      <c r="B75" s="11">
        <v>542303</v>
      </c>
      <c r="C75" s="23" t="s">
        <v>161</v>
      </c>
      <c r="D75" s="50" t="s">
        <v>7</v>
      </c>
      <c r="E75" s="11" t="s">
        <v>8</v>
      </c>
      <c r="F75" s="54">
        <v>396054</v>
      </c>
      <c r="G75" s="55">
        <v>193742</v>
      </c>
      <c r="H75" s="46">
        <f t="shared" si="12"/>
        <v>193742</v>
      </c>
      <c r="I75" s="46">
        <f t="shared" si="13"/>
        <v>396054</v>
      </c>
      <c r="J75" s="47">
        <f t="shared" si="14"/>
        <v>294898</v>
      </c>
      <c r="K75" s="46">
        <f t="shared" si="15"/>
        <v>294898</v>
      </c>
      <c r="L75" s="38">
        <f t="shared" si="16"/>
        <v>143056.18711541282</v>
      </c>
      <c r="M75" s="39">
        <f t="shared" si="17"/>
        <v>0.48510395837005615</v>
      </c>
      <c r="N75" s="46">
        <f t="shared" ref="N75:N81" si="18">J75</f>
        <v>294898</v>
      </c>
      <c r="O75" s="44" t="s">
        <v>810</v>
      </c>
    </row>
    <row r="76" spans="1:15" s="18" customFormat="1">
      <c r="A76" s="11">
        <v>74</v>
      </c>
      <c r="B76" s="11">
        <v>345401</v>
      </c>
      <c r="C76" s="23" t="s">
        <v>162</v>
      </c>
      <c r="D76" s="50" t="s">
        <v>7</v>
      </c>
      <c r="E76" s="11" t="s">
        <v>8</v>
      </c>
      <c r="F76" s="54">
        <v>342669</v>
      </c>
      <c r="G76" s="55">
        <v>193742</v>
      </c>
      <c r="H76" s="46">
        <f t="shared" si="12"/>
        <v>193742</v>
      </c>
      <c r="I76" s="46">
        <f t="shared" si="13"/>
        <v>342669</v>
      </c>
      <c r="J76" s="47">
        <f t="shared" si="14"/>
        <v>268205.5</v>
      </c>
      <c r="K76" s="46">
        <f t="shared" si="15"/>
        <v>268205.5</v>
      </c>
      <c r="L76" s="38">
        <f t="shared" si="16"/>
        <v>105307.29160176896</v>
      </c>
      <c r="M76" s="39">
        <f t="shared" si="17"/>
        <v>0.39263658501324156</v>
      </c>
      <c r="N76" s="46">
        <f t="shared" si="18"/>
        <v>268205.5</v>
      </c>
      <c r="O76" s="44" t="s">
        <v>810</v>
      </c>
    </row>
    <row r="77" spans="1:15" s="18" customFormat="1">
      <c r="A77" s="11">
        <v>75</v>
      </c>
      <c r="B77" s="11">
        <v>552603</v>
      </c>
      <c r="C77" s="23" t="s">
        <v>163</v>
      </c>
      <c r="D77" s="50" t="s">
        <v>7</v>
      </c>
      <c r="E77" s="11" t="s">
        <v>8</v>
      </c>
      <c r="F77" s="54">
        <v>493667</v>
      </c>
      <c r="G77" s="55">
        <v>193742</v>
      </c>
      <c r="H77" s="46">
        <f t="shared" si="12"/>
        <v>193742</v>
      </c>
      <c r="I77" s="46">
        <f t="shared" si="13"/>
        <v>493667</v>
      </c>
      <c r="J77" s="47">
        <f t="shared" si="14"/>
        <v>343704.5</v>
      </c>
      <c r="K77" s="46">
        <f t="shared" si="15"/>
        <v>343704.5</v>
      </c>
      <c r="L77" s="38">
        <f t="shared" si="16"/>
        <v>212079.00134737528</v>
      </c>
      <c r="M77" s="39">
        <f t="shared" si="17"/>
        <v>0.61703876832388072</v>
      </c>
      <c r="N77" s="46">
        <f t="shared" si="18"/>
        <v>343704.5</v>
      </c>
      <c r="O77" s="44" t="s">
        <v>810</v>
      </c>
    </row>
    <row r="78" spans="1:15" s="18" customFormat="1" ht="38.25">
      <c r="A78" s="11">
        <v>76</v>
      </c>
      <c r="B78" s="11">
        <v>832102</v>
      </c>
      <c r="C78" s="23" t="s">
        <v>164</v>
      </c>
      <c r="D78" s="50" t="s">
        <v>7</v>
      </c>
      <c r="E78" s="11" t="s">
        <v>8</v>
      </c>
      <c r="F78" s="54">
        <v>339991</v>
      </c>
      <c r="G78" s="55">
        <v>193742</v>
      </c>
      <c r="H78" s="46">
        <f t="shared" si="12"/>
        <v>193742</v>
      </c>
      <c r="I78" s="46">
        <f t="shared" si="13"/>
        <v>339991</v>
      </c>
      <c r="J78" s="47">
        <f t="shared" si="14"/>
        <v>266866.5</v>
      </c>
      <c r="K78" s="46">
        <f t="shared" si="15"/>
        <v>266866.5</v>
      </c>
      <c r="L78" s="38">
        <f t="shared" si="16"/>
        <v>103413.65964175139</v>
      </c>
      <c r="M78" s="39">
        <f t="shared" si="17"/>
        <v>0.38751083272629344</v>
      </c>
      <c r="N78" s="46">
        <f t="shared" si="18"/>
        <v>266866.5</v>
      </c>
      <c r="O78" s="44" t="s">
        <v>810</v>
      </c>
    </row>
    <row r="79" spans="1:15" s="18" customFormat="1">
      <c r="A79" s="11">
        <v>77</v>
      </c>
      <c r="B79" s="11">
        <v>552608</v>
      </c>
      <c r="C79" s="23" t="s">
        <v>165</v>
      </c>
      <c r="D79" s="50" t="s">
        <v>7</v>
      </c>
      <c r="E79" s="11" t="s">
        <v>8</v>
      </c>
      <c r="F79" s="54">
        <v>493667</v>
      </c>
      <c r="G79" s="55">
        <v>193742</v>
      </c>
      <c r="H79" s="46">
        <f t="shared" si="12"/>
        <v>193742</v>
      </c>
      <c r="I79" s="46">
        <f t="shared" si="13"/>
        <v>493667</v>
      </c>
      <c r="J79" s="47">
        <f t="shared" si="14"/>
        <v>343704.5</v>
      </c>
      <c r="K79" s="46">
        <f t="shared" si="15"/>
        <v>343704.5</v>
      </c>
      <c r="L79" s="38">
        <f t="shared" si="16"/>
        <v>212079.00134737528</v>
      </c>
      <c r="M79" s="39">
        <f t="shared" si="17"/>
        <v>0.61703876832388072</v>
      </c>
      <c r="N79" s="46">
        <f t="shared" si="18"/>
        <v>343704.5</v>
      </c>
      <c r="O79" s="44" t="s">
        <v>810</v>
      </c>
    </row>
    <row r="80" spans="1:15" s="18" customFormat="1">
      <c r="A80" s="11">
        <v>78</v>
      </c>
      <c r="B80" s="11">
        <v>774911</v>
      </c>
      <c r="C80" s="23" t="s">
        <v>166</v>
      </c>
      <c r="D80" s="50" t="s">
        <v>7</v>
      </c>
      <c r="E80" s="11" t="s">
        <v>8</v>
      </c>
      <c r="F80" s="54">
        <v>515484</v>
      </c>
      <c r="G80" s="55">
        <v>193742</v>
      </c>
      <c r="H80" s="46">
        <f t="shared" si="12"/>
        <v>193742</v>
      </c>
      <c r="I80" s="46">
        <f t="shared" si="13"/>
        <v>515484</v>
      </c>
      <c r="J80" s="47">
        <f t="shared" si="14"/>
        <v>354613</v>
      </c>
      <c r="K80" s="46">
        <f t="shared" si="15"/>
        <v>354613</v>
      </c>
      <c r="L80" s="38">
        <f t="shared" si="16"/>
        <v>227505.94999252216</v>
      </c>
      <c r="M80" s="39">
        <f t="shared" si="17"/>
        <v>0.64156122305872076</v>
      </c>
      <c r="N80" s="46">
        <f t="shared" si="18"/>
        <v>354613</v>
      </c>
      <c r="O80" s="44" t="s">
        <v>810</v>
      </c>
    </row>
    <row r="81" spans="1:15" s="18" customFormat="1" ht="25.5">
      <c r="A81" s="11">
        <v>79</v>
      </c>
      <c r="B81" s="11">
        <v>289101</v>
      </c>
      <c r="C81" s="23" t="s">
        <v>167</v>
      </c>
      <c r="D81" s="50" t="s">
        <v>7</v>
      </c>
      <c r="E81" s="11" t="s">
        <v>8</v>
      </c>
      <c r="F81" s="54">
        <v>571405</v>
      </c>
      <c r="G81" s="55">
        <v>193742</v>
      </c>
      <c r="H81" s="46">
        <f t="shared" si="12"/>
        <v>193742</v>
      </c>
      <c r="I81" s="46">
        <f t="shared" si="13"/>
        <v>571405</v>
      </c>
      <c r="J81" s="47">
        <f t="shared" si="14"/>
        <v>382573.5</v>
      </c>
      <c r="K81" s="46">
        <f t="shared" si="15"/>
        <v>382573.5</v>
      </c>
      <c r="L81" s="38">
        <f t="shared" si="16"/>
        <v>267048.06830325507</v>
      </c>
      <c r="M81" s="39">
        <f t="shared" si="17"/>
        <v>0.69803075305334816</v>
      </c>
      <c r="N81" s="46">
        <f t="shared" si="18"/>
        <v>382573.5</v>
      </c>
      <c r="O81" s="44" t="s">
        <v>810</v>
      </c>
    </row>
    <row r="82" spans="1:15" s="18" customFormat="1">
      <c r="A82" s="11">
        <v>80</v>
      </c>
      <c r="B82" s="11">
        <v>851101</v>
      </c>
      <c r="C82" s="23" t="s">
        <v>168</v>
      </c>
      <c r="D82" s="50" t="s">
        <v>7</v>
      </c>
      <c r="E82" s="11" t="s">
        <v>8</v>
      </c>
      <c r="F82" s="54">
        <v>224123</v>
      </c>
      <c r="G82" s="55">
        <v>193742</v>
      </c>
      <c r="H82" s="46">
        <f t="shared" si="12"/>
        <v>193742</v>
      </c>
      <c r="I82" s="46">
        <f t="shared" si="13"/>
        <v>224123</v>
      </c>
      <c r="J82" s="47">
        <f t="shared" si="14"/>
        <v>208932.5</v>
      </c>
      <c r="K82" s="46">
        <f t="shared" si="15"/>
        <v>208932.5</v>
      </c>
      <c r="L82" s="38">
        <f t="shared" si="16"/>
        <v>21482.611119228499</v>
      </c>
      <c r="M82" s="39">
        <f t="shared" si="17"/>
        <v>0.10282082069198664</v>
      </c>
      <c r="N82" s="46">
        <f>H82</f>
        <v>193742</v>
      </c>
      <c r="O82" s="48" t="s">
        <v>812</v>
      </c>
    </row>
    <row r="83" spans="1:15" s="18" customFormat="1">
      <c r="A83" s="11">
        <v>81</v>
      </c>
      <c r="B83" s="11">
        <v>413201</v>
      </c>
      <c r="C83" s="23" t="s">
        <v>169</v>
      </c>
      <c r="D83" s="50" t="s">
        <v>7</v>
      </c>
      <c r="E83" s="11" t="s">
        <v>8</v>
      </c>
      <c r="F83" s="54">
        <v>427840</v>
      </c>
      <c r="G83" s="55">
        <v>193742</v>
      </c>
      <c r="H83" s="46">
        <f t="shared" si="12"/>
        <v>193742</v>
      </c>
      <c r="I83" s="46">
        <f t="shared" si="13"/>
        <v>427840</v>
      </c>
      <c r="J83" s="47">
        <f t="shared" si="14"/>
        <v>310791</v>
      </c>
      <c r="K83" s="46">
        <f t="shared" si="15"/>
        <v>310791</v>
      </c>
      <c r="L83" s="38">
        <f t="shared" si="16"/>
        <v>165532.2832622084</v>
      </c>
      <c r="M83" s="39">
        <f t="shared" si="17"/>
        <v>0.53261607724228954</v>
      </c>
      <c r="N83" s="46">
        <f>J83</f>
        <v>310791</v>
      </c>
      <c r="O83" s="44" t="s">
        <v>810</v>
      </c>
    </row>
    <row r="84" spans="1:15" s="18" customFormat="1">
      <c r="A84" s="11">
        <v>82</v>
      </c>
      <c r="B84" s="11">
        <v>874200</v>
      </c>
      <c r="C84" s="23" t="s">
        <v>170</v>
      </c>
      <c r="D84" s="50" t="s">
        <v>7</v>
      </c>
      <c r="E84" s="11" t="s">
        <v>8</v>
      </c>
      <c r="F84" s="54">
        <v>649649</v>
      </c>
      <c r="G84" s="55">
        <v>500000</v>
      </c>
      <c r="H84" s="46">
        <f t="shared" si="12"/>
        <v>500000</v>
      </c>
      <c r="I84" s="46">
        <f t="shared" si="13"/>
        <v>649649</v>
      </c>
      <c r="J84" s="47">
        <f t="shared" si="14"/>
        <v>574824.5</v>
      </c>
      <c r="K84" s="46">
        <f t="shared" si="15"/>
        <v>574824.5</v>
      </c>
      <c r="L84" s="38">
        <f t="shared" si="16"/>
        <v>105817.82269778565</v>
      </c>
      <c r="M84" s="39">
        <f t="shared" si="17"/>
        <v>0.18408718260579648</v>
      </c>
      <c r="N84" s="46">
        <f>H84</f>
        <v>500000</v>
      </c>
      <c r="O84" s="48" t="s">
        <v>812</v>
      </c>
    </row>
    <row r="85" spans="1:15" s="18" customFormat="1" ht="25.5">
      <c r="A85" s="11">
        <v>83</v>
      </c>
      <c r="B85" s="11">
        <v>877851</v>
      </c>
      <c r="C85" s="23" t="s">
        <v>171</v>
      </c>
      <c r="D85" s="50" t="s">
        <v>7</v>
      </c>
      <c r="E85" s="11" t="s">
        <v>8</v>
      </c>
      <c r="F85" s="54">
        <v>301171</v>
      </c>
      <c r="G85" s="55">
        <v>90155</v>
      </c>
      <c r="H85" s="46">
        <f t="shared" si="12"/>
        <v>90155</v>
      </c>
      <c r="I85" s="46">
        <f t="shared" si="13"/>
        <v>301171</v>
      </c>
      <c r="J85" s="47">
        <f t="shared" si="14"/>
        <v>195663</v>
      </c>
      <c r="K85" s="46">
        <f t="shared" si="15"/>
        <v>195663</v>
      </c>
      <c r="L85" s="38">
        <f t="shared" si="16"/>
        <v>149210.84453886052</v>
      </c>
      <c r="M85" s="39">
        <f t="shared" si="17"/>
        <v>0.76259100871836027</v>
      </c>
      <c r="N85" s="46">
        <f>K85</f>
        <v>195663</v>
      </c>
      <c r="O85" s="34" t="s">
        <v>803</v>
      </c>
    </row>
    <row r="86" spans="1:15" s="18" customFormat="1">
      <c r="A86" s="11">
        <v>84</v>
      </c>
      <c r="B86" s="11">
        <v>883434</v>
      </c>
      <c r="C86" s="23" t="s">
        <v>172</v>
      </c>
      <c r="D86" s="50" t="s">
        <v>7</v>
      </c>
      <c r="E86" s="11" t="s">
        <v>8</v>
      </c>
      <c r="F86" s="54">
        <v>331066</v>
      </c>
      <c r="G86" s="55">
        <v>329010</v>
      </c>
      <c r="H86" s="46">
        <f t="shared" si="12"/>
        <v>329010</v>
      </c>
      <c r="I86" s="46">
        <f t="shared" si="13"/>
        <v>331066</v>
      </c>
      <c r="J86" s="47">
        <f t="shared" si="14"/>
        <v>330038</v>
      </c>
      <c r="K86" s="46">
        <f t="shared" si="15"/>
        <v>330038</v>
      </c>
      <c r="L86" s="38">
        <f t="shared" si="16"/>
        <v>1453.8115421195416</v>
      </c>
      <c r="M86" s="39">
        <f t="shared" si="17"/>
        <v>4.4049822811904737E-3</v>
      </c>
      <c r="N86" s="46">
        <f t="shared" ref="N86:N87" si="19">H86</f>
        <v>329010</v>
      </c>
      <c r="O86" s="48" t="s">
        <v>812</v>
      </c>
    </row>
    <row r="87" spans="1:15" s="18" customFormat="1" ht="25.5">
      <c r="A87" s="11">
        <v>85</v>
      </c>
      <c r="B87" s="11">
        <v>883434</v>
      </c>
      <c r="C87" s="23" t="s">
        <v>173</v>
      </c>
      <c r="D87" s="50" t="s">
        <v>7</v>
      </c>
      <c r="E87" s="11" t="s">
        <v>8</v>
      </c>
      <c r="F87" s="54">
        <v>593566</v>
      </c>
      <c r="G87" s="55">
        <v>579010</v>
      </c>
      <c r="H87" s="46">
        <f t="shared" si="12"/>
        <v>579010</v>
      </c>
      <c r="I87" s="46">
        <f t="shared" si="13"/>
        <v>593566</v>
      </c>
      <c r="J87" s="47">
        <f t="shared" si="14"/>
        <v>586288</v>
      </c>
      <c r="K87" s="46">
        <f t="shared" si="15"/>
        <v>586288</v>
      </c>
      <c r="L87" s="38">
        <f t="shared" si="16"/>
        <v>10292.646306951387</v>
      </c>
      <c r="M87" s="39">
        <f t="shared" si="17"/>
        <v>1.7555614829147768E-2</v>
      </c>
      <c r="N87" s="46">
        <f t="shared" si="19"/>
        <v>579010</v>
      </c>
      <c r="O87" s="48" t="s">
        <v>812</v>
      </c>
    </row>
    <row r="88" spans="1:15" s="18" customFormat="1" ht="25.5">
      <c r="A88" s="11">
        <v>86</v>
      </c>
      <c r="B88" s="11">
        <v>877602</v>
      </c>
      <c r="C88" s="23" t="s">
        <v>174</v>
      </c>
      <c r="D88" s="50" t="s">
        <v>7</v>
      </c>
      <c r="E88" s="11" t="s">
        <v>8</v>
      </c>
      <c r="F88" s="54">
        <v>498960</v>
      </c>
      <c r="G88" s="55">
        <v>151061</v>
      </c>
      <c r="H88" s="46">
        <f t="shared" si="12"/>
        <v>151061</v>
      </c>
      <c r="I88" s="46">
        <f t="shared" si="13"/>
        <v>498960</v>
      </c>
      <c r="J88" s="47">
        <f t="shared" si="14"/>
        <v>325010.5</v>
      </c>
      <c r="K88" s="46">
        <f t="shared" si="15"/>
        <v>325010.5</v>
      </c>
      <c r="L88" s="38">
        <f t="shared" si="16"/>
        <v>246001.74206801871</v>
      </c>
      <c r="M88" s="39">
        <f t="shared" si="17"/>
        <v>0.75690398331136599</v>
      </c>
      <c r="N88" s="46">
        <f>K88</f>
        <v>325010.5</v>
      </c>
      <c r="O88" s="34" t="s">
        <v>803</v>
      </c>
    </row>
    <row r="89" spans="1:15" s="18" customFormat="1" ht="38.25">
      <c r="A89" s="11">
        <v>87</v>
      </c>
      <c r="B89" s="11">
        <v>890386</v>
      </c>
      <c r="C89" s="23" t="s">
        <v>175</v>
      </c>
      <c r="D89" s="50" t="s">
        <v>7</v>
      </c>
      <c r="E89" s="11" t="s">
        <v>8</v>
      </c>
      <c r="F89" s="54">
        <v>48813</v>
      </c>
      <c r="G89" s="55">
        <v>54000</v>
      </c>
      <c r="H89" s="46">
        <f t="shared" si="12"/>
        <v>48813</v>
      </c>
      <c r="I89" s="46">
        <f t="shared" si="13"/>
        <v>54000</v>
      </c>
      <c r="J89" s="47">
        <f t="shared" si="14"/>
        <v>51406.5</v>
      </c>
      <c r="K89" s="46">
        <f t="shared" si="15"/>
        <v>51406.5</v>
      </c>
      <c r="L89" s="38">
        <f t="shared" si="16"/>
        <v>3667.762874014622</v>
      </c>
      <c r="M89" s="39">
        <f t="shared" si="17"/>
        <v>7.134823172195387E-2</v>
      </c>
      <c r="N89" s="46">
        <f t="shared" ref="N89:N91" si="20">H89</f>
        <v>48813</v>
      </c>
      <c r="O89" s="48" t="s">
        <v>812</v>
      </c>
    </row>
    <row r="90" spans="1:15" s="18" customFormat="1" ht="25.5">
      <c r="A90" s="11">
        <v>88</v>
      </c>
      <c r="B90" s="11">
        <v>890228</v>
      </c>
      <c r="C90" s="23" t="s">
        <v>176</v>
      </c>
      <c r="D90" s="50" t="s">
        <v>7</v>
      </c>
      <c r="E90" s="11" t="s">
        <v>8</v>
      </c>
      <c r="F90" s="54">
        <v>52230</v>
      </c>
      <c r="G90" s="55">
        <v>48300</v>
      </c>
      <c r="H90" s="46">
        <f t="shared" si="12"/>
        <v>48300</v>
      </c>
      <c r="I90" s="46">
        <f t="shared" si="13"/>
        <v>52230</v>
      </c>
      <c r="J90" s="47">
        <f t="shared" si="14"/>
        <v>50265</v>
      </c>
      <c r="K90" s="46">
        <f t="shared" si="15"/>
        <v>50265</v>
      </c>
      <c r="L90" s="38">
        <f t="shared" si="16"/>
        <v>2778.9296500631317</v>
      </c>
      <c r="M90" s="39">
        <f t="shared" si="17"/>
        <v>5.5285579430282138E-2</v>
      </c>
      <c r="N90" s="46">
        <f t="shared" si="20"/>
        <v>48300</v>
      </c>
      <c r="O90" s="48" t="s">
        <v>812</v>
      </c>
    </row>
    <row r="91" spans="1:15" s="18" customFormat="1" ht="25.5">
      <c r="A91" s="11">
        <v>89</v>
      </c>
      <c r="B91" s="11">
        <v>890286</v>
      </c>
      <c r="C91" s="23" t="s">
        <v>177</v>
      </c>
      <c r="D91" s="50" t="s">
        <v>7</v>
      </c>
      <c r="E91" s="11" t="s">
        <v>8</v>
      </c>
      <c r="F91" s="54">
        <v>48813</v>
      </c>
      <c r="G91" s="55">
        <v>54000</v>
      </c>
      <c r="H91" s="46">
        <f t="shared" si="12"/>
        <v>48813</v>
      </c>
      <c r="I91" s="46">
        <f t="shared" si="13"/>
        <v>54000</v>
      </c>
      <c r="J91" s="47">
        <f t="shared" si="14"/>
        <v>51406.5</v>
      </c>
      <c r="K91" s="46">
        <f t="shared" si="15"/>
        <v>51406.5</v>
      </c>
      <c r="L91" s="38">
        <f t="shared" si="16"/>
        <v>3667.762874014622</v>
      </c>
      <c r="M91" s="39">
        <f t="shared" si="17"/>
        <v>7.134823172195387E-2</v>
      </c>
      <c r="N91" s="46">
        <f t="shared" si="20"/>
        <v>48813</v>
      </c>
      <c r="O91" s="48" t="s">
        <v>812</v>
      </c>
    </row>
    <row r="92" spans="1:15" s="18" customFormat="1" ht="25.5">
      <c r="A92" s="11">
        <v>90</v>
      </c>
      <c r="B92" s="11">
        <v>874602</v>
      </c>
      <c r="C92" s="23" t="s">
        <v>178</v>
      </c>
      <c r="D92" s="50" t="s">
        <v>7</v>
      </c>
      <c r="E92" s="11" t="s">
        <v>8</v>
      </c>
      <c r="F92" s="54">
        <v>1484027</v>
      </c>
      <c r="G92" s="55">
        <v>158848</v>
      </c>
      <c r="H92" s="46">
        <f t="shared" si="12"/>
        <v>158848</v>
      </c>
      <c r="I92" s="46">
        <f t="shared" si="13"/>
        <v>1484027</v>
      </c>
      <c r="J92" s="47">
        <f t="shared" si="14"/>
        <v>821437.5</v>
      </c>
      <c r="K92" s="46">
        <f t="shared" si="15"/>
        <v>821437.5</v>
      </c>
      <c r="L92" s="38">
        <f t="shared" si="16"/>
        <v>937043.05718600785</v>
      </c>
      <c r="M92" s="39">
        <f t="shared" si="17"/>
        <v>1.1407356703169844</v>
      </c>
      <c r="N92" s="46">
        <f t="shared" ref="N92:N94" si="21">K92</f>
        <v>821437.5</v>
      </c>
      <c r="O92" s="34" t="s">
        <v>803</v>
      </c>
    </row>
    <row r="93" spans="1:15" s="18" customFormat="1" ht="25.5">
      <c r="A93" s="11">
        <v>91</v>
      </c>
      <c r="B93" s="11">
        <v>874601</v>
      </c>
      <c r="C93" s="23" t="s">
        <v>179</v>
      </c>
      <c r="D93" s="50" t="s">
        <v>7</v>
      </c>
      <c r="E93" s="11" t="s">
        <v>8</v>
      </c>
      <c r="F93" s="54">
        <v>867481</v>
      </c>
      <c r="G93" s="55">
        <v>79424</v>
      </c>
      <c r="H93" s="46">
        <f t="shared" si="12"/>
        <v>79424</v>
      </c>
      <c r="I93" s="46">
        <f t="shared" si="13"/>
        <v>867481</v>
      </c>
      <c r="J93" s="47">
        <f t="shared" si="14"/>
        <v>473452.5</v>
      </c>
      <c r="K93" s="46">
        <f t="shared" si="15"/>
        <v>473452.5</v>
      </c>
      <c r="L93" s="38">
        <f t="shared" si="16"/>
        <v>557240.44866152713</v>
      </c>
      <c r="M93" s="39">
        <f t="shared" si="17"/>
        <v>1.1769722383164671</v>
      </c>
      <c r="N93" s="46">
        <f t="shared" si="21"/>
        <v>473452.5</v>
      </c>
      <c r="O93" s="34" t="s">
        <v>803</v>
      </c>
    </row>
    <row r="94" spans="1:15" s="18" customFormat="1" ht="25.5">
      <c r="A94" s="11">
        <v>92</v>
      </c>
      <c r="B94" s="11">
        <v>881613</v>
      </c>
      <c r="C94" s="23" t="s">
        <v>180</v>
      </c>
      <c r="D94" s="50" t="s">
        <v>7</v>
      </c>
      <c r="E94" s="11" t="s">
        <v>8</v>
      </c>
      <c r="F94" s="54">
        <v>303188</v>
      </c>
      <c r="G94" s="55">
        <v>89717</v>
      </c>
      <c r="H94" s="46">
        <f t="shared" si="12"/>
        <v>89717</v>
      </c>
      <c r="I94" s="46">
        <f t="shared" si="13"/>
        <v>303188</v>
      </c>
      <c r="J94" s="47">
        <f t="shared" si="14"/>
        <v>196452.5</v>
      </c>
      <c r="K94" s="46">
        <f t="shared" si="15"/>
        <v>196452.5</v>
      </c>
      <c r="L94" s="38">
        <f t="shared" si="16"/>
        <v>150946.79168667347</v>
      </c>
      <c r="M94" s="39">
        <f t="shared" si="17"/>
        <v>0.76836279348276793</v>
      </c>
      <c r="N94" s="46">
        <f t="shared" si="21"/>
        <v>196452.5</v>
      </c>
      <c r="O94" s="34" t="s">
        <v>803</v>
      </c>
    </row>
    <row r="95" spans="1:15" s="18" customFormat="1">
      <c r="A95" s="11">
        <v>93</v>
      </c>
      <c r="B95" s="11">
        <v>881613</v>
      </c>
      <c r="C95" s="23" t="s">
        <v>181</v>
      </c>
      <c r="D95" s="50" t="s">
        <v>7</v>
      </c>
      <c r="E95" s="11" t="s">
        <v>8</v>
      </c>
      <c r="F95" s="54">
        <v>173250</v>
      </c>
      <c r="G95" s="55">
        <v>89717</v>
      </c>
      <c r="H95" s="46">
        <f t="shared" si="12"/>
        <v>89717</v>
      </c>
      <c r="I95" s="46">
        <f t="shared" si="13"/>
        <v>173250</v>
      </c>
      <c r="J95" s="47">
        <f t="shared" si="14"/>
        <v>131483.5</v>
      </c>
      <c r="K95" s="46">
        <f t="shared" si="15"/>
        <v>131483.5</v>
      </c>
      <c r="L95" s="38">
        <f t="shared" si="16"/>
        <v>59066.750752855871</v>
      </c>
      <c r="M95" s="39">
        <f t="shared" si="17"/>
        <v>0.44923317947009223</v>
      </c>
      <c r="N95" s="46">
        <f>J95</f>
        <v>131483.5</v>
      </c>
      <c r="O95" s="44" t="s">
        <v>810</v>
      </c>
    </row>
    <row r="96" spans="1:15" s="18" customFormat="1" ht="25.5">
      <c r="A96" s="11">
        <v>94</v>
      </c>
      <c r="B96" s="11">
        <v>540011</v>
      </c>
      <c r="C96" s="23" t="s">
        <v>182</v>
      </c>
      <c r="D96" s="50" t="s">
        <v>7</v>
      </c>
      <c r="E96" s="11" t="s">
        <v>8</v>
      </c>
      <c r="F96" s="54">
        <v>1033494</v>
      </c>
      <c r="G96" s="55">
        <v>216591</v>
      </c>
      <c r="H96" s="46">
        <f t="shared" si="12"/>
        <v>216591</v>
      </c>
      <c r="I96" s="46">
        <f t="shared" si="13"/>
        <v>1033494</v>
      </c>
      <c r="J96" s="47">
        <f t="shared" si="14"/>
        <v>625042.5</v>
      </c>
      <c r="K96" s="46">
        <f t="shared" si="15"/>
        <v>625042.5</v>
      </c>
      <c r="L96" s="38">
        <f t="shared" si="16"/>
        <v>577637.65087163425</v>
      </c>
      <c r="M96" s="39">
        <f t="shared" si="17"/>
        <v>0.92415739869150382</v>
      </c>
      <c r="N96" s="46">
        <f t="shared" ref="N96:N99" si="22">K96</f>
        <v>625042.5</v>
      </c>
      <c r="O96" s="34" t="s">
        <v>803</v>
      </c>
    </row>
    <row r="97" spans="1:15" s="18" customFormat="1" ht="25.5">
      <c r="A97" s="11">
        <v>95</v>
      </c>
      <c r="B97" s="11">
        <v>540005</v>
      </c>
      <c r="C97" s="23" t="s">
        <v>183</v>
      </c>
      <c r="D97" s="50" t="s">
        <v>7</v>
      </c>
      <c r="E97" s="11" t="s">
        <v>8</v>
      </c>
      <c r="F97" s="54">
        <v>1212258</v>
      </c>
      <c r="G97" s="55">
        <v>216591</v>
      </c>
      <c r="H97" s="46">
        <f t="shared" si="12"/>
        <v>216591</v>
      </c>
      <c r="I97" s="46">
        <f t="shared" si="13"/>
        <v>1212258</v>
      </c>
      <c r="J97" s="47">
        <f t="shared" si="14"/>
        <v>714424.5</v>
      </c>
      <c r="K97" s="46">
        <f t="shared" si="15"/>
        <v>714424.5</v>
      </c>
      <c r="L97" s="38">
        <f t="shared" si="16"/>
        <v>704042.88750366622</v>
      </c>
      <c r="M97" s="39">
        <f t="shared" si="17"/>
        <v>0.98546856596276611</v>
      </c>
      <c r="N97" s="46">
        <f t="shared" si="22"/>
        <v>714424.5</v>
      </c>
      <c r="O97" s="34" t="s">
        <v>803</v>
      </c>
    </row>
    <row r="98" spans="1:15" s="18" customFormat="1" ht="25.5">
      <c r="A98" s="11">
        <v>96</v>
      </c>
      <c r="B98" s="11">
        <v>540014</v>
      </c>
      <c r="C98" s="23" t="s">
        <v>184</v>
      </c>
      <c r="D98" s="50" t="s">
        <v>7</v>
      </c>
      <c r="E98" s="11" t="s">
        <v>8</v>
      </c>
      <c r="F98" s="54">
        <v>1212126</v>
      </c>
      <c r="G98" s="55">
        <v>216591</v>
      </c>
      <c r="H98" s="46">
        <f t="shared" si="12"/>
        <v>216591</v>
      </c>
      <c r="I98" s="46">
        <f t="shared" si="13"/>
        <v>1212126</v>
      </c>
      <c r="J98" s="47">
        <f t="shared" si="14"/>
        <v>714358.5</v>
      </c>
      <c r="K98" s="46">
        <f t="shared" si="15"/>
        <v>714358.5</v>
      </c>
      <c r="L98" s="38">
        <f t="shared" si="16"/>
        <v>703949.54940854956</v>
      </c>
      <c r="M98" s="39">
        <f t="shared" si="17"/>
        <v>0.98542895396156072</v>
      </c>
      <c r="N98" s="46">
        <f t="shared" si="22"/>
        <v>714358.5</v>
      </c>
      <c r="O98" s="34" t="s">
        <v>803</v>
      </c>
    </row>
    <row r="99" spans="1:15" s="18" customFormat="1" ht="25.5">
      <c r="A99" s="11">
        <v>97</v>
      </c>
      <c r="B99" s="11">
        <v>861104</v>
      </c>
      <c r="C99" s="23" t="s">
        <v>185</v>
      </c>
      <c r="D99" s="50" t="s">
        <v>7</v>
      </c>
      <c r="E99" s="11" t="s">
        <v>8</v>
      </c>
      <c r="F99" s="54">
        <v>1212126</v>
      </c>
      <c r="G99" s="55">
        <v>216591</v>
      </c>
      <c r="H99" s="46">
        <f t="shared" si="12"/>
        <v>216591</v>
      </c>
      <c r="I99" s="46">
        <f t="shared" si="13"/>
        <v>1212126</v>
      </c>
      <c r="J99" s="47">
        <f t="shared" si="14"/>
        <v>714358.5</v>
      </c>
      <c r="K99" s="46">
        <f t="shared" si="15"/>
        <v>714358.5</v>
      </c>
      <c r="L99" s="38">
        <f t="shared" si="16"/>
        <v>703949.54940854956</v>
      </c>
      <c r="M99" s="39">
        <f t="shared" si="17"/>
        <v>0.98542895396156072</v>
      </c>
      <c r="N99" s="46">
        <f t="shared" si="22"/>
        <v>714358.5</v>
      </c>
      <c r="O99" s="34" t="s">
        <v>803</v>
      </c>
    </row>
    <row r="100" spans="1:15" s="18" customFormat="1" ht="38.25">
      <c r="A100" s="11">
        <v>98</v>
      </c>
      <c r="B100" s="11">
        <v>861102</v>
      </c>
      <c r="C100" s="23" t="s">
        <v>186</v>
      </c>
      <c r="D100" s="50" t="s">
        <v>7</v>
      </c>
      <c r="E100" s="11" t="s">
        <v>8</v>
      </c>
      <c r="F100" s="54">
        <v>132825</v>
      </c>
      <c r="G100" s="55">
        <v>216591</v>
      </c>
      <c r="H100" s="46">
        <f t="shared" si="12"/>
        <v>132825</v>
      </c>
      <c r="I100" s="46">
        <f t="shared" si="13"/>
        <v>216591</v>
      </c>
      <c r="J100" s="47">
        <f t="shared" si="14"/>
        <v>174708</v>
      </c>
      <c r="K100" s="46">
        <f t="shared" si="15"/>
        <v>174708</v>
      </c>
      <c r="L100" s="38">
        <f t="shared" si="16"/>
        <v>59231.506632872341</v>
      </c>
      <c r="M100" s="39">
        <f t="shared" si="17"/>
        <v>0.33903145037933202</v>
      </c>
      <c r="N100" s="46">
        <f>J100</f>
        <v>174708</v>
      </c>
      <c r="O100" s="44" t="s">
        <v>810</v>
      </c>
    </row>
    <row r="101" spans="1:15" s="18" customFormat="1" ht="25.5">
      <c r="A101" s="11">
        <v>99</v>
      </c>
      <c r="B101" s="11">
        <v>488101</v>
      </c>
      <c r="C101" s="23" t="s">
        <v>187</v>
      </c>
      <c r="D101" s="50" t="s">
        <v>7</v>
      </c>
      <c r="E101" s="11" t="s">
        <v>8</v>
      </c>
      <c r="F101" s="54">
        <v>1033494</v>
      </c>
      <c r="G101" s="55">
        <v>216591</v>
      </c>
      <c r="H101" s="46">
        <f t="shared" si="12"/>
        <v>216591</v>
      </c>
      <c r="I101" s="46">
        <f t="shared" si="13"/>
        <v>1033494</v>
      </c>
      <c r="J101" s="47">
        <f t="shared" si="14"/>
        <v>625042.5</v>
      </c>
      <c r="K101" s="46">
        <f t="shared" si="15"/>
        <v>625042.5</v>
      </c>
      <c r="L101" s="38">
        <f t="shared" si="16"/>
        <v>577637.65087163425</v>
      </c>
      <c r="M101" s="39">
        <f t="shared" si="17"/>
        <v>0.92415739869150382</v>
      </c>
      <c r="N101" s="46">
        <f t="shared" ref="N101:N102" si="23">K101</f>
        <v>625042.5</v>
      </c>
      <c r="O101" s="34" t="s">
        <v>803</v>
      </c>
    </row>
    <row r="102" spans="1:15" s="18" customFormat="1" ht="25.5">
      <c r="A102" s="11">
        <v>100</v>
      </c>
      <c r="B102" s="11">
        <v>540008</v>
      </c>
      <c r="C102" s="23" t="s">
        <v>188</v>
      </c>
      <c r="D102" s="50" t="s">
        <v>7</v>
      </c>
      <c r="E102" s="11" t="s">
        <v>8</v>
      </c>
      <c r="F102" s="54">
        <v>1212126</v>
      </c>
      <c r="G102" s="55">
        <v>216591</v>
      </c>
      <c r="H102" s="46">
        <f t="shared" si="12"/>
        <v>216591</v>
      </c>
      <c r="I102" s="46">
        <f t="shared" si="13"/>
        <v>1212126</v>
      </c>
      <c r="J102" s="47">
        <f t="shared" si="14"/>
        <v>714358.5</v>
      </c>
      <c r="K102" s="46">
        <f t="shared" si="15"/>
        <v>714358.5</v>
      </c>
      <c r="L102" s="38">
        <f t="shared" si="16"/>
        <v>703949.54940854956</v>
      </c>
      <c r="M102" s="39">
        <f t="shared" si="17"/>
        <v>0.98542895396156072</v>
      </c>
      <c r="N102" s="46">
        <f t="shared" si="23"/>
        <v>714358.5</v>
      </c>
      <c r="O102" s="34" t="s">
        <v>803</v>
      </c>
    </row>
    <row r="103" spans="1:15" s="18" customFormat="1" ht="25.5">
      <c r="A103" s="11">
        <v>101</v>
      </c>
      <c r="B103" s="11">
        <v>74102</v>
      </c>
      <c r="C103" s="23" t="s">
        <v>189</v>
      </c>
      <c r="D103" s="50" t="s">
        <v>7</v>
      </c>
      <c r="E103" s="11" t="s">
        <v>8</v>
      </c>
      <c r="F103" s="54">
        <v>461881</v>
      </c>
      <c r="G103" s="55">
        <v>216591</v>
      </c>
      <c r="H103" s="46">
        <f t="shared" si="12"/>
        <v>216591</v>
      </c>
      <c r="I103" s="46">
        <f t="shared" si="13"/>
        <v>461881</v>
      </c>
      <c r="J103" s="47">
        <f t="shared" si="14"/>
        <v>339236</v>
      </c>
      <c r="K103" s="46">
        <f t="shared" si="15"/>
        <v>339236</v>
      </c>
      <c r="L103" s="38">
        <f t="shared" si="16"/>
        <v>173446.22235724825</v>
      </c>
      <c r="M103" s="39">
        <f t="shared" si="17"/>
        <v>0.51128483520984869</v>
      </c>
      <c r="N103" s="46">
        <f>J103</f>
        <v>339236</v>
      </c>
      <c r="O103" s="44" t="s">
        <v>810</v>
      </c>
    </row>
    <row r="104" spans="1:15" s="18" customFormat="1" ht="25.5">
      <c r="A104" s="11">
        <v>102</v>
      </c>
      <c r="B104" s="11">
        <v>502102</v>
      </c>
      <c r="C104" s="23" t="s">
        <v>190</v>
      </c>
      <c r="D104" s="50" t="s">
        <v>7</v>
      </c>
      <c r="E104" s="11" t="s">
        <v>8</v>
      </c>
      <c r="F104" s="54">
        <v>1168645</v>
      </c>
      <c r="G104" s="55">
        <v>216591</v>
      </c>
      <c r="H104" s="46">
        <f t="shared" si="12"/>
        <v>216591</v>
      </c>
      <c r="I104" s="46">
        <f t="shared" si="13"/>
        <v>1168645</v>
      </c>
      <c r="J104" s="47">
        <f t="shared" si="14"/>
        <v>692618</v>
      </c>
      <c r="K104" s="46">
        <f t="shared" si="15"/>
        <v>692618</v>
      </c>
      <c r="L104" s="38">
        <f t="shared" si="16"/>
        <v>673203.83945577731</v>
      </c>
      <c r="M104" s="39">
        <f t="shared" si="17"/>
        <v>0.97196988737771373</v>
      </c>
      <c r="N104" s="46">
        <f t="shared" ref="N104:N105" si="24">K104</f>
        <v>692618</v>
      </c>
      <c r="O104" s="34" t="s">
        <v>803</v>
      </c>
    </row>
    <row r="105" spans="1:15" s="18" customFormat="1" ht="25.5">
      <c r="A105" s="11">
        <v>103</v>
      </c>
      <c r="B105" s="11">
        <v>524002</v>
      </c>
      <c r="C105" s="23" t="s">
        <v>191</v>
      </c>
      <c r="D105" s="50" t="s">
        <v>7</v>
      </c>
      <c r="E105" s="11" t="s">
        <v>8</v>
      </c>
      <c r="F105" s="54">
        <v>1168766</v>
      </c>
      <c r="G105" s="55">
        <v>216591</v>
      </c>
      <c r="H105" s="46">
        <f t="shared" si="12"/>
        <v>216591</v>
      </c>
      <c r="I105" s="46">
        <f t="shared" si="13"/>
        <v>1168766</v>
      </c>
      <c r="J105" s="47">
        <f t="shared" si="14"/>
        <v>692678.5</v>
      </c>
      <c r="K105" s="46">
        <f t="shared" si="15"/>
        <v>692678.5</v>
      </c>
      <c r="L105" s="38">
        <f t="shared" si="16"/>
        <v>673289.39937630086</v>
      </c>
      <c r="M105" s="39">
        <f t="shared" si="17"/>
        <v>0.97200851387231002</v>
      </c>
      <c r="N105" s="46">
        <f t="shared" si="24"/>
        <v>692678.5</v>
      </c>
      <c r="O105" s="34" t="s">
        <v>803</v>
      </c>
    </row>
    <row r="106" spans="1:15" s="18" customFormat="1">
      <c r="A106" s="11">
        <v>104</v>
      </c>
      <c r="B106" s="11">
        <v>60101</v>
      </c>
      <c r="C106" s="23" t="s">
        <v>192</v>
      </c>
      <c r="D106" s="50" t="s">
        <v>7</v>
      </c>
      <c r="E106" s="11" t="s">
        <v>8</v>
      </c>
      <c r="F106" s="54">
        <v>345707</v>
      </c>
      <c r="G106" s="55">
        <v>216591</v>
      </c>
      <c r="H106" s="46">
        <f t="shared" si="12"/>
        <v>216591</v>
      </c>
      <c r="I106" s="46">
        <f t="shared" si="13"/>
        <v>345707</v>
      </c>
      <c r="J106" s="47">
        <f t="shared" si="14"/>
        <v>281149</v>
      </c>
      <c r="K106" s="46">
        <f t="shared" si="15"/>
        <v>281149</v>
      </c>
      <c r="L106" s="38">
        <f t="shared" si="16"/>
        <v>91298.799159682269</v>
      </c>
      <c r="M106" s="39">
        <f t="shared" si="17"/>
        <v>0.32473456835941894</v>
      </c>
      <c r="N106" s="46">
        <f>J106</f>
        <v>281149</v>
      </c>
      <c r="O106" s="44" t="s">
        <v>810</v>
      </c>
    </row>
    <row r="107" spans="1:15" s="18" customFormat="1" ht="25.5">
      <c r="A107" s="11">
        <v>105</v>
      </c>
      <c r="B107" s="11">
        <v>850100</v>
      </c>
      <c r="C107" s="23" t="s">
        <v>193</v>
      </c>
      <c r="D107" s="50" t="s">
        <v>7</v>
      </c>
      <c r="E107" s="11" t="s">
        <v>8</v>
      </c>
      <c r="F107" s="54">
        <v>179753</v>
      </c>
      <c r="G107" s="55">
        <v>216591</v>
      </c>
      <c r="H107" s="46">
        <f t="shared" si="12"/>
        <v>179753</v>
      </c>
      <c r="I107" s="46">
        <f t="shared" si="13"/>
        <v>216591</v>
      </c>
      <c r="J107" s="47">
        <f t="shared" si="14"/>
        <v>198172</v>
      </c>
      <c r="K107" s="46">
        <f t="shared" si="15"/>
        <v>198172</v>
      </c>
      <c r="L107" s="38">
        <f t="shared" si="16"/>
        <v>26048.399605350038</v>
      </c>
      <c r="M107" s="39">
        <f t="shared" si="17"/>
        <v>0.13144339061698948</v>
      </c>
      <c r="N107" s="46">
        <f>H107</f>
        <v>179753</v>
      </c>
      <c r="O107" s="48" t="s">
        <v>812</v>
      </c>
    </row>
    <row r="108" spans="1:15" s="18" customFormat="1" ht="25.5">
      <c r="A108" s="11">
        <v>106</v>
      </c>
      <c r="B108" s="11">
        <v>590500</v>
      </c>
      <c r="C108" s="23" t="s">
        <v>194</v>
      </c>
      <c r="D108" s="50" t="s">
        <v>7</v>
      </c>
      <c r="E108" s="11" t="s">
        <v>8</v>
      </c>
      <c r="F108" s="54">
        <v>1168766</v>
      </c>
      <c r="G108" s="55">
        <v>216591</v>
      </c>
      <c r="H108" s="46">
        <f t="shared" si="12"/>
        <v>216591</v>
      </c>
      <c r="I108" s="46">
        <f t="shared" si="13"/>
        <v>1168766</v>
      </c>
      <c r="J108" s="47">
        <f t="shared" si="14"/>
        <v>692678.5</v>
      </c>
      <c r="K108" s="46">
        <f t="shared" si="15"/>
        <v>692678.5</v>
      </c>
      <c r="L108" s="38">
        <f t="shared" si="16"/>
        <v>673289.39937630086</v>
      </c>
      <c r="M108" s="39">
        <f t="shared" si="17"/>
        <v>0.97200851387231002</v>
      </c>
      <c r="N108" s="46">
        <f t="shared" ref="N108:N110" si="25">K108</f>
        <v>692678.5</v>
      </c>
      <c r="O108" s="34" t="s">
        <v>803</v>
      </c>
    </row>
    <row r="109" spans="1:15" s="18" customFormat="1" ht="25.5">
      <c r="A109" s="11">
        <v>107</v>
      </c>
      <c r="B109" s="11">
        <v>559220</v>
      </c>
      <c r="C109" s="23" t="s">
        <v>195</v>
      </c>
      <c r="D109" s="50" t="s">
        <v>7</v>
      </c>
      <c r="E109" s="11" t="s">
        <v>8</v>
      </c>
      <c r="F109" s="54">
        <v>1168766</v>
      </c>
      <c r="G109" s="55">
        <v>216591</v>
      </c>
      <c r="H109" s="46">
        <f t="shared" si="12"/>
        <v>216591</v>
      </c>
      <c r="I109" s="46">
        <f t="shared" si="13"/>
        <v>1168766</v>
      </c>
      <c r="J109" s="47">
        <f t="shared" si="14"/>
        <v>692678.5</v>
      </c>
      <c r="K109" s="46">
        <f t="shared" si="15"/>
        <v>692678.5</v>
      </c>
      <c r="L109" s="38">
        <f t="shared" si="16"/>
        <v>673289.39937630086</v>
      </c>
      <c r="M109" s="39">
        <f t="shared" si="17"/>
        <v>0.97200851387231002</v>
      </c>
      <c r="N109" s="46">
        <f t="shared" si="25"/>
        <v>692678.5</v>
      </c>
      <c r="O109" s="34" t="s">
        <v>803</v>
      </c>
    </row>
    <row r="110" spans="1:15" s="18" customFormat="1" ht="25.5">
      <c r="A110" s="11">
        <v>108</v>
      </c>
      <c r="B110" s="11">
        <v>770932</v>
      </c>
      <c r="C110" s="23" t="s">
        <v>196</v>
      </c>
      <c r="D110" s="50" t="s">
        <v>7</v>
      </c>
      <c r="E110" s="11" t="s">
        <v>8</v>
      </c>
      <c r="F110" s="54">
        <v>1074636</v>
      </c>
      <c r="G110" s="55">
        <v>216591</v>
      </c>
      <c r="H110" s="46">
        <f t="shared" si="12"/>
        <v>216591</v>
      </c>
      <c r="I110" s="46">
        <f t="shared" si="13"/>
        <v>1074636</v>
      </c>
      <c r="J110" s="47">
        <f t="shared" si="14"/>
        <v>645613.5</v>
      </c>
      <c r="K110" s="46">
        <f t="shared" si="15"/>
        <v>645613.5</v>
      </c>
      <c r="L110" s="38">
        <f t="shared" si="16"/>
        <v>606729.43806321116</v>
      </c>
      <c r="M110" s="39">
        <f t="shared" si="17"/>
        <v>0.93977191936539606</v>
      </c>
      <c r="N110" s="46">
        <f t="shared" si="25"/>
        <v>645613.5</v>
      </c>
      <c r="O110" s="34" t="s">
        <v>803</v>
      </c>
    </row>
    <row r="111" spans="1:15" s="18" customFormat="1" ht="25.5">
      <c r="A111" s="11">
        <v>109</v>
      </c>
      <c r="B111" s="11">
        <v>991022</v>
      </c>
      <c r="C111" s="23" t="s">
        <v>197</v>
      </c>
      <c r="D111" s="50" t="s">
        <v>7</v>
      </c>
      <c r="E111" s="11" t="s">
        <v>8</v>
      </c>
      <c r="F111" s="54">
        <v>15999</v>
      </c>
      <c r="G111" s="55">
        <v>37595</v>
      </c>
      <c r="H111" s="46">
        <f t="shared" si="12"/>
        <v>15999</v>
      </c>
      <c r="I111" s="46">
        <f t="shared" si="13"/>
        <v>37595</v>
      </c>
      <c r="J111" s="47">
        <f t="shared" si="14"/>
        <v>26797</v>
      </c>
      <c r="K111" s="46">
        <f t="shared" si="15"/>
        <v>26797</v>
      </c>
      <c r="L111" s="38">
        <f t="shared" si="16"/>
        <v>15270.67804650468</v>
      </c>
      <c r="M111" s="39">
        <f t="shared" si="17"/>
        <v>0.56986521052747241</v>
      </c>
      <c r="N111" s="46">
        <f>J111</f>
        <v>26797</v>
      </c>
      <c r="O111" s="44" t="s">
        <v>810</v>
      </c>
    </row>
    <row r="112" spans="1:15" s="18" customFormat="1" ht="25.5">
      <c r="A112" s="11">
        <v>110</v>
      </c>
      <c r="B112" s="20">
        <v>881210</v>
      </c>
      <c r="C112" s="51" t="s">
        <v>198</v>
      </c>
      <c r="D112" s="50" t="s">
        <v>7</v>
      </c>
      <c r="E112" s="11" t="s">
        <v>8</v>
      </c>
      <c r="F112" s="54">
        <v>567070</v>
      </c>
      <c r="G112" s="55"/>
      <c r="H112" s="46">
        <f t="shared" si="12"/>
        <v>567070</v>
      </c>
      <c r="I112" s="46">
        <f t="shared" si="13"/>
        <v>567070</v>
      </c>
      <c r="J112" s="47">
        <f t="shared" si="14"/>
        <v>567070</v>
      </c>
      <c r="K112" s="46">
        <f t="shared" si="15"/>
        <v>567070</v>
      </c>
      <c r="L112" s="38" t="e">
        <f t="shared" si="16"/>
        <v>#DIV/0!</v>
      </c>
      <c r="M112" s="39" t="e">
        <f t="shared" si="17"/>
        <v>#DIV/0!</v>
      </c>
      <c r="N112" s="46">
        <f t="shared" ref="N112:N115" si="26">F112</f>
        <v>567070</v>
      </c>
      <c r="O112" s="49" t="s">
        <v>808</v>
      </c>
    </row>
    <row r="113" spans="1:15" s="18" customFormat="1" ht="25.5">
      <c r="A113" s="11">
        <v>111</v>
      </c>
      <c r="B113" s="20">
        <v>881202</v>
      </c>
      <c r="C113" s="51" t="s">
        <v>199</v>
      </c>
      <c r="D113" s="50" t="s">
        <v>7</v>
      </c>
      <c r="E113" s="11" t="s">
        <v>8</v>
      </c>
      <c r="F113" s="54">
        <v>271325</v>
      </c>
      <c r="G113" s="55"/>
      <c r="H113" s="46">
        <f t="shared" si="12"/>
        <v>271325</v>
      </c>
      <c r="I113" s="46">
        <f t="shared" si="13"/>
        <v>271325</v>
      </c>
      <c r="J113" s="47">
        <f t="shared" si="14"/>
        <v>271325</v>
      </c>
      <c r="K113" s="46">
        <f t="shared" si="15"/>
        <v>271325</v>
      </c>
      <c r="L113" s="38" t="e">
        <f t="shared" si="16"/>
        <v>#DIV/0!</v>
      </c>
      <c r="M113" s="39" t="e">
        <f t="shared" si="17"/>
        <v>#DIV/0!</v>
      </c>
      <c r="N113" s="46">
        <f t="shared" si="26"/>
        <v>271325</v>
      </c>
      <c r="O113" s="49" t="s">
        <v>808</v>
      </c>
    </row>
    <row r="114" spans="1:15" s="18" customFormat="1" ht="25.5">
      <c r="A114" s="11">
        <v>112</v>
      </c>
      <c r="B114" s="20">
        <v>881202</v>
      </c>
      <c r="C114" s="51" t="s">
        <v>200</v>
      </c>
      <c r="D114" s="50" t="s">
        <v>7</v>
      </c>
      <c r="E114" s="11" t="s">
        <v>8</v>
      </c>
      <c r="F114" s="54">
        <v>271325</v>
      </c>
      <c r="G114" s="55"/>
      <c r="H114" s="46">
        <f t="shared" si="12"/>
        <v>271325</v>
      </c>
      <c r="I114" s="46">
        <f t="shared" si="13"/>
        <v>271325</v>
      </c>
      <c r="J114" s="47">
        <f t="shared" si="14"/>
        <v>271325</v>
      </c>
      <c r="K114" s="46">
        <f t="shared" si="15"/>
        <v>271325</v>
      </c>
      <c r="L114" s="38" t="e">
        <f t="shared" si="16"/>
        <v>#DIV/0!</v>
      </c>
      <c r="M114" s="39" t="e">
        <f t="shared" si="17"/>
        <v>#DIV/0!</v>
      </c>
      <c r="N114" s="46">
        <f t="shared" si="26"/>
        <v>271325</v>
      </c>
      <c r="O114" s="49" t="s">
        <v>808</v>
      </c>
    </row>
    <row r="115" spans="1:15" s="18" customFormat="1" ht="25.5">
      <c r="A115" s="11">
        <v>113</v>
      </c>
      <c r="B115" s="11">
        <v>881205</v>
      </c>
      <c r="C115" s="23" t="s">
        <v>201</v>
      </c>
      <c r="D115" s="50" t="s">
        <v>7</v>
      </c>
      <c r="E115" s="11" t="s">
        <v>8</v>
      </c>
      <c r="F115" s="54">
        <v>567070</v>
      </c>
      <c r="G115" s="55"/>
      <c r="H115" s="46">
        <f t="shared" si="12"/>
        <v>567070</v>
      </c>
      <c r="I115" s="46">
        <f t="shared" si="13"/>
        <v>567070</v>
      </c>
      <c r="J115" s="47">
        <f t="shared" si="14"/>
        <v>567070</v>
      </c>
      <c r="K115" s="46">
        <f t="shared" si="15"/>
        <v>567070</v>
      </c>
      <c r="L115" s="38" t="e">
        <f t="shared" si="16"/>
        <v>#DIV/0!</v>
      </c>
      <c r="M115" s="39" t="e">
        <f t="shared" si="17"/>
        <v>#DIV/0!</v>
      </c>
      <c r="N115" s="46">
        <f t="shared" si="26"/>
        <v>567070</v>
      </c>
      <c r="O115" s="49" t="s">
        <v>808</v>
      </c>
    </row>
    <row r="116" spans="1:15" s="18" customFormat="1" ht="25.5">
      <c r="A116" s="11">
        <v>114</v>
      </c>
      <c r="B116" s="11">
        <v>881118</v>
      </c>
      <c r="C116" s="23" t="s">
        <v>202</v>
      </c>
      <c r="D116" s="50" t="s">
        <v>7</v>
      </c>
      <c r="E116" s="11" t="s">
        <v>8</v>
      </c>
      <c r="F116" s="54">
        <v>96030</v>
      </c>
      <c r="G116" s="55">
        <v>86724</v>
      </c>
      <c r="H116" s="46">
        <f t="shared" si="12"/>
        <v>86724</v>
      </c>
      <c r="I116" s="46">
        <f t="shared" si="13"/>
        <v>96030</v>
      </c>
      <c r="J116" s="47">
        <f t="shared" si="14"/>
        <v>91377</v>
      </c>
      <c r="K116" s="46">
        <f t="shared" si="15"/>
        <v>91377</v>
      </c>
      <c r="L116" s="38">
        <f t="shared" si="16"/>
        <v>6580.335705722011</v>
      </c>
      <c r="M116" s="39">
        <f t="shared" si="17"/>
        <v>7.2013041637633224E-2</v>
      </c>
      <c r="N116" s="46">
        <f>H116</f>
        <v>86724</v>
      </c>
      <c r="O116" s="48" t="s">
        <v>812</v>
      </c>
    </row>
    <row r="117" spans="1:15" s="18" customFormat="1" ht="25.5">
      <c r="A117" s="11">
        <v>115</v>
      </c>
      <c r="B117" s="11">
        <v>881112</v>
      </c>
      <c r="C117" s="23" t="s">
        <v>203</v>
      </c>
      <c r="D117" s="50" t="s">
        <v>7</v>
      </c>
      <c r="E117" s="11" t="s">
        <v>8</v>
      </c>
      <c r="F117" s="54">
        <v>42468</v>
      </c>
      <c r="G117" s="55">
        <v>86724</v>
      </c>
      <c r="H117" s="46">
        <f t="shared" si="12"/>
        <v>42468</v>
      </c>
      <c r="I117" s="46">
        <f t="shared" si="13"/>
        <v>86724</v>
      </c>
      <c r="J117" s="47">
        <f t="shared" si="14"/>
        <v>64596</v>
      </c>
      <c r="K117" s="46">
        <f t="shared" si="15"/>
        <v>64596</v>
      </c>
      <c r="L117" s="38">
        <f t="shared" si="16"/>
        <v>31293.717708191849</v>
      </c>
      <c r="M117" s="39">
        <f t="shared" si="17"/>
        <v>0.48445287182165847</v>
      </c>
      <c r="N117" s="46">
        <f t="shared" ref="N117:N131" si="27">J117</f>
        <v>64596</v>
      </c>
      <c r="O117" s="44" t="s">
        <v>810</v>
      </c>
    </row>
    <row r="118" spans="1:15" s="18" customFormat="1" ht="25.5">
      <c r="A118" s="11">
        <v>116</v>
      </c>
      <c r="B118" s="11">
        <v>881131</v>
      </c>
      <c r="C118" s="23" t="s">
        <v>204</v>
      </c>
      <c r="D118" s="50" t="s">
        <v>7</v>
      </c>
      <c r="E118" s="11" t="s">
        <v>8</v>
      </c>
      <c r="F118" s="54">
        <v>28950</v>
      </c>
      <c r="G118" s="55">
        <v>85410</v>
      </c>
      <c r="H118" s="46">
        <f t="shared" si="12"/>
        <v>28950</v>
      </c>
      <c r="I118" s="46">
        <f t="shared" si="13"/>
        <v>85410</v>
      </c>
      <c r="J118" s="47">
        <f t="shared" si="14"/>
        <v>57180</v>
      </c>
      <c r="K118" s="46">
        <f t="shared" si="15"/>
        <v>57180</v>
      </c>
      <c r="L118" s="38">
        <f t="shared" si="16"/>
        <v>39923.248865792477</v>
      </c>
      <c r="M118" s="39">
        <f t="shared" si="17"/>
        <v>0.69820302318629723</v>
      </c>
      <c r="N118" s="46">
        <f t="shared" si="27"/>
        <v>57180</v>
      </c>
      <c r="O118" s="44" t="s">
        <v>810</v>
      </c>
    </row>
    <row r="119" spans="1:15" s="18" customFormat="1">
      <c r="A119" s="11">
        <v>117</v>
      </c>
      <c r="B119" s="11">
        <v>881432</v>
      </c>
      <c r="C119" s="23" t="s">
        <v>205</v>
      </c>
      <c r="D119" s="50" t="s">
        <v>7</v>
      </c>
      <c r="E119" s="11" t="s">
        <v>8</v>
      </c>
      <c r="F119" s="54">
        <v>40000</v>
      </c>
      <c r="G119" s="55">
        <v>87819</v>
      </c>
      <c r="H119" s="46">
        <f t="shared" si="12"/>
        <v>40000</v>
      </c>
      <c r="I119" s="46">
        <f t="shared" si="13"/>
        <v>87819</v>
      </c>
      <c r="J119" s="47">
        <f t="shared" si="14"/>
        <v>63909.5</v>
      </c>
      <c r="K119" s="46">
        <f t="shared" si="15"/>
        <v>63909.5</v>
      </c>
      <c r="L119" s="38">
        <f t="shared" si="16"/>
        <v>33813.139169559516</v>
      </c>
      <c r="M119" s="39">
        <f t="shared" si="17"/>
        <v>0.52907844951939098</v>
      </c>
      <c r="N119" s="46">
        <f t="shared" si="27"/>
        <v>63909.5</v>
      </c>
      <c r="O119" s="44" t="s">
        <v>810</v>
      </c>
    </row>
    <row r="120" spans="1:15" s="18" customFormat="1">
      <c r="A120" s="11">
        <v>118</v>
      </c>
      <c r="B120" s="11">
        <v>881630</v>
      </c>
      <c r="C120" s="23" t="s">
        <v>206</v>
      </c>
      <c r="D120" s="50" t="s">
        <v>7</v>
      </c>
      <c r="E120" s="11" t="s">
        <v>8</v>
      </c>
      <c r="F120" s="54">
        <v>33949</v>
      </c>
      <c r="G120" s="55">
        <v>89717</v>
      </c>
      <c r="H120" s="46">
        <f t="shared" si="12"/>
        <v>33949</v>
      </c>
      <c r="I120" s="46">
        <f t="shared" si="13"/>
        <v>89717</v>
      </c>
      <c r="J120" s="47">
        <f t="shared" si="14"/>
        <v>61833</v>
      </c>
      <c r="K120" s="46">
        <f t="shared" si="15"/>
        <v>61833</v>
      </c>
      <c r="L120" s="38">
        <f t="shared" si="16"/>
        <v>39433.930973211383</v>
      </c>
      <c r="M120" s="39">
        <f t="shared" si="17"/>
        <v>0.63774895239130214</v>
      </c>
      <c r="N120" s="46">
        <f t="shared" si="27"/>
        <v>61833</v>
      </c>
      <c r="O120" s="44" t="s">
        <v>810</v>
      </c>
    </row>
    <row r="121" spans="1:15" s="18" customFormat="1">
      <c r="A121" s="11">
        <v>119</v>
      </c>
      <c r="B121" s="11">
        <v>881611</v>
      </c>
      <c r="C121" s="23" t="s">
        <v>207</v>
      </c>
      <c r="D121" s="50" t="s">
        <v>7</v>
      </c>
      <c r="E121" s="11" t="s">
        <v>8</v>
      </c>
      <c r="F121" s="54">
        <v>33950</v>
      </c>
      <c r="G121" s="55">
        <v>89717</v>
      </c>
      <c r="H121" s="46">
        <f t="shared" si="12"/>
        <v>33950</v>
      </c>
      <c r="I121" s="46">
        <f t="shared" si="13"/>
        <v>89717</v>
      </c>
      <c r="J121" s="47">
        <f t="shared" si="14"/>
        <v>61833.5</v>
      </c>
      <c r="K121" s="46">
        <f t="shared" si="15"/>
        <v>61833.5</v>
      </c>
      <c r="L121" s="38">
        <f t="shared" si="16"/>
        <v>39433.223866430199</v>
      </c>
      <c r="M121" s="39">
        <f t="shared" si="17"/>
        <v>0.63773235974722764</v>
      </c>
      <c r="N121" s="46">
        <f t="shared" si="27"/>
        <v>61833.5</v>
      </c>
      <c r="O121" s="44" t="s">
        <v>810</v>
      </c>
    </row>
    <row r="122" spans="1:15" s="18" customFormat="1">
      <c r="A122" s="11">
        <v>120</v>
      </c>
      <c r="B122" s="11">
        <v>881610</v>
      </c>
      <c r="C122" s="23" t="s">
        <v>208</v>
      </c>
      <c r="D122" s="50" t="s">
        <v>7</v>
      </c>
      <c r="E122" s="11" t="s">
        <v>8</v>
      </c>
      <c r="F122" s="54">
        <v>33950</v>
      </c>
      <c r="G122" s="55">
        <v>89717</v>
      </c>
      <c r="H122" s="46">
        <f t="shared" si="12"/>
        <v>33950</v>
      </c>
      <c r="I122" s="46">
        <f t="shared" si="13"/>
        <v>89717</v>
      </c>
      <c r="J122" s="47">
        <f t="shared" si="14"/>
        <v>61833.5</v>
      </c>
      <c r="K122" s="46">
        <f t="shared" si="15"/>
        <v>61833.5</v>
      </c>
      <c r="L122" s="38">
        <f t="shared" si="16"/>
        <v>39433.223866430199</v>
      </c>
      <c r="M122" s="39">
        <f t="shared" si="17"/>
        <v>0.63773235974722764</v>
      </c>
      <c r="N122" s="46">
        <f t="shared" si="27"/>
        <v>61833.5</v>
      </c>
      <c r="O122" s="44" t="s">
        <v>810</v>
      </c>
    </row>
    <row r="123" spans="1:15" s="18" customFormat="1" ht="25.5">
      <c r="A123" s="11">
        <v>121</v>
      </c>
      <c r="B123" s="11">
        <v>881613</v>
      </c>
      <c r="C123" s="23" t="s">
        <v>209</v>
      </c>
      <c r="D123" s="50" t="s">
        <v>7</v>
      </c>
      <c r="E123" s="11" t="s">
        <v>8</v>
      </c>
      <c r="F123" s="54">
        <v>33950</v>
      </c>
      <c r="G123" s="55">
        <v>89717</v>
      </c>
      <c r="H123" s="46">
        <f t="shared" si="12"/>
        <v>33950</v>
      </c>
      <c r="I123" s="46">
        <f t="shared" si="13"/>
        <v>89717</v>
      </c>
      <c r="J123" s="47">
        <f t="shared" si="14"/>
        <v>61833.5</v>
      </c>
      <c r="K123" s="46">
        <f t="shared" si="15"/>
        <v>61833.5</v>
      </c>
      <c r="L123" s="38">
        <f t="shared" si="16"/>
        <v>39433.223866430199</v>
      </c>
      <c r="M123" s="39">
        <f t="shared" si="17"/>
        <v>0.63773235974722764</v>
      </c>
      <c r="N123" s="46">
        <f t="shared" si="27"/>
        <v>61833.5</v>
      </c>
      <c r="O123" s="44" t="s">
        <v>810</v>
      </c>
    </row>
    <row r="124" spans="1:15" s="18" customFormat="1" ht="25.5">
      <c r="A124" s="11">
        <v>122</v>
      </c>
      <c r="B124" s="11">
        <v>881622</v>
      </c>
      <c r="C124" s="23" t="s">
        <v>210</v>
      </c>
      <c r="D124" s="50" t="s">
        <v>7</v>
      </c>
      <c r="E124" s="11" t="s">
        <v>8</v>
      </c>
      <c r="F124" s="54">
        <v>33950</v>
      </c>
      <c r="G124" s="55">
        <v>89717</v>
      </c>
      <c r="H124" s="46">
        <f t="shared" si="12"/>
        <v>33950</v>
      </c>
      <c r="I124" s="46">
        <f t="shared" si="13"/>
        <v>89717</v>
      </c>
      <c r="J124" s="47">
        <f t="shared" si="14"/>
        <v>61833.5</v>
      </c>
      <c r="K124" s="46">
        <f t="shared" si="15"/>
        <v>61833.5</v>
      </c>
      <c r="L124" s="38">
        <f t="shared" si="16"/>
        <v>39433.223866430199</v>
      </c>
      <c r="M124" s="39">
        <f t="shared" si="17"/>
        <v>0.63773235974722764</v>
      </c>
      <c r="N124" s="46">
        <f t="shared" si="27"/>
        <v>61833.5</v>
      </c>
      <c r="O124" s="44" t="s">
        <v>810</v>
      </c>
    </row>
    <row r="125" spans="1:15" s="18" customFormat="1">
      <c r="A125" s="11">
        <v>123</v>
      </c>
      <c r="B125" s="11">
        <v>881612</v>
      </c>
      <c r="C125" s="23" t="s">
        <v>211</v>
      </c>
      <c r="D125" s="50" t="s">
        <v>7</v>
      </c>
      <c r="E125" s="11" t="s">
        <v>8</v>
      </c>
      <c r="F125" s="54">
        <v>33950</v>
      </c>
      <c r="G125" s="55">
        <v>89717</v>
      </c>
      <c r="H125" s="46">
        <f t="shared" si="12"/>
        <v>33950</v>
      </c>
      <c r="I125" s="46">
        <f t="shared" si="13"/>
        <v>89717</v>
      </c>
      <c r="J125" s="47">
        <f t="shared" si="14"/>
        <v>61833.5</v>
      </c>
      <c r="K125" s="46">
        <f t="shared" si="15"/>
        <v>61833.5</v>
      </c>
      <c r="L125" s="38">
        <f t="shared" si="16"/>
        <v>39433.223866430199</v>
      </c>
      <c r="M125" s="39">
        <f t="shared" si="17"/>
        <v>0.63773235974722764</v>
      </c>
      <c r="N125" s="46">
        <f t="shared" si="27"/>
        <v>61833.5</v>
      </c>
      <c r="O125" s="44" t="s">
        <v>810</v>
      </c>
    </row>
    <row r="126" spans="1:15" s="18" customFormat="1">
      <c r="A126" s="11">
        <v>124</v>
      </c>
      <c r="B126" s="11">
        <v>881620</v>
      </c>
      <c r="C126" s="23" t="s">
        <v>212</v>
      </c>
      <c r="D126" s="50" t="s">
        <v>7</v>
      </c>
      <c r="E126" s="11" t="s">
        <v>8</v>
      </c>
      <c r="F126" s="54">
        <v>33950</v>
      </c>
      <c r="G126" s="55">
        <v>89717</v>
      </c>
      <c r="H126" s="46">
        <f t="shared" si="12"/>
        <v>33950</v>
      </c>
      <c r="I126" s="46">
        <f t="shared" si="13"/>
        <v>89717</v>
      </c>
      <c r="J126" s="47">
        <f t="shared" si="14"/>
        <v>61833.5</v>
      </c>
      <c r="K126" s="46">
        <f t="shared" si="15"/>
        <v>61833.5</v>
      </c>
      <c r="L126" s="38">
        <f t="shared" si="16"/>
        <v>39433.223866430199</v>
      </c>
      <c r="M126" s="39">
        <f t="shared" si="17"/>
        <v>0.63773235974722764</v>
      </c>
      <c r="N126" s="46">
        <f t="shared" si="27"/>
        <v>61833.5</v>
      </c>
      <c r="O126" s="44" t="s">
        <v>810</v>
      </c>
    </row>
    <row r="127" spans="1:15" s="18" customFormat="1">
      <c r="A127" s="11">
        <v>125</v>
      </c>
      <c r="B127" s="11">
        <v>881621</v>
      </c>
      <c r="C127" s="23" t="s">
        <v>213</v>
      </c>
      <c r="D127" s="50" t="s">
        <v>7</v>
      </c>
      <c r="E127" s="11" t="s">
        <v>8</v>
      </c>
      <c r="F127" s="54">
        <v>33950</v>
      </c>
      <c r="G127" s="55">
        <v>89717</v>
      </c>
      <c r="H127" s="46">
        <f t="shared" si="12"/>
        <v>33950</v>
      </c>
      <c r="I127" s="46">
        <f t="shared" si="13"/>
        <v>89717</v>
      </c>
      <c r="J127" s="47">
        <f t="shared" si="14"/>
        <v>61833.5</v>
      </c>
      <c r="K127" s="46">
        <f t="shared" si="15"/>
        <v>61833.5</v>
      </c>
      <c r="L127" s="38">
        <f t="shared" si="16"/>
        <v>39433.223866430199</v>
      </c>
      <c r="M127" s="39">
        <f t="shared" si="17"/>
        <v>0.63773235974722764</v>
      </c>
      <c r="N127" s="46">
        <f t="shared" si="27"/>
        <v>61833.5</v>
      </c>
      <c r="O127" s="44" t="s">
        <v>810</v>
      </c>
    </row>
    <row r="128" spans="1:15" s="18" customFormat="1" ht="25.5">
      <c r="A128" s="11">
        <v>126</v>
      </c>
      <c r="B128" s="11">
        <v>881362</v>
      </c>
      <c r="C128" s="23" t="s">
        <v>214</v>
      </c>
      <c r="D128" s="50" t="s">
        <v>7</v>
      </c>
      <c r="E128" s="11" t="s">
        <v>8</v>
      </c>
      <c r="F128" s="54">
        <v>160686</v>
      </c>
      <c r="G128" s="55">
        <v>85410</v>
      </c>
      <c r="H128" s="46">
        <f t="shared" si="12"/>
        <v>85410</v>
      </c>
      <c r="I128" s="46">
        <f t="shared" si="13"/>
        <v>160686</v>
      </c>
      <c r="J128" s="47">
        <f t="shared" si="14"/>
        <v>123048</v>
      </c>
      <c r="K128" s="46">
        <f t="shared" si="15"/>
        <v>123048</v>
      </c>
      <c r="L128" s="38">
        <f t="shared" si="16"/>
        <v>53228.170060598553</v>
      </c>
      <c r="M128" s="39">
        <f t="shared" si="17"/>
        <v>0.43258053816883291</v>
      </c>
      <c r="N128" s="46">
        <f t="shared" si="27"/>
        <v>123048</v>
      </c>
      <c r="O128" s="44" t="s">
        <v>810</v>
      </c>
    </row>
    <row r="129" spans="1:15" s="18" customFormat="1" ht="38.25">
      <c r="A129" s="11">
        <v>127</v>
      </c>
      <c r="B129" s="11">
        <v>881305</v>
      </c>
      <c r="C129" s="23" t="s">
        <v>215</v>
      </c>
      <c r="D129" s="50" t="s">
        <v>7</v>
      </c>
      <c r="E129" s="11" t="s">
        <v>8</v>
      </c>
      <c r="F129" s="54">
        <v>49447</v>
      </c>
      <c r="G129" s="55">
        <v>131765</v>
      </c>
      <c r="H129" s="46">
        <f t="shared" si="12"/>
        <v>49447</v>
      </c>
      <c r="I129" s="46">
        <f t="shared" si="13"/>
        <v>131765</v>
      </c>
      <c r="J129" s="47">
        <f t="shared" si="14"/>
        <v>90606</v>
      </c>
      <c r="K129" s="46">
        <f t="shared" si="15"/>
        <v>90606</v>
      </c>
      <c r="L129" s="38">
        <f t="shared" si="16"/>
        <v>58207.616013714221</v>
      </c>
      <c r="M129" s="39">
        <f t="shared" si="17"/>
        <v>0.64242562317853369</v>
      </c>
      <c r="N129" s="46">
        <f t="shared" si="27"/>
        <v>90606</v>
      </c>
      <c r="O129" s="44" t="s">
        <v>810</v>
      </c>
    </row>
    <row r="130" spans="1:15" s="18" customFormat="1" ht="38.25">
      <c r="A130" s="11">
        <v>128</v>
      </c>
      <c r="B130" s="11">
        <v>881302</v>
      </c>
      <c r="C130" s="23" t="s">
        <v>216</v>
      </c>
      <c r="D130" s="50" t="s">
        <v>7</v>
      </c>
      <c r="E130" s="11" t="s">
        <v>8</v>
      </c>
      <c r="F130" s="54">
        <v>62235</v>
      </c>
      <c r="G130" s="55">
        <v>166000</v>
      </c>
      <c r="H130" s="46">
        <f t="shared" si="12"/>
        <v>62235</v>
      </c>
      <c r="I130" s="46">
        <f t="shared" si="13"/>
        <v>166000</v>
      </c>
      <c r="J130" s="47">
        <f t="shared" si="14"/>
        <v>114117.5</v>
      </c>
      <c r="K130" s="46">
        <f t="shared" si="15"/>
        <v>114117.5</v>
      </c>
      <c r="L130" s="38">
        <f t="shared" si="16"/>
        <v>73372.935149822108</v>
      </c>
      <c r="M130" s="39">
        <f t="shared" si="17"/>
        <v>0.64295953863186717</v>
      </c>
      <c r="N130" s="46">
        <f t="shared" si="27"/>
        <v>114117.5</v>
      </c>
      <c r="O130" s="44" t="s">
        <v>810</v>
      </c>
    </row>
    <row r="131" spans="1:15" s="18" customFormat="1" ht="25.5">
      <c r="A131" s="11">
        <v>129</v>
      </c>
      <c r="B131" s="11">
        <v>881340</v>
      </c>
      <c r="C131" s="23" t="s">
        <v>217</v>
      </c>
      <c r="D131" s="50" t="s">
        <v>7</v>
      </c>
      <c r="E131" s="11" t="s">
        <v>8</v>
      </c>
      <c r="F131" s="54">
        <v>49447</v>
      </c>
      <c r="G131" s="55">
        <v>83074</v>
      </c>
      <c r="H131" s="46">
        <f t="shared" si="12"/>
        <v>49447</v>
      </c>
      <c r="I131" s="46">
        <f t="shared" si="13"/>
        <v>83074</v>
      </c>
      <c r="J131" s="47">
        <f t="shared" si="14"/>
        <v>66260.5</v>
      </c>
      <c r="K131" s="46">
        <f t="shared" si="15"/>
        <v>66260.5</v>
      </c>
      <c r="L131" s="38">
        <f t="shared" si="16"/>
        <v>23777.879730960034</v>
      </c>
      <c r="M131" s="39">
        <f t="shared" si="17"/>
        <v>0.35885451710989252</v>
      </c>
      <c r="N131" s="46">
        <f t="shared" si="27"/>
        <v>66260.5</v>
      </c>
      <c r="O131" s="44" t="s">
        <v>810</v>
      </c>
    </row>
    <row r="132" spans="1:15" s="18" customFormat="1" ht="25.5">
      <c r="A132" s="11">
        <v>130</v>
      </c>
      <c r="B132" s="11">
        <v>881313</v>
      </c>
      <c r="C132" s="23" t="s">
        <v>218</v>
      </c>
      <c r="D132" s="50" t="s">
        <v>7</v>
      </c>
      <c r="E132" s="11" t="s">
        <v>8</v>
      </c>
      <c r="F132" s="54">
        <v>27350</v>
      </c>
      <c r="G132" s="55">
        <v>83074</v>
      </c>
      <c r="H132" s="46">
        <f t="shared" ref="H132:H195" si="28">MIN(F132:G132)</f>
        <v>27350</v>
      </c>
      <c r="I132" s="46">
        <f t="shared" ref="I132:I195" si="29">MAX(F132:G132)</f>
        <v>83074</v>
      </c>
      <c r="J132" s="47">
        <f t="shared" ref="J132:J195" si="30">AVERAGE(F132:G132)</f>
        <v>55212</v>
      </c>
      <c r="K132" s="46">
        <f t="shared" ref="K132:K195" si="31">MEDIAN(F132:G132)</f>
        <v>55212</v>
      </c>
      <c r="L132" s="38">
        <f>STDEV(F132:G132)</f>
        <v>39402.818274839177</v>
      </c>
      <c r="M132" s="39">
        <f t="shared" ref="M132:M195" si="32">L132/K132</f>
        <v>0.71366402729187817</v>
      </c>
      <c r="N132" s="46">
        <f>K132</f>
        <v>55212</v>
      </c>
      <c r="O132" s="34" t="s">
        <v>803</v>
      </c>
    </row>
    <row r="133" spans="1:15" s="18" customFormat="1">
      <c r="A133" s="11">
        <v>131</v>
      </c>
      <c r="B133" s="11">
        <v>881640</v>
      </c>
      <c r="C133" s="23" t="s">
        <v>219</v>
      </c>
      <c r="D133" s="50" t="s">
        <v>7</v>
      </c>
      <c r="E133" s="11" t="s">
        <v>8</v>
      </c>
      <c r="F133" s="54">
        <v>33949</v>
      </c>
      <c r="G133" s="55">
        <v>89717</v>
      </c>
      <c r="H133" s="46">
        <f t="shared" si="28"/>
        <v>33949</v>
      </c>
      <c r="I133" s="46">
        <f t="shared" si="29"/>
        <v>89717</v>
      </c>
      <c r="J133" s="47">
        <f t="shared" si="30"/>
        <v>61833</v>
      </c>
      <c r="K133" s="46">
        <f t="shared" si="31"/>
        <v>61833</v>
      </c>
      <c r="L133" s="38">
        <f t="shared" ref="L133:L195" si="33">STDEV(F133:G133)</f>
        <v>39433.930973211383</v>
      </c>
      <c r="M133" s="39">
        <f t="shared" si="32"/>
        <v>0.63774895239130214</v>
      </c>
      <c r="N133" s="46">
        <f t="shared" ref="N133:N134" si="34">J133</f>
        <v>61833</v>
      </c>
      <c r="O133" s="44" t="s">
        <v>810</v>
      </c>
    </row>
    <row r="134" spans="1:15" s="18" customFormat="1">
      <c r="A134" s="11">
        <v>132</v>
      </c>
      <c r="B134" s="11">
        <v>881132</v>
      </c>
      <c r="C134" s="23" t="s">
        <v>220</v>
      </c>
      <c r="D134" s="50" t="s">
        <v>7</v>
      </c>
      <c r="E134" s="11" t="s">
        <v>8</v>
      </c>
      <c r="F134" s="54">
        <v>36454</v>
      </c>
      <c r="G134" s="55">
        <v>85410</v>
      </c>
      <c r="H134" s="46">
        <f t="shared" si="28"/>
        <v>36454</v>
      </c>
      <c r="I134" s="46">
        <f t="shared" si="29"/>
        <v>85410</v>
      </c>
      <c r="J134" s="47">
        <f t="shared" si="30"/>
        <v>60932</v>
      </c>
      <c r="K134" s="46">
        <f t="shared" si="31"/>
        <v>60932</v>
      </c>
      <c r="L134" s="38">
        <f t="shared" si="33"/>
        <v>34617.119579768623</v>
      </c>
      <c r="M134" s="39">
        <f t="shared" si="32"/>
        <v>0.56812708559982639</v>
      </c>
      <c r="N134" s="46">
        <f t="shared" si="34"/>
        <v>60932</v>
      </c>
      <c r="O134" s="44" t="s">
        <v>810</v>
      </c>
    </row>
    <row r="135" spans="1:15" s="18" customFormat="1" ht="25.5">
      <c r="A135" s="11">
        <v>133</v>
      </c>
      <c r="B135" s="11">
        <v>881151</v>
      </c>
      <c r="C135" s="23" t="s">
        <v>221</v>
      </c>
      <c r="D135" s="50" t="s">
        <v>7</v>
      </c>
      <c r="E135" s="11" t="s">
        <v>8</v>
      </c>
      <c r="F135" s="54">
        <v>49447</v>
      </c>
      <c r="G135" s="55"/>
      <c r="H135" s="46">
        <f t="shared" si="28"/>
        <v>49447</v>
      </c>
      <c r="I135" s="46">
        <f t="shared" si="29"/>
        <v>49447</v>
      </c>
      <c r="J135" s="47">
        <f t="shared" si="30"/>
        <v>49447</v>
      </c>
      <c r="K135" s="46">
        <f t="shared" si="31"/>
        <v>49447</v>
      </c>
      <c r="L135" s="38" t="e">
        <f t="shared" si="33"/>
        <v>#DIV/0!</v>
      </c>
      <c r="M135" s="39" t="e">
        <f t="shared" si="32"/>
        <v>#DIV/0!</v>
      </c>
      <c r="N135" s="46">
        <f>F135</f>
        <v>49447</v>
      </c>
      <c r="O135" s="49" t="s">
        <v>808</v>
      </c>
    </row>
    <row r="136" spans="1:15" s="18" customFormat="1" ht="25.5">
      <c r="A136" s="11">
        <v>134</v>
      </c>
      <c r="B136" s="11">
        <v>881306</v>
      </c>
      <c r="C136" s="23" t="s">
        <v>222</v>
      </c>
      <c r="D136" s="50" t="s">
        <v>7</v>
      </c>
      <c r="E136" s="11" t="s">
        <v>8</v>
      </c>
      <c r="F136" s="54">
        <v>31117</v>
      </c>
      <c r="G136" s="55">
        <v>83074</v>
      </c>
      <c r="H136" s="46">
        <f t="shared" si="28"/>
        <v>31117</v>
      </c>
      <c r="I136" s="46">
        <f t="shared" si="29"/>
        <v>83074</v>
      </c>
      <c r="J136" s="47">
        <f t="shared" si="30"/>
        <v>57095.5</v>
      </c>
      <c r="K136" s="46">
        <f t="shared" si="31"/>
        <v>57095.5</v>
      </c>
      <c r="L136" s="38">
        <f t="shared" si="33"/>
        <v>36739.147030109452</v>
      </c>
      <c r="M136" s="39">
        <f t="shared" si="32"/>
        <v>0.6434683474198396</v>
      </c>
      <c r="N136" s="46">
        <f t="shared" ref="N136:N140" si="35">J136</f>
        <v>57095.5</v>
      </c>
      <c r="O136" s="44" t="s">
        <v>810</v>
      </c>
    </row>
    <row r="137" spans="1:15" s="18" customFormat="1" ht="25.5">
      <c r="A137" s="11">
        <v>135</v>
      </c>
      <c r="B137" s="11">
        <v>881201</v>
      </c>
      <c r="C137" s="23" t="s">
        <v>223</v>
      </c>
      <c r="D137" s="50" t="s">
        <v>7</v>
      </c>
      <c r="E137" s="11" t="s">
        <v>8</v>
      </c>
      <c r="F137" s="54">
        <v>33949</v>
      </c>
      <c r="G137" s="55">
        <v>90155</v>
      </c>
      <c r="H137" s="46">
        <f t="shared" si="28"/>
        <v>33949</v>
      </c>
      <c r="I137" s="46">
        <f t="shared" si="29"/>
        <v>90155</v>
      </c>
      <c r="J137" s="47">
        <f t="shared" si="30"/>
        <v>62052</v>
      </c>
      <c r="K137" s="46">
        <f t="shared" si="31"/>
        <v>62052</v>
      </c>
      <c r="L137" s="38">
        <f t="shared" si="33"/>
        <v>39743.643743371089</v>
      </c>
      <c r="M137" s="39">
        <f t="shared" si="32"/>
        <v>0.64048932739268816</v>
      </c>
      <c r="N137" s="46">
        <f t="shared" si="35"/>
        <v>62052</v>
      </c>
      <c r="O137" s="44" t="s">
        <v>810</v>
      </c>
    </row>
    <row r="138" spans="1:15" s="18" customFormat="1">
      <c r="A138" s="11">
        <v>136</v>
      </c>
      <c r="B138" s="11">
        <v>881212</v>
      </c>
      <c r="C138" s="23" t="s">
        <v>224</v>
      </c>
      <c r="D138" s="50" t="s">
        <v>7</v>
      </c>
      <c r="E138" s="11" t="s">
        <v>8</v>
      </c>
      <c r="F138" s="54">
        <v>28056</v>
      </c>
      <c r="G138" s="55">
        <v>78183</v>
      </c>
      <c r="H138" s="46">
        <f t="shared" si="28"/>
        <v>28056</v>
      </c>
      <c r="I138" s="46">
        <f t="shared" si="29"/>
        <v>78183</v>
      </c>
      <c r="J138" s="47">
        <f t="shared" si="30"/>
        <v>53119.5</v>
      </c>
      <c r="K138" s="46">
        <f t="shared" si="31"/>
        <v>53119.5</v>
      </c>
      <c r="L138" s="38">
        <f t="shared" si="33"/>
        <v>35445.141620538066</v>
      </c>
      <c r="M138" s="39">
        <f t="shared" si="32"/>
        <v>0.66727174804992639</v>
      </c>
      <c r="N138" s="46">
        <f t="shared" si="35"/>
        <v>53119.5</v>
      </c>
      <c r="O138" s="44" t="s">
        <v>810</v>
      </c>
    </row>
    <row r="139" spans="1:15" s="18" customFormat="1" ht="25.5">
      <c r="A139" s="11">
        <v>137</v>
      </c>
      <c r="B139" s="11">
        <v>881521</v>
      </c>
      <c r="C139" s="23" t="s">
        <v>225</v>
      </c>
      <c r="D139" s="50" t="s">
        <v>7</v>
      </c>
      <c r="E139" s="11" t="s">
        <v>8</v>
      </c>
      <c r="F139" s="54">
        <v>28950</v>
      </c>
      <c r="G139" s="55">
        <v>85410</v>
      </c>
      <c r="H139" s="46">
        <f t="shared" si="28"/>
        <v>28950</v>
      </c>
      <c r="I139" s="46">
        <f t="shared" si="29"/>
        <v>85410</v>
      </c>
      <c r="J139" s="47">
        <f t="shared" si="30"/>
        <v>57180</v>
      </c>
      <c r="K139" s="46">
        <f t="shared" si="31"/>
        <v>57180</v>
      </c>
      <c r="L139" s="38">
        <f t="shared" si="33"/>
        <v>39923.248865792477</v>
      </c>
      <c r="M139" s="39">
        <f t="shared" si="32"/>
        <v>0.69820302318629723</v>
      </c>
      <c r="N139" s="46">
        <f t="shared" si="35"/>
        <v>57180</v>
      </c>
      <c r="O139" s="44" t="s">
        <v>810</v>
      </c>
    </row>
    <row r="140" spans="1:15" s="18" customFormat="1">
      <c r="A140" s="11">
        <v>138</v>
      </c>
      <c r="B140" s="11">
        <v>881501</v>
      </c>
      <c r="C140" s="23" t="s">
        <v>226</v>
      </c>
      <c r="D140" s="50" t="s">
        <v>7</v>
      </c>
      <c r="E140" s="11" t="s">
        <v>8</v>
      </c>
      <c r="F140" s="54">
        <v>36454</v>
      </c>
      <c r="G140" s="55">
        <v>100594</v>
      </c>
      <c r="H140" s="46">
        <f t="shared" si="28"/>
        <v>36454</v>
      </c>
      <c r="I140" s="46">
        <f t="shared" si="29"/>
        <v>100594</v>
      </c>
      <c r="J140" s="47">
        <f t="shared" si="30"/>
        <v>68524</v>
      </c>
      <c r="K140" s="46">
        <f t="shared" si="31"/>
        <v>68524</v>
      </c>
      <c r="L140" s="38">
        <f t="shared" si="33"/>
        <v>45353.828945305155</v>
      </c>
      <c r="M140" s="39">
        <f t="shared" si="32"/>
        <v>0.66186779734553081</v>
      </c>
      <c r="N140" s="46">
        <f t="shared" si="35"/>
        <v>68524</v>
      </c>
      <c r="O140" s="44" t="s">
        <v>810</v>
      </c>
    </row>
    <row r="141" spans="1:15" s="18" customFormat="1">
      <c r="A141" s="11">
        <v>139</v>
      </c>
      <c r="B141" s="11">
        <v>881502</v>
      </c>
      <c r="C141" s="23" t="s">
        <v>227</v>
      </c>
      <c r="D141" s="50" t="s">
        <v>7</v>
      </c>
      <c r="E141" s="11" t="s">
        <v>8</v>
      </c>
      <c r="F141" s="54">
        <v>69582</v>
      </c>
      <c r="G141" s="55">
        <v>72416</v>
      </c>
      <c r="H141" s="46">
        <f t="shared" si="28"/>
        <v>69582</v>
      </c>
      <c r="I141" s="46">
        <f t="shared" si="29"/>
        <v>72416</v>
      </c>
      <c r="J141" s="47">
        <f t="shared" si="30"/>
        <v>70999</v>
      </c>
      <c r="K141" s="46">
        <f t="shared" si="31"/>
        <v>70999</v>
      </c>
      <c r="L141" s="38">
        <f t="shared" si="33"/>
        <v>2003.9406178826757</v>
      </c>
      <c r="M141" s="39">
        <f t="shared" si="32"/>
        <v>2.8224913278816263E-2</v>
      </c>
      <c r="N141" s="46">
        <f>H141</f>
        <v>69582</v>
      </c>
      <c r="O141" s="48" t="s">
        <v>812</v>
      </c>
    </row>
    <row r="142" spans="1:15" s="18" customFormat="1" ht="25.5">
      <c r="A142" s="11">
        <v>140</v>
      </c>
      <c r="B142" s="11">
        <v>881331</v>
      </c>
      <c r="C142" s="23" t="s">
        <v>228</v>
      </c>
      <c r="D142" s="50" t="s">
        <v>7</v>
      </c>
      <c r="E142" s="11" t="s">
        <v>8</v>
      </c>
      <c r="F142" s="54">
        <v>31117</v>
      </c>
      <c r="G142" s="55">
        <v>83074</v>
      </c>
      <c r="H142" s="46">
        <f t="shared" si="28"/>
        <v>31117</v>
      </c>
      <c r="I142" s="46">
        <f t="shared" si="29"/>
        <v>83074</v>
      </c>
      <c r="J142" s="47">
        <f t="shared" si="30"/>
        <v>57095.5</v>
      </c>
      <c r="K142" s="46">
        <f t="shared" si="31"/>
        <v>57095.5</v>
      </c>
      <c r="L142" s="38">
        <f t="shared" si="33"/>
        <v>36739.147030109452</v>
      </c>
      <c r="M142" s="39">
        <f t="shared" si="32"/>
        <v>0.6434683474198396</v>
      </c>
      <c r="N142" s="46">
        <f t="shared" ref="N142:N145" si="36">J142</f>
        <v>57095.5</v>
      </c>
      <c r="O142" s="44" t="s">
        <v>810</v>
      </c>
    </row>
    <row r="143" spans="1:15" s="18" customFormat="1">
      <c r="A143" s="11">
        <v>141</v>
      </c>
      <c r="B143" s="11">
        <v>881130</v>
      </c>
      <c r="C143" s="23" t="s">
        <v>229</v>
      </c>
      <c r="D143" s="50" t="s">
        <v>7</v>
      </c>
      <c r="E143" s="11" t="s">
        <v>8</v>
      </c>
      <c r="F143" s="54">
        <v>36454</v>
      </c>
      <c r="G143" s="55">
        <v>85410</v>
      </c>
      <c r="H143" s="46">
        <f t="shared" si="28"/>
        <v>36454</v>
      </c>
      <c r="I143" s="46">
        <f t="shared" si="29"/>
        <v>85410</v>
      </c>
      <c r="J143" s="47">
        <f t="shared" si="30"/>
        <v>60932</v>
      </c>
      <c r="K143" s="46">
        <f t="shared" si="31"/>
        <v>60932</v>
      </c>
      <c r="L143" s="38">
        <f t="shared" si="33"/>
        <v>34617.119579768623</v>
      </c>
      <c r="M143" s="39">
        <f t="shared" si="32"/>
        <v>0.56812708559982639</v>
      </c>
      <c r="N143" s="46">
        <f t="shared" si="36"/>
        <v>60932</v>
      </c>
      <c r="O143" s="44" t="s">
        <v>810</v>
      </c>
    </row>
    <row r="144" spans="1:15" s="18" customFormat="1" ht="25.5">
      <c r="A144" s="11">
        <v>142</v>
      </c>
      <c r="B144" s="11">
        <v>881301</v>
      </c>
      <c r="C144" s="23" t="s">
        <v>230</v>
      </c>
      <c r="D144" s="50" t="s">
        <v>7</v>
      </c>
      <c r="E144" s="11" t="s">
        <v>8</v>
      </c>
      <c r="F144" s="54">
        <v>36454</v>
      </c>
      <c r="G144" s="55">
        <v>85410</v>
      </c>
      <c r="H144" s="46">
        <f t="shared" si="28"/>
        <v>36454</v>
      </c>
      <c r="I144" s="46">
        <f t="shared" si="29"/>
        <v>85410</v>
      </c>
      <c r="J144" s="47">
        <f t="shared" si="30"/>
        <v>60932</v>
      </c>
      <c r="K144" s="46">
        <f t="shared" si="31"/>
        <v>60932</v>
      </c>
      <c r="L144" s="38">
        <f t="shared" si="33"/>
        <v>34617.119579768623</v>
      </c>
      <c r="M144" s="39">
        <f t="shared" si="32"/>
        <v>0.56812708559982639</v>
      </c>
      <c r="N144" s="46">
        <f t="shared" si="36"/>
        <v>60932</v>
      </c>
      <c r="O144" s="44" t="s">
        <v>810</v>
      </c>
    </row>
    <row r="145" spans="1:15" s="18" customFormat="1" ht="51">
      <c r="A145" s="11">
        <v>143</v>
      </c>
      <c r="B145" s="11">
        <v>881602</v>
      </c>
      <c r="C145" s="23" t="s">
        <v>231</v>
      </c>
      <c r="D145" s="50" t="s">
        <v>7</v>
      </c>
      <c r="E145" s="11" t="s">
        <v>8</v>
      </c>
      <c r="F145" s="54">
        <v>36454</v>
      </c>
      <c r="G145" s="55">
        <v>85410</v>
      </c>
      <c r="H145" s="46">
        <f t="shared" si="28"/>
        <v>36454</v>
      </c>
      <c r="I145" s="46">
        <f t="shared" si="29"/>
        <v>85410</v>
      </c>
      <c r="J145" s="47">
        <f t="shared" si="30"/>
        <v>60932</v>
      </c>
      <c r="K145" s="46">
        <f t="shared" si="31"/>
        <v>60932</v>
      </c>
      <c r="L145" s="38">
        <f t="shared" si="33"/>
        <v>34617.119579768623</v>
      </c>
      <c r="M145" s="39">
        <f t="shared" si="32"/>
        <v>0.56812708559982639</v>
      </c>
      <c r="N145" s="46">
        <f t="shared" si="36"/>
        <v>60932</v>
      </c>
      <c r="O145" s="44" t="s">
        <v>810</v>
      </c>
    </row>
    <row r="146" spans="1:15" s="18" customFormat="1" ht="51">
      <c r="A146" s="11">
        <v>144</v>
      </c>
      <c r="B146" s="11">
        <v>881705</v>
      </c>
      <c r="C146" s="23" t="s">
        <v>232</v>
      </c>
      <c r="D146" s="50" t="s">
        <v>7</v>
      </c>
      <c r="E146" s="11" t="s">
        <v>8</v>
      </c>
      <c r="F146" s="54">
        <v>36454</v>
      </c>
      <c r="G146" s="56"/>
      <c r="H146" s="46">
        <f t="shared" si="28"/>
        <v>36454</v>
      </c>
      <c r="I146" s="46">
        <f t="shared" si="29"/>
        <v>36454</v>
      </c>
      <c r="J146" s="47">
        <f t="shared" si="30"/>
        <v>36454</v>
      </c>
      <c r="K146" s="46">
        <f t="shared" si="31"/>
        <v>36454</v>
      </c>
      <c r="L146" s="38" t="e">
        <f t="shared" si="33"/>
        <v>#DIV/0!</v>
      </c>
      <c r="M146" s="39" t="e">
        <f t="shared" si="32"/>
        <v>#DIV/0!</v>
      </c>
      <c r="N146" s="46">
        <f>F146</f>
        <v>36454</v>
      </c>
      <c r="O146" s="49" t="s">
        <v>808</v>
      </c>
    </row>
    <row r="147" spans="1:15" s="18" customFormat="1" ht="25.5">
      <c r="A147" s="11">
        <v>145</v>
      </c>
      <c r="B147" s="11">
        <v>881141</v>
      </c>
      <c r="C147" s="23" t="s">
        <v>233</v>
      </c>
      <c r="D147" s="50" t="s">
        <v>7</v>
      </c>
      <c r="E147" s="11" t="s">
        <v>8</v>
      </c>
      <c r="F147" s="54">
        <v>28950</v>
      </c>
      <c r="G147" s="55">
        <v>85410</v>
      </c>
      <c r="H147" s="46">
        <f t="shared" si="28"/>
        <v>28950</v>
      </c>
      <c r="I147" s="46">
        <f t="shared" si="29"/>
        <v>85410</v>
      </c>
      <c r="J147" s="47">
        <f t="shared" si="30"/>
        <v>57180</v>
      </c>
      <c r="K147" s="46">
        <f t="shared" si="31"/>
        <v>57180</v>
      </c>
      <c r="L147" s="38">
        <f t="shared" si="33"/>
        <v>39923.248865792477</v>
      </c>
      <c r="M147" s="39">
        <f t="shared" si="32"/>
        <v>0.69820302318629723</v>
      </c>
      <c r="N147" s="46">
        <f t="shared" ref="N147:N149" si="37">J147</f>
        <v>57180</v>
      </c>
      <c r="O147" s="44" t="s">
        <v>810</v>
      </c>
    </row>
    <row r="148" spans="1:15" s="18" customFormat="1">
      <c r="A148" s="11">
        <v>146</v>
      </c>
      <c r="B148" s="11">
        <v>881211</v>
      </c>
      <c r="C148" s="23" t="s">
        <v>234</v>
      </c>
      <c r="D148" s="50" t="s">
        <v>7</v>
      </c>
      <c r="E148" s="11" t="s">
        <v>8</v>
      </c>
      <c r="F148" s="54">
        <v>28056</v>
      </c>
      <c r="G148" s="55">
        <v>78183</v>
      </c>
      <c r="H148" s="46">
        <f t="shared" si="28"/>
        <v>28056</v>
      </c>
      <c r="I148" s="46">
        <f t="shared" si="29"/>
        <v>78183</v>
      </c>
      <c r="J148" s="47">
        <f t="shared" si="30"/>
        <v>53119.5</v>
      </c>
      <c r="K148" s="46">
        <f t="shared" si="31"/>
        <v>53119.5</v>
      </c>
      <c r="L148" s="38">
        <f t="shared" si="33"/>
        <v>35445.141620538066</v>
      </c>
      <c r="M148" s="39">
        <f t="shared" si="32"/>
        <v>0.66727174804992639</v>
      </c>
      <c r="N148" s="46">
        <f t="shared" si="37"/>
        <v>53119.5</v>
      </c>
      <c r="O148" s="44" t="s">
        <v>810</v>
      </c>
    </row>
    <row r="149" spans="1:15" s="18" customFormat="1" ht="25.5">
      <c r="A149" s="11">
        <v>147</v>
      </c>
      <c r="B149" s="11">
        <v>881332</v>
      </c>
      <c r="C149" s="23" t="s">
        <v>235</v>
      </c>
      <c r="D149" s="50" t="s">
        <v>7</v>
      </c>
      <c r="E149" s="11" t="s">
        <v>8</v>
      </c>
      <c r="F149" s="54">
        <v>36454</v>
      </c>
      <c r="G149" s="55">
        <v>100594</v>
      </c>
      <c r="H149" s="46">
        <f t="shared" si="28"/>
        <v>36454</v>
      </c>
      <c r="I149" s="46">
        <f t="shared" si="29"/>
        <v>100594</v>
      </c>
      <c r="J149" s="47">
        <f t="shared" si="30"/>
        <v>68524</v>
      </c>
      <c r="K149" s="46">
        <f t="shared" si="31"/>
        <v>68524</v>
      </c>
      <c r="L149" s="38">
        <f t="shared" si="33"/>
        <v>45353.828945305155</v>
      </c>
      <c r="M149" s="39">
        <f t="shared" si="32"/>
        <v>0.66186779734553081</v>
      </c>
      <c r="N149" s="46">
        <f t="shared" si="37"/>
        <v>68524</v>
      </c>
      <c r="O149" s="44" t="s">
        <v>810</v>
      </c>
    </row>
    <row r="150" spans="1:15" s="18" customFormat="1" ht="38.25">
      <c r="A150" s="11">
        <v>148</v>
      </c>
      <c r="B150" s="11">
        <v>881390</v>
      </c>
      <c r="C150" s="23" t="s">
        <v>236</v>
      </c>
      <c r="D150" s="50" t="s">
        <v>7</v>
      </c>
      <c r="E150" s="11" t="s">
        <v>8</v>
      </c>
      <c r="F150" s="54">
        <v>47957</v>
      </c>
      <c r="G150" s="55">
        <v>56210</v>
      </c>
      <c r="H150" s="46">
        <f t="shared" si="28"/>
        <v>47957</v>
      </c>
      <c r="I150" s="46">
        <f t="shared" si="29"/>
        <v>56210</v>
      </c>
      <c r="J150" s="47">
        <f t="shared" si="30"/>
        <v>52083.5</v>
      </c>
      <c r="K150" s="46">
        <f t="shared" si="31"/>
        <v>52083.5</v>
      </c>
      <c r="L150" s="38">
        <f t="shared" si="33"/>
        <v>5835.7522651325771</v>
      </c>
      <c r="M150" s="39">
        <f t="shared" si="32"/>
        <v>0.11204608494307366</v>
      </c>
      <c r="N150" s="46">
        <f>H150</f>
        <v>47957</v>
      </c>
      <c r="O150" s="48" t="s">
        <v>812</v>
      </c>
    </row>
    <row r="151" spans="1:15" s="18" customFormat="1" ht="25.5">
      <c r="A151" s="11">
        <v>149</v>
      </c>
      <c r="B151" s="11">
        <v>882132</v>
      </c>
      <c r="C151" s="23" t="s">
        <v>237</v>
      </c>
      <c r="D151" s="50" t="s">
        <v>7</v>
      </c>
      <c r="E151" s="11" t="s">
        <v>8</v>
      </c>
      <c r="F151" s="54">
        <v>88687</v>
      </c>
      <c r="G151" s="55">
        <v>369600</v>
      </c>
      <c r="H151" s="46">
        <f t="shared" si="28"/>
        <v>88687</v>
      </c>
      <c r="I151" s="46">
        <f t="shared" si="29"/>
        <v>369600</v>
      </c>
      <c r="J151" s="47">
        <f t="shared" si="30"/>
        <v>229143.5</v>
      </c>
      <c r="K151" s="46">
        <f t="shared" si="31"/>
        <v>229143.5</v>
      </c>
      <c r="L151" s="38">
        <f t="shared" si="33"/>
        <v>198635.48722345661</v>
      </c>
      <c r="M151" s="39">
        <f t="shared" si="32"/>
        <v>0.86686066688977259</v>
      </c>
      <c r="N151" s="46">
        <f>K151</f>
        <v>229143.5</v>
      </c>
      <c r="O151" s="34" t="s">
        <v>803</v>
      </c>
    </row>
    <row r="152" spans="1:15" s="18" customFormat="1" ht="25.5">
      <c r="A152" s="11">
        <v>150</v>
      </c>
      <c r="B152" s="11">
        <v>882317</v>
      </c>
      <c r="C152" s="23" t="s">
        <v>238</v>
      </c>
      <c r="D152" s="50" t="s">
        <v>7</v>
      </c>
      <c r="E152" s="11" t="s">
        <v>8</v>
      </c>
      <c r="F152" s="54">
        <v>181760</v>
      </c>
      <c r="G152" s="55">
        <v>369600</v>
      </c>
      <c r="H152" s="46">
        <f t="shared" si="28"/>
        <v>181760</v>
      </c>
      <c r="I152" s="46">
        <f t="shared" si="29"/>
        <v>369600</v>
      </c>
      <c r="J152" s="47">
        <f t="shared" si="30"/>
        <v>275680</v>
      </c>
      <c r="K152" s="46">
        <f t="shared" si="31"/>
        <v>275680</v>
      </c>
      <c r="L152" s="38">
        <f t="shared" si="33"/>
        <v>132822.93777808108</v>
      </c>
      <c r="M152" s="39">
        <f t="shared" si="32"/>
        <v>0.48180113819675374</v>
      </c>
      <c r="N152" s="46">
        <f>J152</f>
        <v>275680</v>
      </c>
      <c r="O152" s="44" t="s">
        <v>810</v>
      </c>
    </row>
    <row r="153" spans="1:15" s="18" customFormat="1" ht="25.5">
      <c r="A153" s="11">
        <v>151</v>
      </c>
      <c r="B153" s="11">
        <v>882840</v>
      </c>
      <c r="C153" s="23" t="s">
        <v>239</v>
      </c>
      <c r="D153" s="50" t="s">
        <v>7</v>
      </c>
      <c r="E153" s="11" t="s">
        <v>8</v>
      </c>
      <c r="F153" s="54">
        <v>127952</v>
      </c>
      <c r="G153" s="55"/>
      <c r="H153" s="46">
        <f t="shared" si="28"/>
        <v>127952</v>
      </c>
      <c r="I153" s="46">
        <f t="shared" si="29"/>
        <v>127952</v>
      </c>
      <c r="J153" s="47">
        <f t="shared" si="30"/>
        <v>127952</v>
      </c>
      <c r="K153" s="46">
        <f t="shared" si="31"/>
        <v>127952</v>
      </c>
      <c r="L153" s="38" t="e">
        <f t="shared" si="33"/>
        <v>#DIV/0!</v>
      </c>
      <c r="M153" s="39" t="e">
        <f t="shared" si="32"/>
        <v>#DIV/0!</v>
      </c>
      <c r="N153" s="46">
        <f>F153</f>
        <v>127952</v>
      </c>
      <c r="O153" s="49" t="s">
        <v>808</v>
      </c>
    </row>
    <row r="154" spans="1:15" s="18" customFormat="1" ht="25.5">
      <c r="A154" s="11">
        <v>152</v>
      </c>
      <c r="B154" s="11">
        <v>882296</v>
      </c>
      <c r="C154" s="23" t="s">
        <v>240</v>
      </c>
      <c r="D154" s="50" t="s">
        <v>7</v>
      </c>
      <c r="E154" s="11" t="s">
        <v>8</v>
      </c>
      <c r="F154" s="54">
        <v>141629</v>
      </c>
      <c r="G154" s="55">
        <v>369600</v>
      </c>
      <c r="H154" s="46">
        <f t="shared" si="28"/>
        <v>141629</v>
      </c>
      <c r="I154" s="46">
        <f t="shared" si="29"/>
        <v>369600</v>
      </c>
      <c r="J154" s="47">
        <f t="shared" si="30"/>
        <v>255614.5</v>
      </c>
      <c r="K154" s="46">
        <f t="shared" si="31"/>
        <v>255614.5</v>
      </c>
      <c r="L154" s="38">
        <f t="shared" si="33"/>
        <v>161199.84001387842</v>
      </c>
      <c r="M154" s="39">
        <f t="shared" si="32"/>
        <v>0.6306365249775675</v>
      </c>
      <c r="N154" s="46">
        <f t="shared" ref="N154:N157" si="38">J154</f>
        <v>255614.5</v>
      </c>
      <c r="O154" s="44" t="s">
        <v>810</v>
      </c>
    </row>
    <row r="155" spans="1:15" s="18" customFormat="1" ht="25.5">
      <c r="A155" s="11">
        <v>153</v>
      </c>
      <c r="B155" s="11">
        <v>882292</v>
      </c>
      <c r="C155" s="23" t="s">
        <v>241</v>
      </c>
      <c r="D155" s="50" t="s">
        <v>7</v>
      </c>
      <c r="E155" s="11" t="s">
        <v>8</v>
      </c>
      <c r="F155" s="54">
        <v>141629</v>
      </c>
      <c r="G155" s="55">
        <v>369600</v>
      </c>
      <c r="H155" s="46">
        <f t="shared" si="28"/>
        <v>141629</v>
      </c>
      <c r="I155" s="46">
        <f t="shared" si="29"/>
        <v>369600</v>
      </c>
      <c r="J155" s="47">
        <f t="shared" si="30"/>
        <v>255614.5</v>
      </c>
      <c r="K155" s="46">
        <f t="shared" si="31"/>
        <v>255614.5</v>
      </c>
      <c r="L155" s="38">
        <f t="shared" si="33"/>
        <v>161199.84001387842</v>
      </c>
      <c r="M155" s="39">
        <f t="shared" si="32"/>
        <v>0.6306365249775675</v>
      </c>
      <c r="N155" s="46">
        <f t="shared" si="38"/>
        <v>255614.5</v>
      </c>
      <c r="O155" s="44" t="s">
        <v>810</v>
      </c>
    </row>
    <row r="156" spans="1:15" s="18" customFormat="1" ht="25.5">
      <c r="A156" s="11">
        <v>154</v>
      </c>
      <c r="B156" s="11">
        <v>882294</v>
      </c>
      <c r="C156" s="23" t="s">
        <v>242</v>
      </c>
      <c r="D156" s="50" t="s">
        <v>7</v>
      </c>
      <c r="E156" s="11" t="s">
        <v>8</v>
      </c>
      <c r="F156" s="54">
        <v>141629</v>
      </c>
      <c r="G156" s="55">
        <v>369600</v>
      </c>
      <c r="H156" s="46">
        <f t="shared" si="28"/>
        <v>141629</v>
      </c>
      <c r="I156" s="46">
        <f t="shared" si="29"/>
        <v>369600</v>
      </c>
      <c r="J156" s="47">
        <f t="shared" si="30"/>
        <v>255614.5</v>
      </c>
      <c r="K156" s="46">
        <f t="shared" si="31"/>
        <v>255614.5</v>
      </c>
      <c r="L156" s="38">
        <f t="shared" si="33"/>
        <v>161199.84001387842</v>
      </c>
      <c r="M156" s="39">
        <f t="shared" si="32"/>
        <v>0.6306365249775675</v>
      </c>
      <c r="N156" s="46">
        <f t="shared" si="38"/>
        <v>255614.5</v>
      </c>
      <c r="O156" s="44" t="s">
        <v>810</v>
      </c>
    </row>
    <row r="157" spans="1:15" s="18" customFormat="1">
      <c r="A157" s="11">
        <v>155</v>
      </c>
      <c r="B157" s="11">
        <v>882212</v>
      </c>
      <c r="C157" s="23" t="s">
        <v>243</v>
      </c>
      <c r="D157" s="50" t="s">
        <v>7</v>
      </c>
      <c r="E157" s="11" t="s">
        <v>8</v>
      </c>
      <c r="F157" s="54">
        <v>140638</v>
      </c>
      <c r="G157" s="55">
        <v>369600</v>
      </c>
      <c r="H157" s="46">
        <f t="shared" si="28"/>
        <v>140638</v>
      </c>
      <c r="I157" s="46">
        <f t="shared" si="29"/>
        <v>369600</v>
      </c>
      <c r="J157" s="47">
        <f t="shared" si="30"/>
        <v>255119</v>
      </c>
      <c r="K157" s="46">
        <f t="shared" si="31"/>
        <v>255119</v>
      </c>
      <c r="L157" s="38">
        <f t="shared" si="33"/>
        <v>161900.58283403429</v>
      </c>
      <c r="M157" s="39">
        <f t="shared" si="32"/>
        <v>0.63460809596319478</v>
      </c>
      <c r="N157" s="46">
        <f t="shared" si="38"/>
        <v>255119</v>
      </c>
      <c r="O157" s="44" t="s">
        <v>810</v>
      </c>
    </row>
    <row r="158" spans="1:15" s="18" customFormat="1" ht="25.5">
      <c r="A158" s="11">
        <v>156</v>
      </c>
      <c r="B158" s="11">
        <v>882262</v>
      </c>
      <c r="C158" s="23" t="s">
        <v>244</v>
      </c>
      <c r="D158" s="50" t="s">
        <v>7</v>
      </c>
      <c r="E158" s="11" t="s">
        <v>8</v>
      </c>
      <c r="F158" s="54">
        <v>115294</v>
      </c>
      <c r="G158" s="55">
        <v>369600</v>
      </c>
      <c r="H158" s="46">
        <f t="shared" si="28"/>
        <v>115294</v>
      </c>
      <c r="I158" s="46">
        <f t="shared" si="29"/>
        <v>369600</v>
      </c>
      <c r="J158" s="47">
        <f t="shared" si="30"/>
        <v>242447</v>
      </c>
      <c r="K158" s="46">
        <f t="shared" si="31"/>
        <v>242447</v>
      </c>
      <c r="L158" s="38">
        <f t="shared" si="33"/>
        <v>179821.49709642614</v>
      </c>
      <c r="M158" s="39">
        <f t="shared" si="32"/>
        <v>0.74169404899390856</v>
      </c>
      <c r="N158" s="46">
        <f t="shared" ref="N158:N159" si="39">K158</f>
        <v>242447</v>
      </c>
      <c r="O158" s="34" t="s">
        <v>803</v>
      </c>
    </row>
    <row r="159" spans="1:15" s="18" customFormat="1" ht="25.5">
      <c r="A159" s="11">
        <v>157</v>
      </c>
      <c r="B159" s="11">
        <v>882232</v>
      </c>
      <c r="C159" s="23" t="s">
        <v>245</v>
      </c>
      <c r="D159" s="50" t="s">
        <v>7</v>
      </c>
      <c r="E159" s="11" t="s">
        <v>8</v>
      </c>
      <c r="F159" s="54">
        <v>115294</v>
      </c>
      <c r="G159" s="55">
        <v>369600</v>
      </c>
      <c r="H159" s="46">
        <f t="shared" si="28"/>
        <v>115294</v>
      </c>
      <c r="I159" s="46">
        <f t="shared" si="29"/>
        <v>369600</v>
      </c>
      <c r="J159" s="47">
        <f t="shared" si="30"/>
        <v>242447</v>
      </c>
      <c r="K159" s="46">
        <f t="shared" si="31"/>
        <v>242447</v>
      </c>
      <c r="L159" s="38">
        <f t="shared" si="33"/>
        <v>179821.49709642614</v>
      </c>
      <c r="M159" s="39">
        <f t="shared" si="32"/>
        <v>0.74169404899390856</v>
      </c>
      <c r="N159" s="46">
        <f t="shared" si="39"/>
        <v>242447</v>
      </c>
      <c r="O159" s="34" t="s">
        <v>803</v>
      </c>
    </row>
    <row r="160" spans="1:15" s="18" customFormat="1">
      <c r="A160" s="11">
        <v>158</v>
      </c>
      <c r="B160" s="11">
        <v>882222</v>
      </c>
      <c r="C160" s="23" t="s">
        <v>246</v>
      </c>
      <c r="D160" s="50" t="s">
        <v>7</v>
      </c>
      <c r="E160" s="11" t="s">
        <v>8</v>
      </c>
      <c r="F160" s="54">
        <v>115294</v>
      </c>
      <c r="G160" s="55">
        <v>237000</v>
      </c>
      <c r="H160" s="46">
        <f t="shared" si="28"/>
        <v>115294</v>
      </c>
      <c r="I160" s="46">
        <f t="shared" si="29"/>
        <v>237000</v>
      </c>
      <c r="J160" s="47">
        <f t="shared" si="30"/>
        <v>176147</v>
      </c>
      <c r="K160" s="46">
        <f t="shared" si="31"/>
        <v>176147</v>
      </c>
      <c r="L160" s="38">
        <f t="shared" si="33"/>
        <v>86059.137911089958</v>
      </c>
      <c r="M160" s="39">
        <f t="shared" si="32"/>
        <v>0.48856431225675123</v>
      </c>
      <c r="N160" s="46">
        <f t="shared" ref="N160:N161" si="40">J160</f>
        <v>176147</v>
      </c>
      <c r="O160" s="44" t="s">
        <v>810</v>
      </c>
    </row>
    <row r="161" spans="1:15" s="18" customFormat="1" ht="25.5">
      <c r="A161" s="11">
        <v>159</v>
      </c>
      <c r="B161" s="11">
        <v>882602</v>
      </c>
      <c r="C161" s="23" t="s">
        <v>247</v>
      </c>
      <c r="D161" s="50" t="s">
        <v>7</v>
      </c>
      <c r="E161" s="11" t="s">
        <v>8</v>
      </c>
      <c r="F161" s="54">
        <v>96093</v>
      </c>
      <c r="G161" s="55">
        <v>237000</v>
      </c>
      <c r="H161" s="46">
        <f t="shared" si="28"/>
        <v>96093</v>
      </c>
      <c r="I161" s="46">
        <f t="shared" si="29"/>
        <v>237000</v>
      </c>
      <c r="J161" s="47">
        <f t="shared" si="30"/>
        <v>166546.5</v>
      </c>
      <c r="K161" s="46">
        <f t="shared" si="31"/>
        <v>166546.5</v>
      </c>
      <c r="L161" s="38">
        <f t="shared" si="33"/>
        <v>99636.295216652856</v>
      </c>
      <c r="M161" s="39">
        <f t="shared" si="32"/>
        <v>0.59824910890743943</v>
      </c>
      <c r="N161" s="46">
        <f t="shared" si="40"/>
        <v>166546.5</v>
      </c>
      <c r="O161" s="44" t="s">
        <v>810</v>
      </c>
    </row>
    <row r="162" spans="1:15" s="18" customFormat="1" ht="25.5">
      <c r="A162" s="11">
        <v>160</v>
      </c>
      <c r="B162" s="11">
        <v>882603</v>
      </c>
      <c r="C162" s="23" t="s">
        <v>248</v>
      </c>
      <c r="D162" s="50" t="s">
        <v>7</v>
      </c>
      <c r="E162" s="11" t="s">
        <v>8</v>
      </c>
      <c r="F162" s="54">
        <v>61676</v>
      </c>
      <c r="G162" s="55">
        <v>194600</v>
      </c>
      <c r="H162" s="46">
        <f t="shared" si="28"/>
        <v>61676</v>
      </c>
      <c r="I162" s="46">
        <f t="shared" si="29"/>
        <v>194600</v>
      </c>
      <c r="J162" s="47">
        <f t="shared" si="30"/>
        <v>128138</v>
      </c>
      <c r="K162" s="46">
        <f t="shared" si="31"/>
        <v>128138</v>
      </c>
      <c r="L162" s="38">
        <f t="shared" si="33"/>
        <v>93991.461782440645</v>
      </c>
      <c r="M162" s="39">
        <f t="shared" si="32"/>
        <v>0.73351747165119363</v>
      </c>
      <c r="N162" s="46">
        <f t="shared" ref="N162:N166" si="41">K162</f>
        <v>128138</v>
      </c>
      <c r="O162" s="34" t="s">
        <v>803</v>
      </c>
    </row>
    <row r="163" spans="1:15" s="18" customFormat="1" ht="25.5">
      <c r="A163" s="11">
        <v>161</v>
      </c>
      <c r="B163" s="11">
        <v>882242</v>
      </c>
      <c r="C163" s="23" t="s">
        <v>249</v>
      </c>
      <c r="D163" s="50" t="s">
        <v>7</v>
      </c>
      <c r="E163" s="11" t="s">
        <v>8</v>
      </c>
      <c r="F163" s="54">
        <v>115294</v>
      </c>
      <c r="G163" s="55">
        <v>369600</v>
      </c>
      <c r="H163" s="46">
        <f t="shared" si="28"/>
        <v>115294</v>
      </c>
      <c r="I163" s="46">
        <f t="shared" si="29"/>
        <v>369600</v>
      </c>
      <c r="J163" s="47">
        <f t="shared" si="30"/>
        <v>242447</v>
      </c>
      <c r="K163" s="46">
        <f t="shared" si="31"/>
        <v>242447</v>
      </c>
      <c r="L163" s="38">
        <f t="shared" si="33"/>
        <v>179821.49709642614</v>
      </c>
      <c r="M163" s="39">
        <f t="shared" si="32"/>
        <v>0.74169404899390856</v>
      </c>
      <c r="N163" s="46">
        <f t="shared" si="41"/>
        <v>242447</v>
      </c>
      <c r="O163" s="34" t="s">
        <v>803</v>
      </c>
    </row>
    <row r="164" spans="1:15" s="18" customFormat="1" ht="25.5">
      <c r="A164" s="11">
        <v>162</v>
      </c>
      <c r="B164" s="11">
        <v>882203</v>
      </c>
      <c r="C164" s="23" t="s">
        <v>250</v>
      </c>
      <c r="D164" s="50" t="s">
        <v>7</v>
      </c>
      <c r="E164" s="11" t="s">
        <v>8</v>
      </c>
      <c r="F164" s="54">
        <v>115294</v>
      </c>
      <c r="G164" s="55">
        <v>369600</v>
      </c>
      <c r="H164" s="46">
        <f t="shared" si="28"/>
        <v>115294</v>
      </c>
      <c r="I164" s="46">
        <f t="shared" si="29"/>
        <v>369600</v>
      </c>
      <c r="J164" s="47">
        <f t="shared" si="30"/>
        <v>242447</v>
      </c>
      <c r="K164" s="46">
        <f t="shared" si="31"/>
        <v>242447</v>
      </c>
      <c r="L164" s="38">
        <f t="shared" si="33"/>
        <v>179821.49709642614</v>
      </c>
      <c r="M164" s="39">
        <f t="shared" si="32"/>
        <v>0.74169404899390856</v>
      </c>
      <c r="N164" s="46">
        <f t="shared" si="41"/>
        <v>242447</v>
      </c>
      <c r="O164" s="34" t="s">
        <v>803</v>
      </c>
    </row>
    <row r="165" spans="1:15" s="18" customFormat="1" ht="25.5">
      <c r="A165" s="11">
        <v>163</v>
      </c>
      <c r="B165" s="11">
        <v>882308</v>
      </c>
      <c r="C165" s="23" t="s">
        <v>251</v>
      </c>
      <c r="D165" s="50" t="s">
        <v>7</v>
      </c>
      <c r="E165" s="11" t="s">
        <v>8</v>
      </c>
      <c r="F165" s="54">
        <v>120030</v>
      </c>
      <c r="G165" s="55">
        <v>369600</v>
      </c>
      <c r="H165" s="46">
        <f t="shared" si="28"/>
        <v>120030</v>
      </c>
      <c r="I165" s="46">
        <f t="shared" si="29"/>
        <v>369600</v>
      </c>
      <c r="J165" s="47">
        <f t="shared" si="30"/>
        <v>244815</v>
      </c>
      <c r="K165" s="46">
        <f t="shared" si="31"/>
        <v>244815</v>
      </c>
      <c r="L165" s="38">
        <f t="shared" si="33"/>
        <v>176472.63938072667</v>
      </c>
      <c r="M165" s="39">
        <f t="shared" si="32"/>
        <v>0.7208407956241516</v>
      </c>
      <c r="N165" s="46">
        <f t="shared" si="41"/>
        <v>244815</v>
      </c>
      <c r="O165" s="34" t="s">
        <v>803</v>
      </c>
    </row>
    <row r="166" spans="1:15" s="18" customFormat="1" ht="25.5">
      <c r="A166" s="11">
        <v>164</v>
      </c>
      <c r="B166" s="11">
        <v>882307</v>
      </c>
      <c r="C166" s="23" t="s">
        <v>252</v>
      </c>
      <c r="D166" s="50" t="s">
        <v>7</v>
      </c>
      <c r="E166" s="11" t="s">
        <v>8</v>
      </c>
      <c r="F166" s="54">
        <v>120030</v>
      </c>
      <c r="G166" s="55">
        <v>369600</v>
      </c>
      <c r="H166" s="46">
        <f t="shared" si="28"/>
        <v>120030</v>
      </c>
      <c r="I166" s="46">
        <f t="shared" si="29"/>
        <v>369600</v>
      </c>
      <c r="J166" s="47">
        <f t="shared" si="30"/>
        <v>244815</v>
      </c>
      <c r="K166" s="46">
        <f t="shared" si="31"/>
        <v>244815</v>
      </c>
      <c r="L166" s="38">
        <f t="shared" si="33"/>
        <v>176472.63938072667</v>
      </c>
      <c r="M166" s="39">
        <f t="shared" si="32"/>
        <v>0.7208407956241516</v>
      </c>
      <c r="N166" s="46">
        <f t="shared" si="41"/>
        <v>244815</v>
      </c>
      <c r="O166" s="34" t="s">
        <v>803</v>
      </c>
    </row>
    <row r="167" spans="1:15" s="18" customFormat="1" ht="25.5">
      <c r="A167" s="11">
        <v>165</v>
      </c>
      <c r="B167" s="11">
        <v>882308</v>
      </c>
      <c r="C167" s="23" t="s">
        <v>253</v>
      </c>
      <c r="D167" s="50" t="s">
        <v>7</v>
      </c>
      <c r="E167" s="11" t="s">
        <v>8</v>
      </c>
      <c r="F167" s="54">
        <v>210053</v>
      </c>
      <c r="G167" s="55">
        <v>369600</v>
      </c>
      <c r="H167" s="46">
        <f t="shared" si="28"/>
        <v>210053</v>
      </c>
      <c r="I167" s="46">
        <f t="shared" si="29"/>
        <v>369600</v>
      </c>
      <c r="J167" s="47">
        <f t="shared" si="30"/>
        <v>289826.5</v>
      </c>
      <c r="K167" s="46">
        <f t="shared" si="31"/>
        <v>289826.5</v>
      </c>
      <c r="L167" s="38">
        <f t="shared" si="33"/>
        <v>112816.7656179701</v>
      </c>
      <c r="M167" s="39">
        <f t="shared" si="32"/>
        <v>0.38925621231312563</v>
      </c>
      <c r="N167" s="46">
        <f t="shared" ref="N167:N170" si="42">J167</f>
        <v>289826.5</v>
      </c>
      <c r="O167" s="44" t="s">
        <v>810</v>
      </c>
    </row>
    <row r="168" spans="1:15" s="18" customFormat="1" ht="25.5">
      <c r="A168" s="11">
        <v>166</v>
      </c>
      <c r="B168" s="11">
        <v>882307</v>
      </c>
      <c r="C168" s="23" t="s">
        <v>254</v>
      </c>
      <c r="D168" s="50" t="s">
        <v>7</v>
      </c>
      <c r="E168" s="11" t="s">
        <v>8</v>
      </c>
      <c r="F168" s="54">
        <v>210053</v>
      </c>
      <c r="G168" s="55">
        <v>369600</v>
      </c>
      <c r="H168" s="46">
        <f t="shared" si="28"/>
        <v>210053</v>
      </c>
      <c r="I168" s="46">
        <f t="shared" si="29"/>
        <v>369600</v>
      </c>
      <c r="J168" s="47">
        <f t="shared" si="30"/>
        <v>289826.5</v>
      </c>
      <c r="K168" s="46">
        <f t="shared" si="31"/>
        <v>289826.5</v>
      </c>
      <c r="L168" s="38">
        <f t="shared" si="33"/>
        <v>112816.7656179701</v>
      </c>
      <c r="M168" s="39">
        <f t="shared" si="32"/>
        <v>0.38925621231312563</v>
      </c>
      <c r="N168" s="46">
        <f t="shared" si="42"/>
        <v>289826.5</v>
      </c>
      <c r="O168" s="44" t="s">
        <v>810</v>
      </c>
    </row>
    <row r="169" spans="1:15" s="18" customFormat="1">
      <c r="A169" s="11">
        <v>167</v>
      </c>
      <c r="B169" s="11">
        <v>882272</v>
      </c>
      <c r="C169" s="23" t="s">
        <v>255</v>
      </c>
      <c r="D169" s="50" t="s">
        <v>7</v>
      </c>
      <c r="E169" s="11" t="s">
        <v>8</v>
      </c>
      <c r="F169" s="54">
        <v>303292</v>
      </c>
      <c r="G169" s="55">
        <v>158300</v>
      </c>
      <c r="H169" s="46">
        <f t="shared" si="28"/>
        <v>158300</v>
      </c>
      <c r="I169" s="46">
        <f t="shared" si="29"/>
        <v>303292</v>
      </c>
      <c r="J169" s="47">
        <f t="shared" si="30"/>
        <v>230796</v>
      </c>
      <c r="K169" s="46">
        <f t="shared" si="31"/>
        <v>230796</v>
      </c>
      <c r="L169" s="38">
        <f t="shared" si="33"/>
        <v>102524.82641779989</v>
      </c>
      <c r="M169" s="39">
        <f t="shared" si="32"/>
        <v>0.44422271797518109</v>
      </c>
      <c r="N169" s="46">
        <f t="shared" si="42"/>
        <v>230796</v>
      </c>
      <c r="O169" s="44" t="s">
        <v>810</v>
      </c>
    </row>
    <row r="170" spans="1:15" s="18" customFormat="1">
      <c r="A170" s="11">
        <v>168</v>
      </c>
      <c r="B170" s="11">
        <v>882282</v>
      </c>
      <c r="C170" s="23" t="s">
        <v>256</v>
      </c>
      <c r="D170" s="50" t="s">
        <v>7</v>
      </c>
      <c r="E170" s="11" t="s">
        <v>8</v>
      </c>
      <c r="F170" s="54">
        <v>59748</v>
      </c>
      <c r="G170" s="55">
        <v>158300</v>
      </c>
      <c r="H170" s="46">
        <f t="shared" si="28"/>
        <v>59748</v>
      </c>
      <c r="I170" s="46">
        <f t="shared" si="29"/>
        <v>158300</v>
      </c>
      <c r="J170" s="47">
        <f t="shared" si="30"/>
        <v>109024</v>
      </c>
      <c r="K170" s="46">
        <f t="shared" si="31"/>
        <v>109024</v>
      </c>
      <c r="L170" s="38">
        <f t="shared" si="33"/>
        <v>69686.787499496626</v>
      </c>
      <c r="M170" s="39">
        <f t="shared" si="32"/>
        <v>0.63918758713216017</v>
      </c>
      <c r="N170" s="46">
        <f t="shared" si="42"/>
        <v>109024</v>
      </c>
      <c r="O170" s="44" t="s">
        <v>810</v>
      </c>
    </row>
    <row r="171" spans="1:15" s="18" customFormat="1" ht="25.5">
      <c r="A171" s="11">
        <v>169</v>
      </c>
      <c r="B171" s="11">
        <v>882318</v>
      </c>
      <c r="C171" s="23" t="s">
        <v>257</v>
      </c>
      <c r="D171" s="50" t="s">
        <v>7</v>
      </c>
      <c r="E171" s="11" t="s">
        <v>8</v>
      </c>
      <c r="F171" s="54">
        <v>103863</v>
      </c>
      <c r="G171" s="55">
        <v>369600</v>
      </c>
      <c r="H171" s="46">
        <f t="shared" si="28"/>
        <v>103863</v>
      </c>
      <c r="I171" s="46">
        <f t="shared" si="29"/>
        <v>369600</v>
      </c>
      <c r="J171" s="47">
        <f t="shared" si="30"/>
        <v>236731.5</v>
      </c>
      <c r="K171" s="46">
        <f t="shared" si="31"/>
        <v>236731.5</v>
      </c>
      <c r="L171" s="38">
        <f t="shared" si="33"/>
        <v>187904.43471216958</v>
      </c>
      <c r="M171" s="39">
        <f t="shared" si="32"/>
        <v>0.7937449587915828</v>
      </c>
      <c r="N171" s="46">
        <f t="shared" ref="N171:N172" si="43">K171</f>
        <v>236731.5</v>
      </c>
      <c r="O171" s="34" t="s">
        <v>803</v>
      </c>
    </row>
    <row r="172" spans="1:15" s="18" customFormat="1" ht="25.5">
      <c r="A172" s="11">
        <v>170</v>
      </c>
      <c r="B172" s="11">
        <v>882316</v>
      </c>
      <c r="C172" s="23" t="s">
        <v>258</v>
      </c>
      <c r="D172" s="50" t="s">
        <v>7</v>
      </c>
      <c r="E172" s="11" t="s">
        <v>8</v>
      </c>
      <c r="F172" s="54">
        <v>103863</v>
      </c>
      <c r="G172" s="55">
        <v>369600</v>
      </c>
      <c r="H172" s="46">
        <f t="shared" si="28"/>
        <v>103863</v>
      </c>
      <c r="I172" s="46">
        <f t="shared" si="29"/>
        <v>369600</v>
      </c>
      <c r="J172" s="47">
        <f t="shared" si="30"/>
        <v>236731.5</v>
      </c>
      <c r="K172" s="46">
        <f t="shared" si="31"/>
        <v>236731.5</v>
      </c>
      <c r="L172" s="38">
        <f t="shared" si="33"/>
        <v>187904.43471216958</v>
      </c>
      <c r="M172" s="39">
        <f t="shared" si="32"/>
        <v>0.7937449587915828</v>
      </c>
      <c r="N172" s="46">
        <f t="shared" si="43"/>
        <v>236731.5</v>
      </c>
      <c r="O172" s="34" t="s">
        <v>803</v>
      </c>
    </row>
    <row r="173" spans="1:15" s="18" customFormat="1" ht="25.5">
      <c r="A173" s="11">
        <v>171</v>
      </c>
      <c r="B173" s="11">
        <v>882309</v>
      </c>
      <c r="C173" s="23" t="s">
        <v>259</v>
      </c>
      <c r="D173" s="50" t="s">
        <v>7</v>
      </c>
      <c r="E173" s="11" t="s">
        <v>8</v>
      </c>
      <c r="F173" s="54">
        <v>181760</v>
      </c>
      <c r="G173" s="55">
        <v>369600</v>
      </c>
      <c r="H173" s="46">
        <f t="shared" si="28"/>
        <v>181760</v>
      </c>
      <c r="I173" s="46">
        <f t="shared" si="29"/>
        <v>369600</v>
      </c>
      <c r="J173" s="47">
        <f t="shared" si="30"/>
        <v>275680</v>
      </c>
      <c r="K173" s="46">
        <f t="shared" si="31"/>
        <v>275680</v>
      </c>
      <c r="L173" s="38">
        <f t="shared" si="33"/>
        <v>132822.93777808108</v>
      </c>
      <c r="M173" s="39">
        <f t="shared" si="32"/>
        <v>0.48180113819675374</v>
      </c>
      <c r="N173" s="46">
        <f t="shared" ref="N173:N174" si="44">J173</f>
        <v>275680</v>
      </c>
      <c r="O173" s="44" t="s">
        <v>810</v>
      </c>
    </row>
    <row r="174" spans="1:15" s="18" customFormat="1">
      <c r="A174" s="11">
        <v>172</v>
      </c>
      <c r="B174" s="11">
        <v>882252</v>
      </c>
      <c r="C174" s="23" t="s">
        <v>260</v>
      </c>
      <c r="D174" s="50" t="s">
        <v>7</v>
      </c>
      <c r="E174" s="11" t="s">
        <v>8</v>
      </c>
      <c r="F174" s="54">
        <v>140638</v>
      </c>
      <c r="G174" s="55">
        <v>369600</v>
      </c>
      <c r="H174" s="46">
        <f t="shared" si="28"/>
        <v>140638</v>
      </c>
      <c r="I174" s="46">
        <f t="shared" si="29"/>
        <v>369600</v>
      </c>
      <c r="J174" s="47">
        <f t="shared" si="30"/>
        <v>255119</v>
      </c>
      <c r="K174" s="46">
        <f t="shared" si="31"/>
        <v>255119</v>
      </c>
      <c r="L174" s="38">
        <f t="shared" si="33"/>
        <v>161900.58283403429</v>
      </c>
      <c r="M174" s="39">
        <f t="shared" si="32"/>
        <v>0.63460809596319478</v>
      </c>
      <c r="N174" s="46">
        <f t="shared" si="44"/>
        <v>255119</v>
      </c>
      <c r="O174" s="44" t="s">
        <v>810</v>
      </c>
    </row>
    <row r="175" spans="1:15" s="18" customFormat="1" ht="25.5">
      <c r="A175" s="11">
        <v>173</v>
      </c>
      <c r="B175" s="11">
        <v>882112</v>
      </c>
      <c r="C175" s="23" t="s">
        <v>261</v>
      </c>
      <c r="D175" s="50" t="s">
        <v>7</v>
      </c>
      <c r="E175" s="11" t="s">
        <v>8</v>
      </c>
      <c r="F175" s="54">
        <v>115294</v>
      </c>
      <c r="G175" s="55">
        <v>369600</v>
      </c>
      <c r="H175" s="46">
        <f t="shared" si="28"/>
        <v>115294</v>
      </c>
      <c r="I175" s="46">
        <f t="shared" si="29"/>
        <v>369600</v>
      </c>
      <c r="J175" s="47">
        <f t="shared" si="30"/>
        <v>242447</v>
      </c>
      <c r="K175" s="46">
        <f t="shared" si="31"/>
        <v>242447</v>
      </c>
      <c r="L175" s="38">
        <f t="shared" si="33"/>
        <v>179821.49709642614</v>
      </c>
      <c r="M175" s="39">
        <f t="shared" si="32"/>
        <v>0.74169404899390856</v>
      </c>
      <c r="N175" s="46">
        <f t="shared" ref="N175:N176" si="45">K175</f>
        <v>242447</v>
      </c>
      <c r="O175" s="34" t="s">
        <v>803</v>
      </c>
    </row>
    <row r="176" spans="1:15" s="18" customFormat="1" ht="25.5">
      <c r="A176" s="11">
        <v>174</v>
      </c>
      <c r="B176" s="11">
        <v>882298</v>
      </c>
      <c r="C176" s="23" t="s">
        <v>262</v>
      </c>
      <c r="D176" s="50" t="s">
        <v>7</v>
      </c>
      <c r="E176" s="11" t="s">
        <v>8</v>
      </c>
      <c r="F176" s="54">
        <v>52827</v>
      </c>
      <c r="G176" s="55">
        <v>166500</v>
      </c>
      <c r="H176" s="46">
        <f t="shared" si="28"/>
        <v>52827</v>
      </c>
      <c r="I176" s="46">
        <f t="shared" si="29"/>
        <v>166500</v>
      </c>
      <c r="J176" s="47">
        <f t="shared" si="30"/>
        <v>109663.5</v>
      </c>
      <c r="K176" s="46">
        <f t="shared" si="31"/>
        <v>109663.5</v>
      </c>
      <c r="L176" s="38">
        <f t="shared" si="33"/>
        <v>80378.949137818418</v>
      </c>
      <c r="M176" s="39">
        <f t="shared" si="32"/>
        <v>0.73295991043344788</v>
      </c>
      <c r="N176" s="46">
        <f t="shared" si="45"/>
        <v>109663.5</v>
      </c>
      <c r="O176" s="34" t="s">
        <v>803</v>
      </c>
    </row>
    <row r="177" spans="1:15" s="18" customFormat="1">
      <c r="A177" s="11">
        <v>175</v>
      </c>
      <c r="B177" s="11">
        <v>882103</v>
      </c>
      <c r="C177" s="23" t="s">
        <v>263</v>
      </c>
      <c r="D177" s="50" t="s">
        <v>7</v>
      </c>
      <c r="E177" s="11" t="s">
        <v>8</v>
      </c>
      <c r="F177" s="54">
        <v>174605</v>
      </c>
      <c r="G177" s="55">
        <v>369600</v>
      </c>
      <c r="H177" s="46">
        <f t="shared" si="28"/>
        <v>174605</v>
      </c>
      <c r="I177" s="46">
        <f t="shared" si="29"/>
        <v>369600</v>
      </c>
      <c r="J177" s="47">
        <f t="shared" si="30"/>
        <v>272102.5</v>
      </c>
      <c r="K177" s="46">
        <f t="shared" si="31"/>
        <v>272102.5</v>
      </c>
      <c r="L177" s="38">
        <f t="shared" si="33"/>
        <v>137882.28679747082</v>
      </c>
      <c r="M177" s="39">
        <f t="shared" si="32"/>
        <v>0.50672921710557906</v>
      </c>
      <c r="N177" s="46">
        <f>J177</f>
        <v>272102.5</v>
      </c>
      <c r="O177" s="44" t="s">
        <v>810</v>
      </c>
    </row>
    <row r="178" spans="1:15" s="18" customFormat="1" ht="25.5">
      <c r="A178" s="11">
        <v>176</v>
      </c>
      <c r="B178" s="11">
        <v>881437</v>
      </c>
      <c r="C178" s="23" t="s">
        <v>264</v>
      </c>
      <c r="D178" s="50" t="s">
        <v>7</v>
      </c>
      <c r="E178" s="11" t="s">
        <v>8</v>
      </c>
      <c r="F178" s="54">
        <v>237093</v>
      </c>
      <c r="G178" s="55"/>
      <c r="H178" s="46">
        <f t="shared" si="28"/>
        <v>237093</v>
      </c>
      <c r="I178" s="46">
        <f t="shared" si="29"/>
        <v>237093</v>
      </c>
      <c r="J178" s="47">
        <f t="shared" si="30"/>
        <v>237093</v>
      </c>
      <c r="K178" s="46">
        <f t="shared" si="31"/>
        <v>237093</v>
      </c>
      <c r="L178" s="38" t="e">
        <f t="shared" si="33"/>
        <v>#DIV/0!</v>
      </c>
      <c r="M178" s="39" t="e">
        <f t="shared" si="32"/>
        <v>#DIV/0!</v>
      </c>
      <c r="N178" s="46">
        <f>F178</f>
        <v>237093</v>
      </c>
      <c r="O178" s="49" t="s">
        <v>808</v>
      </c>
    </row>
    <row r="179" spans="1:15" s="18" customFormat="1" ht="25.5">
      <c r="A179" s="11">
        <v>177</v>
      </c>
      <c r="B179" s="11">
        <v>881435</v>
      </c>
      <c r="C179" s="23" t="s">
        <v>265</v>
      </c>
      <c r="D179" s="50" t="s">
        <v>7</v>
      </c>
      <c r="E179" s="11" t="s">
        <v>8</v>
      </c>
      <c r="F179" s="54">
        <v>85733</v>
      </c>
      <c r="G179" s="55">
        <v>166500</v>
      </c>
      <c r="H179" s="46">
        <f t="shared" si="28"/>
        <v>85733</v>
      </c>
      <c r="I179" s="46">
        <f t="shared" si="29"/>
        <v>166500</v>
      </c>
      <c r="J179" s="47">
        <f t="shared" si="30"/>
        <v>126116.5</v>
      </c>
      <c r="K179" s="46">
        <f t="shared" si="31"/>
        <v>126116.5</v>
      </c>
      <c r="L179" s="38">
        <f t="shared" si="33"/>
        <v>57110.893396093881</v>
      </c>
      <c r="M179" s="39">
        <f t="shared" si="32"/>
        <v>0.45284235921623167</v>
      </c>
      <c r="N179" s="46">
        <f>J179</f>
        <v>126116.5</v>
      </c>
      <c r="O179" s="44" t="s">
        <v>810</v>
      </c>
    </row>
    <row r="180" spans="1:15" s="18" customFormat="1" ht="25.5">
      <c r="A180" s="11">
        <v>178</v>
      </c>
      <c r="B180" s="11">
        <v>881434</v>
      </c>
      <c r="C180" s="23" t="s">
        <v>266</v>
      </c>
      <c r="D180" s="50" t="s">
        <v>7</v>
      </c>
      <c r="E180" s="11" t="s">
        <v>8</v>
      </c>
      <c r="F180" s="54">
        <v>80000</v>
      </c>
      <c r="G180" s="55"/>
      <c r="H180" s="46">
        <f t="shared" si="28"/>
        <v>80000</v>
      </c>
      <c r="I180" s="46">
        <f t="shared" si="29"/>
        <v>80000</v>
      </c>
      <c r="J180" s="47">
        <f t="shared" si="30"/>
        <v>80000</v>
      </c>
      <c r="K180" s="46">
        <f t="shared" si="31"/>
        <v>80000</v>
      </c>
      <c r="L180" s="38" t="e">
        <f t="shared" si="33"/>
        <v>#DIV/0!</v>
      </c>
      <c r="M180" s="39" t="e">
        <f t="shared" si="32"/>
        <v>#DIV/0!</v>
      </c>
      <c r="N180" s="46">
        <f t="shared" ref="N180:N181" si="46">F180</f>
        <v>80000</v>
      </c>
      <c r="O180" s="49" t="s">
        <v>808</v>
      </c>
    </row>
    <row r="181" spans="1:15" s="18" customFormat="1" ht="25.5">
      <c r="A181" s="11">
        <v>179</v>
      </c>
      <c r="B181" s="11">
        <v>881436</v>
      </c>
      <c r="C181" s="23" t="s">
        <v>267</v>
      </c>
      <c r="D181" s="50" t="s">
        <v>7</v>
      </c>
      <c r="E181" s="11" t="s">
        <v>8</v>
      </c>
      <c r="F181" s="54">
        <v>237093</v>
      </c>
      <c r="G181" s="55"/>
      <c r="H181" s="46">
        <f t="shared" si="28"/>
        <v>237093</v>
      </c>
      <c r="I181" s="46">
        <f t="shared" si="29"/>
        <v>237093</v>
      </c>
      <c r="J181" s="47">
        <f t="shared" si="30"/>
        <v>237093</v>
      </c>
      <c r="K181" s="46">
        <f t="shared" si="31"/>
        <v>237093</v>
      </c>
      <c r="L181" s="38" t="e">
        <f t="shared" si="33"/>
        <v>#DIV/0!</v>
      </c>
      <c r="M181" s="39" t="e">
        <f t="shared" si="32"/>
        <v>#DIV/0!</v>
      </c>
      <c r="N181" s="46">
        <f t="shared" si="46"/>
        <v>237093</v>
      </c>
      <c r="O181" s="49" t="s">
        <v>808</v>
      </c>
    </row>
    <row r="182" spans="1:15" s="18" customFormat="1">
      <c r="A182" s="11">
        <v>180</v>
      </c>
      <c r="B182" s="11">
        <v>881431</v>
      </c>
      <c r="C182" s="23" t="s">
        <v>268</v>
      </c>
      <c r="D182" s="50" t="s">
        <v>7</v>
      </c>
      <c r="E182" s="11" t="s">
        <v>8</v>
      </c>
      <c r="F182" s="54">
        <v>40000</v>
      </c>
      <c r="G182" s="55">
        <v>56210</v>
      </c>
      <c r="H182" s="46">
        <f t="shared" si="28"/>
        <v>40000</v>
      </c>
      <c r="I182" s="46">
        <f t="shared" si="29"/>
        <v>56210</v>
      </c>
      <c r="J182" s="47">
        <f t="shared" si="30"/>
        <v>48105</v>
      </c>
      <c r="K182" s="46">
        <f t="shared" si="31"/>
        <v>48105</v>
      </c>
      <c r="L182" s="38">
        <f t="shared" si="33"/>
        <v>11462.200923033935</v>
      </c>
      <c r="M182" s="39">
        <f t="shared" si="32"/>
        <v>0.2382746268170447</v>
      </c>
      <c r="N182" s="46">
        <f>H182</f>
        <v>40000</v>
      </c>
      <c r="O182" s="48" t="s">
        <v>812</v>
      </c>
    </row>
    <row r="183" spans="1:15" s="18" customFormat="1">
      <c r="A183" s="11">
        <v>181</v>
      </c>
      <c r="B183" s="11">
        <v>881360</v>
      </c>
      <c r="C183" s="23" t="s">
        <v>269</v>
      </c>
      <c r="D183" s="50" t="s">
        <v>7</v>
      </c>
      <c r="E183" s="11" t="s">
        <v>8</v>
      </c>
      <c r="F183" s="54">
        <v>52287</v>
      </c>
      <c r="G183" s="55">
        <v>120300</v>
      </c>
      <c r="H183" s="46">
        <f t="shared" si="28"/>
        <v>52287</v>
      </c>
      <c r="I183" s="46">
        <f t="shared" si="29"/>
        <v>120300</v>
      </c>
      <c r="J183" s="47">
        <f t="shared" si="30"/>
        <v>86293.5</v>
      </c>
      <c r="K183" s="46">
        <f t="shared" si="31"/>
        <v>86293.5</v>
      </c>
      <c r="L183" s="38">
        <f t="shared" si="33"/>
        <v>48092.453508840656</v>
      </c>
      <c r="M183" s="39">
        <f t="shared" si="32"/>
        <v>0.55731258448018284</v>
      </c>
      <c r="N183" s="46">
        <f t="shared" ref="N183:N184" si="47">J183</f>
        <v>86293.5</v>
      </c>
      <c r="O183" s="44" t="s">
        <v>810</v>
      </c>
    </row>
    <row r="184" spans="1:15" s="18" customFormat="1" ht="25.5">
      <c r="A184" s="11">
        <v>182</v>
      </c>
      <c r="B184" s="11">
        <v>881402</v>
      </c>
      <c r="C184" s="23" t="s">
        <v>270</v>
      </c>
      <c r="D184" s="50" t="s">
        <v>7</v>
      </c>
      <c r="E184" s="11" t="s">
        <v>8</v>
      </c>
      <c r="F184" s="54">
        <v>40000</v>
      </c>
      <c r="G184" s="55">
        <v>93900</v>
      </c>
      <c r="H184" s="46">
        <f t="shared" si="28"/>
        <v>40000</v>
      </c>
      <c r="I184" s="46">
        <f t="shared" si="29"/>
        <v>93900</v>
      </c>
      <c r="J184" s="47">
        <f t="shared" si="30"/>
        <v>66950</v>
      </c>
      <c r="K184" s="46">
        <f t="shared" si="31"/>
        <v>66950</v>
      </c>
      <c r="L184" s="38">
        <f t="shared" si="33"/>
        <v>38113.055505954915</v>
      </c>
      <c r="M184" s="39">
        <f t="shared" si="32"/>
        <v>0.56927640785593603</v>
      </c>
      <c r="N184" s="46">
        <f t="shared" si="47"/>
        <v>66950</v>
      </c>
      <c r="O184" s="44" t="s">
        <v>810</v>
      </c>
    </row>
    <row r="185" spans="1:15" s="18" customFormat="1" ht="25.5">
      <c r="A185" s="11">
        <v>183</v>
      </c>
      <c r="B185" s="11">
        <v>881401</v>
      </c>
      <c r="C185" s="23" t="s">
        <v>271</v>
      </c>
      <c r="D185" s="50" t="s">
        <v>7</v>
      </c>
      <c r="E185" s="11" t="s">
        <v>8</v>
      </c>
      <c r="F185" s="54">
        <v>40000</v>
      </c>
      <c r="G185" s="55">
        <v>120300</v>
      </c>
      <c r="H185" s="46">
        <f t="shared" si="28"/>
        <v>40000</v>
      </c>
      <c r="I185" s="46">
        <f t="shared" si="29"/>
        <v>120300</v>
      </c>
      <c r="J185" s="47">
        <f t="shared" si="30"/>
        <v>80150</v>
      </c>
      <c r="K185" s="46">
        <f t="shared" si="31"/>
        <v>80150</v>
      </c>
      <c r="L185" s="38">
        <f t="shared" si="33"/>
        <v>56780.674529279764</v>
      </c>
      <c r="M185" s="39">
        <f t="shared" si="32"/>
        <v>0.70843012513137571</v>
      </c>
      <c r="N185" s="46">
        <f>K185</f>
        <v>80150</v>
      </c>
      <c r="O185" s="34" t="s">
        <v>803</v>
      </c>
    </row>
    <row r="186" spans="1:15" s="18" customFormat="1" ht="38.25">
      <c r="A186" s="11">
        <v>184</v>
      </c>
      <c r="B186" s="11">
        <v>881403</v>
      </c>
      <c r="C186" s="23" t="s">
        <v>272</v>
      </c>
      <c r="D186" s="50" t="s">
        <v>7</v>
      </c>
      <c r="E186" s="11" t="s">
        <v>8</v>
      </c>
      <c r="F186" s="54">
        <v>58449</v>
      </c>
      <c r="G186" s="55">
        <v>120300</v>
      </c>
      <c r="H186" s="46">
        <f t="shared" si="28"/>
        <v>58449</v>
      </c>
      <c r="I186" s="46">
        <f t="shared" si="29"/>
        <v>120300</v>
      </c>
      <c r="J186" s="47">
        <f t="shared" si="30"/>
        <v>89374.5</v>
      </c>
      <c r="K186" s="46">
        <f t="shared" si="31"/>
        <v>89374.5</v>
      </c>
      <c r="L186" s="38">
        <f t="shared" si="33"/>
        <v>43735.261523169152</v>
      </c>
      <c r="M186" s="39">
        <f t="shared" si="32"/>
        <v>0.48934832108900361</v>
      </c>
      <c r="N186" s="46">
        <f t="shared" ref="N186:N188" si="48">J186</f>
        <v>89374.5</v>
      </c>
      <c r="O186" s="44" t="s">
        <v>810</v>
      </c>
    </row>
    <row r="187" spans="1:15" s="18" customFormat="1">
      <c r="A187" s="11">
        <v>185</v>
      </c>
      <c r="B187" s="11">
        <v>881511</v>
      </c>
      <c r="C187" s="23" t="s">
        <v>273</v>
      </c>
      <c r="D187" s="50" t="s">
        <v>7</v>
      </c>
      <c r="E187" s="11" t="s">
        <v>8</v>
      </c>
      <c r="F187" s="54">
        <v>69473</v>
      </c>
      <c r="G187" s="55">
        <v>158300</v>
      </c>
      <c r="H187" s="46">
        <f t="shared" si="28"/>
        <v>69473</v>
      </c>
      <c r="I187" s="46">
        <f t="shared" si="29"/>
        <v>158300</v>
      </c>
      <c r="J187" s="47">
        <f t="shared" si="30"/>
        <v>113886.5</v>
      </c>
      <c r="K187" s="46">
        <f t="shared" si="31"/>
        <v>113886.5</v>
      </c>
      <c r="L187" s="38">
        <f t="shared" si="33"/>
        <v>62810.174052457456</v>
      </c>
      <c r="M187" s="39">
        <f t="shared" si="32"/>
        <v>0.55151553566452083</v>
      </c>
      <c r="N187" s="46">
        <f t="shared" si="48"/>
        <v>113886.5</v>
      </c>
      <c r="O187" s="44" t="s">
        <v>810</v>
      </c>
    </row>
    <row r="188" spans="1:15" s="18" customFormat="1" ht="25.5">
      <c r="A188" s="11">
        <v>186</v>
      </c>
      <c r="B188" s="11">
        <v>881510</v>
      </c>
      <c r="C188" s="23" t="s">
        <v>274</v>
      </c>
      <c r="D188" s="50" t="s">
        <v>7</v>
      </c>
      <c r="E188" s="11" t="s">
        <v>8</v>
      </c>
      <c r="F188" s="54">
        <v>28950</v>
      </c>
      <c r="G188" s="55">
        <v>85410</v>
      </c>
      <c r="H188" s="46">
        <f t="shared" si="28"/>
        <v>28950</v>
      </c>
      <c r="I188" s="46">
        <f t="shared" si="29"/>
        <v>85410</v>
      </c>
      <c r="J188" s="47">
        <f t="shared" si="30"/>
        <v>57180</v>
      </c>
      <c r="K188" s="46">
        <f t="shared" si="31"/>
        <v>57180</v>
      </c>
      <c r="L188" s="38">
        <f t="shared" si="33"/>
        <v>39923.248865792477</v>
      </c>
      <c r="M188" s="39">
        <f t="shared" si="32"/>
        <v>0.69820302318629723</v>
      </c>
      <c r="N188" s="46">
        <f t="shared" si="48"/>
        <v>57180</v>
      </c>
      <c r="O188" s="44" t="s">
        <v>810</v>
      </c>
    </row>
    <row r="189" spans="1:15" s="18" customFormat="1" ht="25.5">
      <c r="A189" s="11">
        <v>187</v>
      </c>
      <c r="B189" s="11">
        <v>895001</v>
      </c>
      <c r="C189" s="23" t="s">
        <v>275</v>
      </c>
      <c r="D189" s="50" t="s">
        <v>7</v>
      </c>
      <c r="E189" s="11" t="s">
        <v>8</v>
      </c>
      <c r="F189" s="54">
        <v>208920</v>
      </c>
      <c r="G189" s="55"/>
      <c r="H189" s="46">
        <f t="shared" si="28"/>
        <v>208920</v>
      </c>
      <c r="I189" s="46">
        <f t="shared" si="29"/>
        <v>208920</v>
      </c>
      <c r="J189" s="47">
        <f t="shared" si="30"/>
        <v>208920</v>
      </c>
      <c r="K189" s="46">
        <f t="shared" si="31"/>
        <v>208920</v>
      </c>
      <c r="L189" s="38" t="e">
        <f t="shared" si="33"/>
        <v>#DIV/0!</v>
      </c>
      <c r="M189" s="39" t="e">
        <f t="shared" si="32"/>
        <v>#DIV/0!</v>
      </c>
      <c r="N189" s="46">
        <f t="shared" ref="N189:N190" si="49">F189</f>
        <v>208920</v>
      </c>
      <c r="O189" s="49" t="s">
        <v>808</v>
      </c>
    </row>
    <row r="190" spans="1:15" s="18" customFormat="1" ht="25.5">
      <c r="A190" s="11">
        <v>188</v>
      </c>
      <c r="B190" s="11">
        <v>895100</v>
      </c>
      <c r="C190" s="51" t="s">
        <v>276</v>
      </c>
      <c r="D190" s="50" t="s">
        <v>7</v>
      </c>
      <c r="E190" s="11" t="s">
        <v>8</v>
      </c>
      <c r="F190" s="54">
        <v>37307</v>
      </c>
      <c r="G190" s="55"/>
      <c r="H190" s="46">
        <f t="shared" si="28"/>
        <v>37307</v>
      </c>
      <c r="I190" s="46">
        <f t="shared" si="29"/>
        <v>37307</v>
      </c>
      <c r="J190" s="47">
        <f t="shared" si="30"/>
        <v>37307</v>
      </c>
      <c r="K190" s="46">
        <f t="shared" si="31"/>
        <v>37307</v>
      </c>
      <c r="L190" s="38" t="e">
        <f t="shared" si="33"/>
        <v>#DIV/0!</v>
      </c>
      <c r="M190" s="39" t="e">
        <f t="shared" si="32"/>
        <v>#DIV/0!</v>
      </c>
      <c r="N190" s="46">
        <f t="shared" si="49"/>
        <v>37307</v>
      </c>
      <c r="O190" s="49" t="s">
        <v>808</v>
      </c>
    </row>
    <row r="191" spans="1:15" s="18" customFormat="1" ht="25.5">
      <c r="A191" s="11">
        <v>189</v>
      </c>
      <c r="B191" s="11">
        <v>883436</v>
      </c>
      <c r="C191" s="23" t="s">
        <v>277</v>
      </c>
      <c r="D191" s="50" t="s">
        <v>7</v>
      </c>
      <c r="E191" s="11" t="s">
        <v>8</v>
      </c>
      <c r="F191" s="54">
        <v>2100000</v>
      </c>
      <c r="G191" s="55">
        <v>650000</v>
      </c>
      <c r="H191" s="46">
        <f t="shared" si="28"/>
        <v>650000</v>
      </c>
      <c r="I191" s="46">
        <f t="shared" si="29"/>
        <v>2100000</v>
      </c>
      <c r="J191" s="47">
        <f t="shared" si="30"/>
        <v>1375000</v>
      </c>
      <c r="K191" s="46">
        <f t="shared" si="31"/>
        <v>1375000</v>
      </c>
      <c r="L191" s="38">
        <f t="shared" si="33"/>
        <v>1025304.8327204939</v>
      </c>
      <c r="M191" s="39">
        <f t="shared" si="32"/>
        <v>0.74567624197854099</v>
      </c>
      <c r="N191" s="46">
        <f>K191</f>
        <v>1375000</v>
      </c>
      <c r="O191" s="34" t="s">
        <v>803</v>
      </c>
    </row>
    <row r="192" spans="1:15" s="18" customFormat="1">
      <c r="A192" s="11">
        <v>190</v>
      </c>
      <c r="B192" s="11">
        <v>883905</v>
      </c>
      <c r="C192" s="23" t="s">
        <v>278</v>
      </c>
      <c r="D192" s="50" t="s">
        <v>7</v>
      </c>
      <c r="E192" s="11" t="s">
        <v>8</v>
      </c>
      <c r="F192" s="54">
        <v>1260000</v>
      </c>
      <c r="G192" s="55">
        <v>1000000</v>
      </c>
      <c r="H192" s="46">
        <f t="shared" si="28"/>
        <v>1000000</v>
      </c>
      <c r="I192" s="46">
        <f t="shared" si="29"/>
        <v>1260000</v>
      </c>
      <c r="J192" s="47">
        <f t="shared" si="30"/>
        <v>1130000</v>
      </c>
      <c r="K192" s="46">
        <f t="shared" si="31"/>
        <v>1130000</v>
      </c>
      <c r="L192" s="38">
        <f t="shared" si="33"/>
        <v>183847.76310850235</v>
      </c>
      <c r="M192" s="39">
        <f t="shared" si="32"/>
        <v>0.16269713549424986</v>
      </c>
      <c r="N192" s="46">
        <f t="shared" ref="N192:N193" si="50">H192</f>
        <v>1000000</v>
      </c>
      <c r="O192" s="48" t="s">
        <v>812</v>
      </c>
    </row>
    <row r="193" spans="1:15" s="18" customFormat="1">
      <c r="A193" s="11">
        <v>191</v>
      </c>
      <c r="B193" s="11">
        <v>883905</v>
      </c>
      <c r="C193" s="23" t="s">
        <v>279</v>
      </c>
      <c r="D193" s="50" t="s">
        <v>7</v>
      </c>
      <c r="E193" s="11" t="s">
        <v>8</v>
      </c>
      <c r="F193" s="54">
        <v>1522500</v>
      </c>
      <c r="G193" s="55">
        <v>1250000</v>
      </c>
      <c r="H193" s="46">
        <f t="shared" si="28"/>
        <v>1250000</v>
      </c>
      <c r="I193" s="46">
        <f t="shared" si="29"/>
        <v>1522500</v>
      </c>
      <c r="J193" s="47">
        <f t="shared" si="30"/>
        <v>1386250</v>
      </c>
      <c r="K193" s="46">
        <f t="shared" si="31"/>
        <v>1386250</v>
      </c>
      <c r="L193" s="38">
        <f t="shared" si="33"/>
        <v>192686.59787333419</v>
      </c>
      <c r="M193" s="39">
        <f t="shared" si="32"/>
        <v>0.13899844751908688</v>
      </c>
      <c r="N193" s="46">
        <f t="shared" si="50"/>
        <v>1250000</v>
      </c>
      <c r="O193" s="48" t="s">
        <v>812</v>
      </c>
    </row>
    <row r="194" spans="1:15" s="18" customFormat="1" ht="25.5">
      <c r="A194" s="11">
        <v>192</v>
      </c>
      <c r="B194" s="11">
        <v>879420</v>
      </c>
      <c r="C194" s="23" t="s">
        <v>280</v>
      </c>
      <c r="D194" s="50" t="s">
        <v>7</v>
      </c>
      <c r="E194" s="11" t="s">
        <v>8</v>
      </c>
      <c r="F194" s="54">
        <v>1302000</v>
      </c>
      <c r="G194" s="55">
        <v>329800</v>
      </c>
      <c r="H194" s="46">
        <f t="shared" si="28"/>
        <v>329800</v>
      </c>
      <c r="I194" s="46">
        <f t="shared" si="29"/>
        <v>1302000</v>
      </c>
      <c r="J194" s="47">
        <f t="shared" si="30"/>
        <v>815900</v>
      </c>
      <c r="K194" s="46">
        <f t="shared" si="31"/>
        <v>815900</v>
      </c>
      <c r="L194" s="38">
        <f t="shared" si="33"/>
        <v>687449.2126695615</v>
      </c>
      <c r="M194" s="39">
        <f t="shared" si="32"/>
        <v>0.84256552600755175</v>
      </c>
      <c r="N194" s="46">
        <f>K194</f>
        <v>815900</v>
      </c>
      <c r="O194" s="34" t="s">
        <v>803</v>
      </c>
    </row>
    <row r="195" spans="1:15" s="18" customFormat="1" ht="25.5">
      <c r="A195" s="11">
        <v>193</v>
      </c>
      <c r="B195" s="11">
        <v>874910</v>
      </c>
      <c r="C195" s="23" t="s">
        <v>281</v>
      </c>
      <c r="D195" s="50" t="s">
        <v>7</v>
      </c>
      <c r="E195" s="11" t="s">
        <v>8</v>
      </c>
      <c r="F195" s="54">
        <v>161032</v>
      </c>
      <c r="G195" s="55">
        <v>125624</v>
      </c>
      <c r="H195" s="46">
        <f t="shared" si="28"/>
        <v>125624</v>
      </c>
      <c r="I195" s="46">
        <f t="shared" si="29"/>
        <v>161032</v>
      </c>
      <c r="J195" s="47">
        <f t="shared" si="30"/>
        <v>143328</v>
      </c>
      <c r="K195" s="46">
        <f t="shared" si="31"/>
        <v>143328</v>
      </c>
      <c r="L195" s="38">
        <f t="shared" si="33"/>
        <v>25037.236908253275</v>
      </c>
      <c r="M195" s="39">
        <f t="shared" si="32"/>
        <v>0.17468489693746703</v>
      </c>
      <c r="N195" s="46">
        <f>H195</f>
        <v>125624</v>
      </c>
      <c r="O195" s="48" t="s">
        <v>812</v>
      </c>
    </row>
    <row r="196" spans="1:15" s="18" customFormat="1" ht="25.5">
      <c r="A196" s="11">
        <v>194</v>
      </c>
      <c r="B196" s="11">
        <v>874810</v>
      </c>
      <c r="C196" s="23" t="s">
        <v>282</v>
      </c>
      <c r="D196" s="50" t="s">
        <v>7</v>
      </c>
      <c r="E196" s="11" t="s">
        <v>8</v>
      </c>
      <c r="F196" s="54">
        <v>109858</v>
      </c>
      <c r="G196" s="55"/>
      <c r="H196" s="46">
        <f t="shared" ref="H196:H259" si="51">MIN(F196:G196)</f>
        <v>109858</v>
      </c>
      <c r="I196" s="46">
        <f t="shared" ref="I196:I259" si="52">MAX(F196:G196)</f>
        <v>109858</v>
      </c>
      <c r="J196" s="47">
        <f t="shared" ref="J196:J259" si="53">AVERAGE(F196:G196)</f>
        <v>109858</v>
      </c>
      <c r="K196" s="46">
        <f t="shared" ref="K196:K259" si="54">MEDIAN(F196:G196)</f>
        <v>109858</v>
      </c>
      <c r="L196" s="38" t="e">
        <f t="shared" ref="L196:L259" si="55">STDEV(F196:G196)</f>
        <v>#DIV/0!</v>
      </c>
      <c r="M196" s="39" t="e">
        <f t="shared" ref="M196:M259" si="56">L196/K196</f>
        <v>#DIV/0!</v>
      </c>
      <c r="N196" s="46">
        <f t="shared" ref="N196:N197" si="57">F196</f>
        <v>109858</v>
      </c>
      <c r="O196" s="49" t="s">
        <v>808</v>
      </c>
    </row>
    <row r="197" spans="1:15" s="18" customFormat="1" ht="25.5">
      <c r="A197" s="11">
        <v>195</v>
      </c>
      <c r="B197" s="11">
        <v>874801</v>
      </c>
      <c r="C197" s="23" t="s">
        <v>283</v>
      </c>
      <c r="D197" s="50" t="s">
        <v>7</v>
      </c>
      <c r="E197" s="11" t="s">
        <v>8</v>
      </c>
      <c r="F197" s="54">
        <v>84507</v>
      </c>
      <c r="G197" s="55"/>
      <c r="H197" s="46">
        <f t="shared" si="51"/>
        <v>84507</v>
      </c>
      <c r="I197" s="46">
        <f t="shared" si="52"/>
        <v>84507</v>
      </c>
      <c r="J197" s="47">
        <f t="shared" si="53"/>
        <v>84507</v>
      </c>
      <c r="K197" s="46">
        <f t="shared" si="54"/>
        <v>84507</v>
      </c>
      <c r="L197" s="38" t="e">
        <f t="shared" si="55"/>
        <v>#DIV/0!</v>
      </c>
      <c r="M197" s="39" t="e">
        <f t="shared" si="56"/>
        <v>#DIV/0!</v>
      </c>
      <c r="N197" s="46">
        <f t="shared" si="57"/>
        <v>84507</v>
      </c>
      <c r="O197" s="49" t="s">
        <v>808</v>
      </c>
    </row>
    <row r="198" spans="1:15" s="18" customFormat="1" ht="25.5">
      <c r="A198" s="11">
        <v>196</v>
      </c>
      <c r="B198" s="11">
        <v>877401</v>
      </c>
      <c r="C198" s="23" t="s">
        <v>284</v>
      </c>
      <c r="D198" s="50" t="s">
        <v>7</v>
      </c>
      <c r="E198" s="11" t="s">
        <v>8</v>
      </c>
      <c r="F198" s="54">
        <v>265685</v>
      </c>
      <c r="G198" s="55">
        <v>80081</v>
      </c>
      <c r="H198" s="46">
        <f t="shared" si="51"/>
        <v>80081</v>
      </c>
      <c r="I198" s="46">
        <f t="shared" si="52"/>
        <v>265685</v>
      </c>
      <c r="J198" s="47">
        <f t="shared" si="53"/>
        <v>172883</v>
      </c>
      <c r="K198" s="46">
        <f t="shared" si="54"/>
        <v>172883</v>
      </c>
      <c r="L198" s="38">
        <f t="shared" si="55"/>
        <v>131241.84701534797</v>
      </c>
      <c r="M198" s="39">
        <f t="shared" si="56"/>
        <v>0.75913679780746501</v>
      </c>
      <c r="N198" s="46">
        <f t="shared" ref="N198:N200" si="58">K198</f>
        <v>172883</v>
      </c>
      <c r="O198" s="34" t="s">
        <v>803</v>
      </c>
    </row>
    <row r="199" spans="1:15" s="18" customFormat="1" ht="25.5">
      <c r="A199" s="11">
        <v>197</v>
      </c>
      <c r="B199" s="11">
        <v>876500</v>
      </c>
      <c r="C199" s="23" t="s">
        <v>285</v>
      </c>
      <c r="D199" s="50" t="s">
        <v>7</v>
      </c>
      <c r="E199" s="11" t="s">
        <v>8</v>
      </c>
      <c r="F199" s="54">
        <v>265685</v>
      </c>
      <c r="G199" s="55">
        <v>80081</v>
      </c>
      <c r="H199" s="46">
        <f t="shared" si="51"/>
        <v>80081</v>
      </c>
      <c r="I199" s="46">
        <f t="shared" si="52"/>
        <v>265685</v>
      </c>
      <c r="J199" s="47">
        <f t="shared" si="53"/>
        <v>172883</v>
      </c>
      <c r="K199" s="46">
        <f t="shared" si="54"/>
        <v>172883</v>
      </c>
      <c r="L199" s="38">
        <f t="shared" si="55"/>
        <v>131241.84701534797</v>
      </c>
      <c r="M199" s="39">
        <f t="shared" si="56"/>
        <v>0.75913679780746501</v>
      </c>
      <c r="N199" s="46">
        <f t="shared" si="58"/>
        <v>172883</v>
      </c>
      <c r="O199" s="34" t="s">
        <v>803</v>
      </c>
    </row>
    <row r="200" spans="1:15" s="18" customFormat="1" ht="25.5">
      <c r="A200" s="11">
        <v>198</v>
      </c>
      <c r="B200" s="11">
        <v>877402</v>
      </c>
      <c r="C200" s="23" t="s">
        <v>286</v>
      </c>
      <c r="D200" s="50" t="s">
        <v>7</v>
      </c>
      <c r="E200" s="11" t="s">
        <v>8</v>
      </c>
      <c r="F200" s="54">
        <v>265685</v>
      </c>
      <c r="G200" s="55">
        <v>80081</v>
      </c>
      <c r="H200" s="46">
        <f t="shared" si="51"/>
        <v>80081</v>
      </c>
      <c r="I200" s="46">
        <f t="shared" si="52"/>
        <v>265685</v>
      </c>
      <c r="J200" s="47">
        <f t="shared" si="53"/>
        <v>172883</v>
      </c>
      <c r="K200" s="46">
        <f t="shared" si="54"/>
        <v>172883</v>
      </c>
      <c r="L200" s="38">
        <f t="shared" si="55"/>
        <v>131241.84701534797</v>
      </c>
      <c r="M200" s="39">
        <f t="shared" si="56"/>
        <v>0.75913679780746501</v>
      </c>
      <c r="N200" s="46">
        <f t="shared" si="58"/>
        <v>172883</v>
      </c>
      <c r="O200" s="34" t="s">
        <v>803</v>
      </c>
    </row>
    <row r="201" spans="1:15" s="18" customFormat="1">
      <c r="A201" s="11">
        <v>199</v>
      </c>
      <c r="B201" s="11">
        <v>879901</v>
      </c>
      <c r="C201" s="23" t="s">
        <v>287</v>
      </c>
      <c r="D201" s="50" t="s">
        <v>7</v>
      </c>
      <c r="E201" s="11" t="s">
        <v>8</v>
      </c>
      <c r="F201" s="54">
        <v>1302000</v>
      </c>
      <c r="G201" s="55">
        <v>639285</v>
      </c>
      <c r="H201" s="46">
        <f t="shared" si="51"/>
        <v>639285</v>
      </c>
      <c r="I201" s="46">
        <f t="shared" si="52"/>
        <v>1302000</v>
      </c>
      <c r="J201" s="47">
        <f t="shared" si="53"/>
        <v>970642.5</v>
      </c>
      <c r="K201" s="46">
        <f t="shared" si="54"/>
        <v>970642.5</v>
      </c>
      <c r="L201" s="38">
        <f t="shared" si="55"/>
        <v>468610.27049404284</v>
      </c>
      <c r="M201" s="39">
        <f t="shared" si="56"/>
        <v>0.48278358972952745</v>
      </c>
      <c r="N201" s="46">
        <f t="shared" ref="N201:N204" si="59">J201</f>
        <v>970642.5</v>
      </c>
      <c r="O201" s="44" t="s">
        <v>810</v>
      </c>
    </row>
    <row r="202" spans="1:15" s="18" customFormat="1">
      <c r="A202" s="11">
        <v>200</v>
      </c>
      <c r="B202" s="11">
        <v>879901</v>
      </c>
      <c r="C202" s="23" t="s">
        <v>288</v>
      </c>
      <c r="D202" s="50" t="s">
        <v>7</v>
      </c>
      <c r="E202" s="11" t="s">
        <v>8</v>
      </c>
      <c r="F202" s="54">
        <v>1302000</v>
      </c>
      <c r="G202" s="55">
        <v>639285</v>
      </c>
      <c r="H202" s="46">
        <f t="shared" si="51"/>
        <v>639285</v>
      </c>
      <c r="I202" s="46">
        <f t="shared" si="52"/>
        <v>1302000</v>
      </c>
      <c r="J202" s="47">
        <f t="shared" si="53"/>
        <v>970642.5</v>
      </c>
      <c r="K202" s="46">
        <f t="shared" si="54"/>
        <v>970642.5</v>
      </c>
      <c r="L202" s="38">
        <f t="shared" si="55"/>
        <v>468610.27049404284</v>
      </c>
      <c r="M202" s="39">
        <f t="shared" si="56"/>
        <v>0.48278358972952745</v>
      </c>
      <c r="N202" s="46">
        <f t="shared" si="59"/>
        <v>970642.5</v>
      </c>
      <c r="O202" s="44" t="s">
        <v>810</v>
      </c>
    </row>
    <row r="203" spans="1:15" s="18" customFormat="1">
      <c r="A203" s="11">
        <v>201</v>
      </c>
      <c r="B203" s="11">
        <v>879901</v>
      </c>
      <c r="C203" s="23" t="s">
        <v>289</v>
      </c>
      <c r="D203" s="50" t="s">
        <v>7</v>
      </c>
      <c r="E203" s="11" t="s">
        <v>8</v>
      </c>
      <c r="F203" s="54">
        <v>1302000</v>
      </c>
      <c r="G203" s="55">
        <v>639285</v>
      </c>
      <c r="H203" s="46">
        <f t="shared" si="51"/>
        <v>639285</v>
      </c>
      <c r="I203" s="46">
        <f t="shared" si="52"/>
        <v>1302000</v>
      </c>
      <c r="J203" s="47">
        <f t="shared" si="53"/>
        <v>970642.5</v>
      </c>
      <c r="K203" s="46">
        <f t="shared" si="54"/>
        <v>970642.5</v>
      </c>
      <c r="L203" s="38">
        <f t="shared" si="55"/>
        <v>468610.27049404284</v>
      </c>
      <c r="M203" s="39">
        <f t="shared" si="56"/>
        <v>0.48278358972952745</v>
      </c>
      <c r="N203" s="46">
        <f t="shared" si="59"/>
        <v>970642.5</v>
      </c>
      <c r="O203" s="44" t="s">
        <v>810</v>
      </c>
    </row>
    <row r="204" spans="1:15" s="18" customFormat="1" ht="25.5">
      <c r="A204" s="11">
        <v>202</v>
      </c>
      <c r="B204" s="11">
        <v>873501</v>
      </c>
      <c r="C204" s="23" t="s">
        <v>290</v>
      </c>
      <c r="D204" s="50" t="s">
        <v>7</v>
      </c>
      <c r="E204" s="11" t="s">
        <v>8</v>
      </c>
      <c r="F204" s="54">
        <v>64290</v>
      </c>
      <c r="G204" s="55">
        <v>39710</v>
      </c>
      <c r="H204" s="46">
        <f t="shared" si="51"/>
        <v>39710</v>
      </c>
      <c r="I204" s="46">
        <f t="shared" si="52"/>
        <v>64290</v>
      </c>
      <c r="J204" s="47">
        <f t="shared" si="53"/>
        <v>52000</v>
      </c>
      <c r="K204" s="46">
        <f t="shared" si="54"/>
        <v>52000</v>
      </c>
      <c r="L204" s="38">
        <f t="shared" si="55"/>
        <v>17380.684681565337</v>
      </c>
      <c r="M204" s="39">
        <f t="shared" si="56"/>
        <v>0.33424393618394876</v>
      </c>
      <c r="N204" s="46">
        <f t="shared" si="59"/>
        <v>52000</v>
      </c>
      <c r="O204" s="44" t="s">
        <v>810</v>
      </c>
    </row>
    <row r="205" spans="1:15" s="18" customFormat="1" ht="25.5">
      <c r="A205" s="11">
        <v>203</v>
      </c>
      <c r="B205" s="11">
        <v>876902</v>
      </c>
      <c r="C205" s="23" t="s">
        <v>291</v>
      </c>
      <c r="D205" s="50" t="s">
        <v>7</v>
      </c>
      <c r="E205" s="11" t="s">
        <v>8</v>
      </c>
      <c r="F205" s="54">
        <v>1041862</v>
      </c>
      <c r="G205" s="55">
        <v>178120</v>
      </c>
      <c r="H205" s="46">
        <f t="shared" si="51"/>
        <v>178120</v>
      </c>
      <c r="I205" s="46">
        <f t="shared" si="52"/>
        <v>1041862</v>
      </c>
      <c r="J205" s="47">
        <f t="shared" si="53"/>
        <v>609991</v>
      </c>
      <c r="K205" s="46">
        <f t="shared" si="54"/>
        <v>609991</v>
      </c>
      <c r="L205" s="38">
        <f t="shared" si="55"/>
        <v>610757.82539563091</v>
      </c>
      <c r="M205" s="39">
        <f t="shared" si="56"/>
        <v>1.0012571093600249</v>
      </c>
      <c r="N205" s="46">
        <f t="shared" ref="N205:N206" si="60">K205</f>
        <v>609991</v>
      </c>
      <c r="O205" s="34" t="s">
        <v>803</v>
      </c>
    </row>
    <row r="206" spans="1:15" s="18" customFormat="1" ht="25.5">
      <c r="A206" s="11">
        <v>204</v>
      </c>
      <c r="B206" s="11">
        <v>876901</v>
      </c>
      <c r="C206" s="23" t="s">
        <v>292</v>
      </c>
      <c r="D206" s="50" t="s">
        <v>7</v>
      </c>
      <c r="E206" s="11" t="s">
        <v>8</v>
      </c>
      <c r="F206" s="54">
        <v>831797</v>
      </c>
      <c r="G206" s="55">
        <v>178120</v>
      </c>
      <c r="H206" s="46">
        <f t="shared" si="51"/>
        <v>178120</v>
      </c>
      <c r="I206" s="46">
        <f t="shared" si="52"/>
        <v>831797</v>
      </c>
      <c r="J206" s="47">
        <f t="shared" si="53"/>
        <v>504958.5</v>
      </c>
      <c r="K206" s="46">
        <f t="shared" si="54"/>
        <v>504958.5</v>
      </c>
      <c r="L206" s="38">
        <f t="shared" si="55"/>
        <v>462219.43940567883</v>
      </c>
      <c r="M206" s="39">
        <f t="shared" si="56"/>
        <v>0.91536124138058639</v>
      </c>
      <c r="N206" s="46">
        <f t="shared" si="60"/>
        <v>504958.5</v>
      </c>
      <c r="O206" s="34" t="s">
        <v>803</v>
      </c>
    </row>
    <row r="207" spans="1:15" s="18" customFormat="1">
      <c r="A207" s="11">
        <v>205</v>
      </c>
      <c r="B207" s="11">
        <v>883440</v>
      </c>
      <c r="C207" s="23" t="s">
        <v>293</v>
      </c>
      <c r="D207" s="50" t="s">
        <v>7</v>
      </c>
      <c r="E207" s="11" t="s">
        <v>8</v>
      </c>
      <c r="F207" s="54">
        <v>1260000</v>
      </c>
      <c r="G207" s="55">
        <v>439500</v>
      </c>
      <c r="H207" s="46">
        <f t="shared" si="51"/>
        <v>439500</v>
      </c>
      <c r="I207" s="46">
        <f t="shared" si="52"/>
        <v>1260000</v>
      </c>
      <c r="J207" s="47">
        <f t="shared" si="53"/>
        <v>849750</v>
      </c>
      <c r="K207" s="46">
        <f t="shared" si="54"/>
        <v>849750</v>
      </c>
      <c r="L207" s="38">
        <f t="shared" si="55"/>
        <v>580181.1139635623</v>
      </c>
      <c r="M207" s="39">
        <f t="shared" si="56"/>
        <v>0.68276683020130902</v>
      </c>
      <c r="N207" s="46">
        <f t="shared" ref="N207:N208" si="61">J207</f>
        <v>849750</v>
      </c>
      <c r="O207" s="44" t="s">
        <v>810</v>
      </c>
    </row>
    <row r="208" spans="1:15" s="18" customFormat="1">
      <c r="A208" s="11">
        <v>206</v>
      </c>
      <c r="B208" s="11">
        <v>883440</v>
      </c>
      <c r="C208" s="23" t="s">
        <v>294</v>
      </c>
      <c r="D208" s="50" t="s">
        <v>7</v>
      </c>
      <c r="E208" s="11" t="s">
        <v>8</v>
      </c>
      <c r="F208" s="54">
        <v>1470000</v>
      </c>
      <c r="G208" s="55">
        <v>689500</v>
      </c>
      <c r="H208" s="46">
        <f t="shared" si="51"/>
        <v>689500</v>
      </c>
      <c r="I208" s="46">
        <f t="shared" si="52"/>
        <v>1470000</v>
      </c>
      <c r="J208" s="47">
        <f t="shared" si="53"/>
        <v>1079750</v>
      </c>
      <c r="K208" s="46">
        <f t="shared" si="54"/>
        <v>1079750</v>
      </c>
      <c r="L208" s="38">
        <f t="shared" si="55"/>
        <v>551896.84271610039</v>
      </c>
      <c r="M208" s="39">
        <f t="shared" si="56"/>
        <v>0.51113391314295009</v>
      </c>
      <c r="N208" s="46">
        <f t="shared" si="61"/>
        <v>1079750</v>
      </c>
      <c r="O208" s="44" t="s">
        <v>810</v>
      </c>
    </row>
    <row r="209" spans="1:15" s="18" customFormat="1" ht="25.5">
      <c r="A209" s="11">
        <v>207</v>
      </c>
      <c r="B209" s="11">
        <v>881701</v>
      </c>
      <c r="C209" s="23" t="s">
        <v>295</v>
      </c>
      <c r="D209" s="50" t="s">
        <v>7</v>
      </c>
      <c r="E209" s="11" t="s">
        <v>8</v>
      </c>
      <c r="F209" s="54">
        <v>47957</v>
      </c>
      <c r="G209" s="55">
        <v>156950</v>
      </c>
      <c r="H209" s="46">
        <f t="shared" si="51"/>
        <v>47957</v>
      </c>
      <c r="I209" s="46">
        <f t="shared" si="52"/>
        <v>156950</v>
      </c>
      <c r="J209" s="47">
        <f t="shared" si="53"/>
        <v>102453.5</v>
      </c>
      <c r="K209" s="46">
        <f t="shared" si="54"/>
        <v>102453.5</v>
      </c>
      <c r="L209" s="38">
        <f t="shared" si="55"/>
        <v>77069.689401865369</v>
      </c>
      <c r="M209" s="39">
        <f t="shared" si="56"/>
        <v>0.75224066919983568</v>
      </c>
      <c r="N209" s="46">
        <f>K209</f>
        <v>102453.5</v>
      </c>
      <c r="O209" s="34" t="s">
        <v>803</v>
      </c>
    </row>
    <row r="210" spans="1:15" s="18" customFormat="1" ht="25.5">
      <c r="A210" s="11">
        <v>208</v>
      </c>
      <c r="B210" s="11">
        <v>879990</v>
      </c>
      <c r="C210" s="23" t="s">
        <v>296</v>
      </c>
      <c r="D210" s="50" t="s">
        <v>7</v>
      </c>
      <c r="E210" s="11" t="s">
        <v>8</v>
      </c>
      <c r="F210" s="54">
        <v>291900</v>
      </c>
      <c r="G210" s="55">
        <v>234631</v>
      </c>
      <c r="H210" s="46">
        <f t="shared" si="51"/>
        <v>234631</v>
      </c>
      <c r="I210" s="46">
        <f t="shared" si="52"/>
        <v>291900</v>
      </c>
      <c r="J210" s="47">
        <f t="shared" si="53"/>
        <v>263265.5</v>
      </c>
      <c r="K210" s="46">
        <f t="shared" si="54"/>
        <v>263265.5</v>
      </c>
      <c r="L210" s="38">
        <f t="shared" si="55"/>
        <v>40495.298251772387</v>
      </c>
      <c r="M210" s="39">
        <f t="shared" si="56"/>
        <v>0.15381923667086037</v>
      </c>
      <c r="N210" s="46">
        <f>H210</f>
        <v>234631</v>
      </c>
      <c r="O210" s="48" t="s">
        <v>812</v>
      </c>
    </row>
    <row r="211" spans="1:15" s="18" customFormat="1" ht="25.5">
      <c r="A211" s="11">
        <v>209</v>
      </c>
      <c r="B211" s="11">
        <v>877901</v>
      </c>
      <c r="C211" s="23" t="s">
        <v>297</v>
      </c>
      <c r="D211" s="50" t="s">
        <v>7</v>
      </c>
      <c r="E211" s="11" t="s">
        <v>8</v>
      </c>
      <c r="F211" s="54">
        <v>661394</v>
      </c>
      <c r="G211" s="55">
        <v>90155</v>
      </c>
      <c r="H211" s="46">
        <f t="shared" si="51"/>
        <v>90155</v>
      </c>
      <c r="I211" s="46">
        <f t="shared" si="52"/>
        <v>661394</v>
      </c>
      <c r="J211" s="47">
        <f t="shared" si="53"/>
        <v>375774.5</v>
      </c>
      <c r="K211" s="46">
        <f t="shared" si="54"/>
        <v>375774.5</v>
      </c>
      <c r="L211" s="38">
        <f t="shared" si="55"/>
        <v>403926.97057822224</v>
      </c>
      <c r="M211" s="39">
        <f t="shared" si="56"/>
        <v>1.0749185231521092</v>
      </c>
      <c r="N211" s="46">
        <f t="shared" ref="N211:N213" si="62">K211</f>
        <v>375774.5</v>
      </c>
      <c r="O211" s="34" t="s">
        <v>803</v>
      </c>
    </row>
    <row r="212" spans="1:15" s="18" customFormat="1" ht="25.5">
      <c r="A212" s="11">
        <v>210</v>
      </c>
      <c r="B212" s="11">
        <v>881410</v>
      </c>
      <c r="C212" s="23" t="s">
        <v>298</v>
      </c>
      <c r="D212" s="50" t="s">
        <v>7</v>
      </c>
      <c r="E212" s="11" t="s">
        <v>8</v>
      </c>
      <c r="F212" s="54">
        <v>661394</v>
      </c>
      <c r="G212" s="55">
        <v>124687</v>
      </c>
      <c r="H212" s="46">
        <f t="shared" si="51"/>
        <v>124687</v>
      </c>
      <c r="I212" s="46">
        <f t="shared" si="52"/>
        <v>661394</v>
      </c>
      <c r="J212" s="47">
        <f t="shared" si="53"/>
        <v>393040.5</v>
      </c>
      <c r="K212" s="46">
        <f t="shared" si="54"/>
        <v>393040.5</v>
      </c>
      <c r="L212" s="38">
        <f t="shared" si="55"/>
        <v>379509.15921028837</v>
      </c>
      <c r="M212" s="39">
        <f t="shared" si="56"/>
        <v>0.96557265526145108</v>
      </c>
      <c r="N212" s="46">
        <f t="shared" si="62"/>
        <v>393040.5</v>
      </c>
      <c r="O212" s="34" t="s">
        <v>803</v>
      </c>
    </row>
    <row r="213" spans="1:15" s="18" customFormat="1" ht="25.5">
      <c r="A213" s="11">
        <v>211</v>
      </c>
      <c r="B213" s="11">
        <v>389103</v>
      </c>
      <c r="C213" s="23" t="s">
        <v>299</v>
      </c>
      <c r="D213" s="50" t="s">
        <v>7</v>
      </c>
      <c r="E213" s="11" t="s">
        <v>8</v>
      </c>
      <c r="F213" s="54">
        <v>461159</v>
      </c>
      <c r="G213" s="55">
        <v>6233000</v>
      </c>
      <c r="H213" s="46">
        <f t="shared" si="51"/>
        <v>461159</v>
      </c>
      <c r="I213" s="46">
        <f t="shared" si="52"/>
        <v>6233000</v>
      </c>
      <c r="J213" s="47">
        <f t="shared" si="53"/>
        <v>3347079.5</v>
      </c>
      <c r="K213" s="46">
        <f t="shared" si="54"/>
        <v>3347079.5</v>
      </c>
      <c r="L213" s="38">
        <f t="shared" si="55"/>
        <v>4081307.9110305435</v>
      </c>
      <c r="M213" s="39">
        <f t="shared" si="56"/>
        <v>1.219363899492242</v>
      </c>
      <c r="N213" s="46">
        <f t="shared" si="62"/>
        <v>3347079.5</v>
      </c>
      <c r="O213" s="34" t="s">
        <v>803</v>
      </c>
    </row>
    <row r="214" spans="1:15" s="18" customFormat="1" ht="25.5">
      <c r="A214" s="11">
        <v>212</v>
      </c>
      <c r="B214" s="11">
        <v>890486</v>
      </c>
      <c r="C214" s="23" t="s">
        <v>300</v>
      </c>
      <c r="D214" s="50" t="s">
        <v>7</v>
      </c>
      <c r="E214" s="11" t="s">
        <v>8</v>
      </c>
      <c r="F214" s="54">
        <v>48813</v>
      </c>
      <c r="G214" s="55">
        <v>48300</v>
      </c>
      <c r="H214" s="46">
        <f t="shared" si="51"/>
        <v>48300</v>
      </c>
      <c r="I214" s="46">
        <f t="shared" si="52"/>
        <v>48813</v>
      </c>
      <c r="J214" s="47">
        <f t="shared" si="53"/>
        <v>48556.5</v>
      </c>
      <c r="K214" s="46">
        <f t="shared" si="54"/>
        <v>48556.5</v>
      </c>
      <c r="L214" s="38">
        <f t="shared" si="55"/>
        <v>362.74577874869885</v>
      </c>
      <c r="M214" s="39">
        <f t="shared" si="56"/>
        <v>7.4705915531123298E-3</v>
      </c>
      <c r="N214" s="46">
        <f>H214</f>
        <v>48300</v>
      </c>
      <c r="O214" s="48" t="s">
        <v>812</v>
      </c>
    </row>
    <row r="215" spans="1:15" s="18" customFormat="1" ht="25.5">
      <c r="A215" s="11">
        <v>213</v>
      </c>
      <c r="B215" s="11">
        <v>875510</v>
      </c>
      <c r="C215" s="23" t="s">
        <v>301</v>
      </c>
      <c r="D215" s="50" t="s">
        <v>7</v>
      </c>
      <c r="E215" s="11" t="s">
        <v>8</v>
      </c>
      <c r="F215" s="54">
        <v>1088496</v>
      </c>
      <c r="G215" s="55">
        <v>112000</v>
      </c>
      <c r="H215" s="46">
        <f t="shared" si="51"/>
        <v>112000</v>
      </c>
      <c r="I215" s="46">
        <f t="shared" si="52"/>
        <v>1088496</v>
      </c>
      <c r="J215" s="47">
        <f t="shared" si="53"/>
        <v>600248</v>
      </c>
      <c r="K215" s="46">
        <f t="shared" si="54"/>
        <v>600248</v>
      </c>
      <c r="L215" s="38">
        <f t="shared" si="55"/>
        <v>690486.94340153888</v>
      </c>
      <c r="M215" s="39">
        <f t="shared" si="56"/>
        <v>1.150336100081198</v>
      </c>
      <c r="N215" s="46">
        <f t="shared" ref="N215:N218" si="63">K215</f>
        <v>600248</v>
      </c>
      <c r="O215" s="34" t="s">
        <v>803</v>
      </c>
    </row>
    <row r="216" spans="1:15" s="18" customFormat="1" ht="25.5">
      <c r="A216" s="11">
        <v>214</v>
      </c>
      <c r="B216" s="11">
        <v>875530</v>
      </c>
      <c r="C216" s="23" t="s">
        <v>302</v>
      </c>
      <c r="D216" s="50" t="s">
        <v>7</v>
      </c>
      <c r="E216" s="11" t="s">
        <v>8</v>
      </c>
      <c r="F216" s="54">
        <v>650611</v>
      </c>
      <c r="G216" s="55">
        <v>112000</v>
      </c>
      <c r="H216" s="46">
        <f t="shared" si="51"/>
        <v>112000</v>
      </c>
      <c r="I216" s="46">
        <f t="shared" si="52"/>
        <v>650611</v>
      </c>
      <c r="J216" s="47">
        <f t="shared" si="53"/>
        <v>381305.5</v>
      </c>
      <c r="K216" s="46">
        <f t="shared" si="54"/>
        <v>381305.5</v>
      </c>
      <c r="L216" s="38">
        <f t="shared" si="55"/>
        <v>380855.49052166753</v>
      </c>
      <c r="M216" s="39">
        <f t="shared" si="56"/>
        <v>0.99881981907333495</v>
      </c>
      <c r="N216" s="46">
        <f t="shared" si="63"/>
        <v>381305.5</v>
      </c>
      <c r="O216" s="34" t="s">
        <v>803</v>
      </c>
    </row>
    <row r="217" spans="1:15" s="18" customFormat="1" ht="25.5">
      <c r="A217" s="11">
        <v>215</v>
      </c>
      <c r="B217" s="11">
        <v>875520</v>
      </c>
      <c r="C217" s="23" t="s">
        <v>303</v>
      </c>
      <c r="D217" s="50" t="s">
        <v>7</v>
      </c>
      <c r="E217" s="11" t="s">
        <v>8</v>
      </c>
      <c r="F217" s="54">
        <v>650611</v>
      </c>
      <c r="G217" s="55">
        <v>112000</v>
      </c>
      <c r="H217" s="46">
        <f t="shared" si="51"/>
        <v>112000</v>
      </c>
      <c r="I217" s="46">
        <f t="shared" si="52"/>
        <v>650611</v>
      </c>
      <c r="J217" s="47">
        <f t="shared" si="53"/>
        <v>381305.5</v>
      </c>
      <c r="K217" s="46">
        <f t="shared" si="54"/>
        <v>381305.5</v>
      </c>
      <c r="L217" s="38">
        <f t="shared" si="55"/>
        <v>380855.49052166753</v>
      </c>
      <c r="M217" s="39">
        <f t="shared" si="56"/>
        <v>0.99881981907333495</v>
      </c>
      <c r="N217" s="46">
        <f t="shared" si="63"/>
        <v>381305.5</v>
      </c>
      <c r="O217" s="34" t="s">
        <v>803</v>
      </c>
    </row>
    <row r="218" spans="1:15" s="18" customFormat="1" ht="25.5">
      <c r="A218" s="11">
        <v>216</v>
      </c>
      <c r="B218" s="11">
        <v>875501</v>
      </c>
      <c r="C218" s="23" t="s">
        <v>304</v>
      </c>
      <c r="D218" s="50" t="s">
        <v>7</v>
      </c>
      <c r="E218" s="11" t="s">
        <v>8</v>
      </c>
      <c r="F218" s="54">
        <v>1366680</v>
      </c>
      <c r="G218" s="55">
        <v>112000</v>
      </c>
      <c r="H218" s="46">
        <f t="shared" si="51"/>
        <v>112000</v>
      </c>
      <c r="I218" s="46">
        <f t="shared" si="52"/>
        <v>1366680</v>
      </c>
      <c r="J218" s="47">
        <f t="shared" si="53"/>
        <v>739340</v>
      </c>
      <c r="K218" s="46">
        <f t="shared" si="54"/>
        <v>739340</v>
      </c>
      <c r="L218" s="38">
        <f t="shared" si="55"/>
        <v>887192.73621913744</v>
      </c>
      <c r="M218" s="39">
        <f t="shared" si="56"/>
        <v>1.1999793548558679</v>
      </c>
      <c r="N218" s="46">
        <f t="shared" si="63"/>
        <v>739340</v>
      </c>
      <c r="O218" s="34" t="s">
        <v>803</v>
      </c>
    </row>
    <row r="219" spans="1:15" s="18" customFormat="1" ht="25.5">
      <c r="A219" s="11">
        <v>217</v>
      </c>
      <c r="B219" s="11">
        <v>895004</v>
      </c>
      <c r="C219" s="51" t="s">
        <v>305</v>
      </c>
      <c r="D219" s="50" t="s">
        <v>7</v>
      </c>
      <c r="E219" s="11" t="s">
        <v>8</v>
      </c>
      <c r="F219" s="54">
        <v>223844</v>
      </c>
      <c r="G219" s="55"/>
      <c r="H219" s="46">
        <f t="shared" si="51"/>
        <v>223844</v>
      </c>
      <c r="I219" s="46">
        <f t="shared" si="52"/>
        <v>223844</v>
      </c>
      <c r="J219" s="47">
        <f t="shared" si="53"/>
        <v>223844</v>
      </c>
      <c r="K219" s="46">
        <f t="shared" si="54"/>
        <v>223844</v>
      </c>
      <c r="L219" s="38" t="e">
        <f t="shared" si="55"/>
        <v>#DIV/0!</v>
      </c>
      <c r="M219" s="39" t="e">
        <f t="shared" si="56"/>
        <v>#DIV/0!</v>
      </c>
      <c r="N219" s="46">
        <f>F219</f>
        <v>223844</v>
      </c>
      <c r="O219" s="49" t="s">
        <v>808</v>
      </c>
    </row>
    <row r="220" spans="1:15" s="18" customFormat="1">
      <c r="A220" s="11">
        <v>218</v>
      </c>
      <c r="B220" s="11">
        <v>550202</v>
      </c>
      <c r="C220" s="23" t="s">
        <v>306</v>
      </c>
      <c r="D220" s="50" t="s">
        <v>7</v>
      </c>
      <c r="E220" s="11" t="s">
        <v>8</v>
      </c>
      <c r="F220" s="54">
        <v>1248846</v>
      </c>
      <c r="G220" s="55">
        <v>1964355</v>
      </c>
      <c r="H220" s="46">
        <f t="shared" si="51"/>
        <v>1248846</v>
      </c>
      <c r="I220" s="46">
        <f t="shared" si="52"/>
        <v>1964355</v>
      </c>
      <c r="J220" s="47">
        <f t="shared" si="53"/>
        <v>1606600.5</v>
      </c>
      <c r="K220" s="46">
        <f t="shared" si="54"/>
        <v>1606600.5</v>
      </c>
      <c r="L220" s="38">
        <f t="shared" si="55"/>
        <v>505941.26590000541</v>
      </c>
      <c r="M220" s="39">
        <f t="shared" si="56"/>
        <v>0.31491417181807513</v>
      </c>
      <c r="N220" s="46">
        <f>J220</f>
        <v>1606600.5</v>
      </c>
      <c r="O220" s="44" t="s">
        <v>810</v>
      </c>
    </row>
    <row r="221" spans="1:15" s="18" customFormat="1" ht="25.5">
      <c r="A221" s="11">
        <v>219</v>
      </c>
      <c r="B221" s="11">
        <v>881439</v>
      </c>
      <c r="C221" s="23" t="s">
        <v>307</v>
      </c>
      <c r="D221" s="50" t="s">
        <v>7</v>
      </c>
      <c r="E221" s="11" t="s">
        <v>8</v>
      </c>
      <c r="F221" s="54">
        <v>237093</v>
      </c>
      <c r="G221" s="55"/>
      <c r="H221" s="46">
        <f t="shared" si="51"/>
        <v>237093</v>
      </c>
      <c r="I221" s="46">
        <f t="shared" si="52"/>
        <v>237093</v>
      </c>
      <c r="J221" s="47">
        <f t="shared" si="53"/>
        <v>237093</v>
      </c>
      <c r="K221" s="46">
        <f t="shared" si="54"/>
        <v>237093</v>
      </c>
      <c r="L221" s="38" t="e">
        <f t="shared" si="55"/>
        <v>#DIV/0!</v>
      </c>
      <c r="M221" s="39" t="e">
        <f t="shared" si="56"/>
        <v>#DIV/0!</v>
      </c>
      <c r="N221" s="46">
        <f>F221</f>
        <v>237093</v>
      </c>
      <c r="O221" s="49" t="s">
        <v>808</v>
      </c>
    </row>
    <row r="222" spans="1:15" s="18" customFormat="1" ht="25.5">
      <c r="A222" s="11">
        <v>220</v>
      </c>
      <c r="B222" s="11">
        <v>542802</v>
      </c>
      <c r="C222" s="23" t="s">
        <v>308</v>
      </c>
      <c r="D222" s="50" t="s">
        <v>7</v>
      </c>
      <c r="E222" s="11" t="s">
        <v>8</v>
      </c>
      <c r="F222" s="54">
        <v>349033</v>
      </c>
      <c r="G222" s="55">
        <v>49348</v>
      </c>
      <c r="H222" s="46">
        <f t="shared" si="51"/>
        <v>49348</v>
      </c>
      <c r="I222" s="46">
        <f t="shared" si="52"/>
        <v>349033</v>
      </c>
      <c r="J222" s="47">
        <f t="shared" si="53"/>
        <v>199190.5</v>
      </c>
      <c r="K222" s="46">
        <f t="shared" si="54"/>
        <v>199190.5</v>
      </c>
      <c r="L222" s="38">
        <f t="shared" si="55"/>
        <v>211909.29571989051</v>
      </c>
      <c r="M222" s="39">
        <f t="shared" si="56"/>
        <v>1.0638524212745613</v>
      </c>
      <c r="N222" s="46">
        <f t="shared" ref="N222:N227" si="64">K222</f>
        <v>199190.5</v>
      </c>
      <c r="O222" s="34" t="s">
        <v>803</v>
      </c>
    </row>
    <row r="223" spans="1:15" s="18" customFormat="1" ht="25.5">
      <c r="A223" s="11">
        <v>221</v>
      </c>
      <c r="B223" s="11">
        <v>542801</v>
      </c>
      <c r="C223" s="23" t="s">
        <v>309</v>
      </c>
      <c r="D223" s="50" t="s">
        <v>7</v>
      </c>
      <c r="E223" s="11" t="s">
        <v>8</v>
      </c>
      <c r="F223" s="54">
        <v>345397</v>
      </c>
      <c r="G223" s="55">
        <v>49348</v>
      </c>
      <c r="H223" s="46">
        <f t="shared" si="51"/>
        <v>49348</v>
      </c>
      <c r="I223" s="46">
        <f t="shared" si="52"/>
        <v>345397</v>
      </c>
      <c r="J223" s="47">
        <f t="shared" si="53"/>
        <v>197372.5</v>
      </c>
      <c r="K223" s="46">
        <f t="shared" si="54"/>
        <v>197372.5</v>
      </c>
      <c r="L223" s="38">
        <f t="shared" si="55"/>
        <v>209338.2554634962</v>
      </c>
      <c r="M223" s="39">
        <f t="shared" si="56"/>
        <v>1.0606252414267245</v>
      </c>
      <c r="N223" s="46">
        <f t="shared" si="64"/>
        <v>197372.5</v>
      </c>
      <c r="O223" s="34" t="s">
        <v>803</v>
      </c>
    </row>
    <row r="224" spans="1:15" s="18" customFormat="1" ht="25.5">
      <c r="A224" s="11">
        <v>222</v>
      </c>
      <c r="B224" s="11">
        <v>877812</v>
      </c>
      <c r="C224" s="23" t="s">
        <v>310</v>
      </c>
      <c r="D224" s="50" t="s">
        <v>7</v>
      </c>
      <c r="E224" s="11" t="s">
        <v>8</v>
      </c>
      <c r="F224" s="54">
        <v>484071</v>
      </c>
      <c r="G224" s="55">
        <v>82417</v>
      </c>
      <c r="H224" s="46">
        <f t="shared" si="51"/>
        <v>82417</v>
      </c>
      <c r="I224" s="46">
        <f t="shared" si="52"/>
        <v>484071</v>
      </c>
      <c r="J224" s="47">
        <f t="shared" si="53"/>
        <v>283244</v>
      </c>
      <c r="K224" s="46">
        <f t="shared" si="54"/>
        <v>283244</v>
      </c>
      <c r="L224" s="38">
        <f t="shared" si="55"/>
        <v>284012.26709070156</v>
      </c>
      <c r="M224" s="39">
        <f t="shared" si="56"/>
        <v>1.0027123861077429</v>
      </c>
      <c r="N224" s="46">
        <f t="shared" si="64"/>
        <v>283244</v>
      </c>
      <c r="O224" s="34" t="s">
        <v>803</v>
      </c>
    </row>
    <row r="225" spans="1:15" s="18" customFormat="1" ht="25.5">
      <c r="A225" s="11">
        <v>223</v>
      </c>
      <c r="B225" s="11">
        <v>877816</v>
      </c>
      <c r="C225" s="23" t="s">
        <v>311</v>
      </c>
      <c r="D225" s="50" t="s">
        <v>7</v>
      </c>
      <c r="E225" s="11" t="s">
        <v>8</v>
      </c>
      <c r="F225" s="54">
        <v>561019</v>
      </c>
      <c r="G225" s="55">
        <v>82417</v>
      </c>
      <c r="H225" s="46">
        <f t="shared" si="51"/>
        <v>82417</v>
      </c>
      <c r="I225" s="46">
        <f t="shared" si="52"/>
        <v>561019</v>
      </c>
      <c r="J225" s="47">
        <f t="shared" si="53"/>
        <v>321718</v>
      </c>
      <c r="K225" s="46">
        <f t="shared" si="54"/>
        <v>321718</v>
      </c>
      <c r="L225" s="38">
        <f t="shared" si="55"/>
        <v>338422.719689444</v>
      </c>
      <c r="M225" s="39">
        <f t="shared" si="56"/>
        <v>1.0519234848203831</v>
      </c>
      <c r="N225" s="46">
        <f t="shared" si="64"/>
        <v>321718</v>
      </c>
      <c r="O225" s="34" t="s">
        <v>803</v>
      </c>
    </row>
    <row r="226" spans="1:15" s="18" customFormat="1" ht="38.25">
      <c r="A226" s="11">
        <v>224</v>
      </c>
      <c r="B226" s="11">
        <v>877814</v>
      </c>
      <c r="C226" s="23" t="s">
        <v>312</v>
      </c>
      <c r="D226" s="50" t="s">
        <v>7</v>
      </c>
      <c r="E226" s="11" t="s">
        <v>8</v>
      </c>
      <c r="F226" s="54">
        <v>259332</v>
      </c>
      <c r="G226" s="55">
        <v>82417</v>
      </c>
      <c r="H226" s="46">
        <f t="shared" si="51"/>
        <v>82417</v>
      </c>
      <c r="I226" s="46">
        <f t="shared" si="52"/>
        <v>259332</v>
      </c>
      <c r="J226" s="47">
        <f t="shared" si="53"/>
        <v>170874.5</v>
      </c>
      <c r="K226" s="46">
        <f t="shared" si="54"/>
        <v>170874.5</v>
      </c>
      <c r="L226" s="38">
        <f t="shared" si="55"/>
        <v>125097.79619361805</v>
      </c>
      <c r="M226" s="39">
        <f t="shared" si="56"/>
        <v>0.7321033635423545</v>
      </c>
      <c r="N226" s="46">
        <f t="shared" si="64"/>
        <v>170874.5</v>
      </c>
      <c r="O226" s="34" t="s">
        <v>803</v>
      </c>
    </row>
    <row r="227" spans="1:15" s="18" customFormat="1" ht="25.5">
      <c r="A227" s="11">
        <v>225</v>
      </c>
      <c r="B227" s="11">
        <v>877815</v>
      </c>
      <c r="C227" s="23" t="s">
        <v>313</v>
      </c>
      <c r="D227" s="50" t="s">
        <v>7</v>
      </c>
      <c r="E227" s="11" t="s">
        <v>8</v>
      </c>
      <c r="F227" s="54">
        <v>316526</v>
      </c>
      <c r="G227" s="55">
        <v>82417</v>
      </c>
      <c r="H227" s="46">
        <f t="shared" si="51"/>
        <v>82417</v>
      </c>
      <c r="I227" s="46">
        <f t="shared" si="52"/>
        <v>316526</v>
      </c>
      <c r="J227" s="47">
        <f t="shared" si="53"/>
        <v>199471.5</v>
      </c>
      <c r="K227" s="46">
        <f t="shared" si="54"/>
        <v>199471.5</v>
      </c>
      <c r="L227" s="38">
        <f t="shared" si="55"/>
        <v>165540.06143680145</v>
      </c>
      <c r="M227" s="39">
        <f t="shared" si="56"/>
        <v>0.82989330022986463</v>
      </c>
      <c r="N227" s="46">
        <f t="shared" si="64"/>
        <v>199471.5</v>
      </c>
      <c r="O227" s="34" t="s">
        <v>803</v>
      </c>
    </row>
    <row r="228" spans="1:15" s="18" customFormat="1" ht="25.5">
      <c r="A228" s="11">
        <v>226</v>
      </c>
      <c r="B228" s="20">
        <v>894102</v>
      </c>
      <c r="C228" s="51" t="s">
        <v>314</v>
      </c>
      <c r="D228" s="50" t="s">
        <v>7</v>
      </c>
      <c r="E228" s="11" t="s">
        <v>8</v>
      </c>
      <c r="F228" s="54">
        <v>179075</v>
      </c>
      <c r="G228" s="55"/>
      <c r="H228" s="46">
        <f t="shared" si="51"/>
        <v>179075</v>
      </c>
      <c r="I228" s="46">
        <f t="shared" si="52"/>
        <v>179075</v>
      </c>
      <c r="J228" s="47">
        <f t="shared" si="53"/>
        <v>179075</v>
      </c>
      <c r="K228" s="46">
        <f t="shared" si="54"/>
        <v>179075</v>
      </c>
      <c r="L228" s="38" t="e">
        <f t="shared" si="55"/>
        <v>#DIV/0!</v>
      </c>
      <c r="M228" s="39" t="e">
        <f t="shared" si="56"/>
        <v>#DIV/0!</v>
      </c>
      <c r="N228" s="46">
        <f>F228</f>
        <v>179075</v>
      </c>
      <c r="O228" s="49" t="s">
        <v>808</v>
      </c>
    </row>
    <row r="229" spans="1:15" s="18" customFormat="1" ht="25.5">
      <c r="A229" s="11">
        <v>227</v>
      </c>
      <c r="B229" s="11">
        <v>873303</v>
      </c>
      <c r="C229" s="23" t="s">
        <v>315</v>
      </c>
      <c r="D229" s="50" t="s">
        <v>7</v>
      </c>
      <c r="E229" s="11" t="s">
        <v>8</v>
      </c>
      <c r="F229" s="54">
        <v>10191</v>
      </c>
      <c r="G229" s="55">
        <v>153930</v>
      </c>
      <c r="H229" s="46">
        <f t="shared" si="51"/>
        <v>10191</v>
      </c>
      <c r="I229" s="46">
        <f t="shared" si="52"/>
        <v>153930</v>
      </c>
      <c r="J229" s="47">
        <f t="shared" si="53"/>
        <v>82060.5</v>
      </c>
      <c r="K229" s="46">
        <f t="shared" si="54"/>
        <v>82060.5</v>
      </c>
      <c r="L229" s="38">
        <f t="shared" si="55"/>
        <v>101638.82162097316</v>
      </c>
      <c r="M229" s="39">
        <f t="shared" si="56"/>
        <v>1.2385839913353338</v>
      </c>
      <c r="N229" s="46">
        <f>K229</f>
        <v>82060.5</v>
      </c>
      <c r="O229" s="34" t="s">
        <v>803</v>
      </c>
    </row>
    <row r="230" spans="1:15" s="18" customFormat="1">
      <c r="A230" s="11">
        <v>228</v>
      </c>
      <c r="B230" s="11">
        <v>872002</v>
      </c>
      <c r="C230" s="23" t="s">
        <v>316</v>
      </c>
      <c r="D230" s="50" t="s">
        <v>7</v>
      </c>
      <c r="E230" s="11" t="s">
        <v>8</v>
      </c>
      <c r="F230" s="54">
        <v>29427</v>
      </c>
      <c r="G230" s="55">
        <v>59787</v>
      </c>
      <c r="H230" s="46">
        <f t="shared" si="51"/>
        <v>29427</v>
      </c>
      <c r="I230" s="46">
        <f t="shared" si="52"/>
        <v>59787</v>
      </c>
      <c r="J230" s="47">
        <f t="shared" si="53"/>
        <v>44607</v>
      </c>
      <c r="K230" s="46">
        <f t="shared" si="54"/>
        <v>44607</v>
      </c>
      <c r="L230" s="38">
        <f t="shared" si="55"/>
        <v>21467.761876823584</v>
      </c>
      <c r="M230" s="39">
        <f t="shared" si="56"/>
        <v>0.48126441762108152</v>
      </c>
      <c r="N230" s="46">
        <f t="shared" ref="N230:N248" si="65">J230</f>
        <v>44607</v>
      </c>
      <c r="O230" s="44" t="s">
        <v>810</v>
      </c>
    </row>
    <row r="231" spans="1:15" s="18" customFormat="1" ht="38.25">
      <c r="A231" s="11">
        <v>229</v>
      </c>
      <c r="B231" s="11">
        <v>872011</v>
      </c>
      <c r="C231" s="23" t="s">
        <v>317</v>
      </c>
      <c r="D231" s="50" t="s">
        <v>7</v>
      </c>
      <c r="E231" s="11" t="s">
        <v>8</v>
      </c>
      <c r="F231" s="54">
        <v>39063</v>
      </c>
      <c r="G231" s="55">
        <v>59787</v>
      </c>
      <c r="H231" s="46">
        <f t="shared" si="51"/>
        <v>39063</v>
      </c>
      <c r="I231" s="46">
        <f t="shared" si="52"/>
        <v>59787</v>
      </c>
      <c r="J231" s="47">
        <f t="shared" si="53"/>
        <v>49425</v>
      </c>
      <c r="K231" s="46">
        <f t="shared" si="54"/>
        <v>49425</v>
      </c>
      <c r="L231" s="38">
        <f t="shared" si="55"/>
        <v>14654.080933310011</v>
      </c>
      <c r="M231" s="39">
        <f t="shared" si="56"/>
        <v>0.29649126825108774</v>
      </c>
      <c r="N231" s="46">
        <f t="shared" si="65"/>
        <v>49425</v>
      </c>
      <c r="O231" s="44" t="s">
        <v>810</v>
      </c>
    </row>
    <row r="232" spans="1:15" s="18" customFormat="1">
      <c r="A232" s="11">
        <v>230</v>
      </c>
      <c r="B232" s="11">
        <v>870103</v>
      </c>
      <c r="C232" s="23" t="s">
        <v>318</v>
      </c>
      <c r="D232" s="50" t="s">
        <v>7</v>
      </c>
      <c r="E232" s="11" t="s">
        <v>8</v>
      </c>
      <c r="F232" s="54">
        <v>23957</v>
      </c>
      <c r="G232" s="55">
        <v>46793</v>
      </c>
      <c r="H232" s="46">
        <f t="shared" si="51"/>
        <v>23957</v>
      </c>
      <c r="I232" s="46">
        <f t="shared" si="52"/>
        <v>46793</v>
      </c>
      <c r="J232" s="47">
        <f t="shared" si="53"/>
        <v>35375</v>
      </c>
      <c r="K232" s="46">
        <f t="shared" si="54"/>
        <v>35375</v>
      </c>
      <c r="L232" s="38">
        <f t="shared" si="55"/>
        <v>16147.490455175999</v>
      </c>
      <c r="M232" s="39">
        <f t="shared" si="56"/>
        <v>0.45646616127706002</v>
      </c>
      <c r="N232" s="46">
        <f t="shared" si="65"/>
        <v>35375</v>
      </c>
      <c r="O232" s="44" t="s">
        <v>810</v>
      </c>
    </row>
    <row r="233" spans="1:15" s="18" customFormat="1">
      <c r="A233" s="11">
        <v>231</v>
      </c>
      <c r="B233" s="11">
        <v>873122</v>
      </c>
      <c r="C233" s="23" t="s">
        <v>319</v>
      </c>
      <c r="D233" s="50" t="s">
        <v>7</v>
      </c>
      <c r="E233" s="11" t="s">
        <v>8</v>
      </c>
      <c r="F233" s="54">
        <v>17786</v>
      </c>
      <c r="G233" s="55">
        <v>36062</v>
      </c>
      <c r="H233" s="46">
        <f t="shared" si="51"/>
        <v>17786</v>
      </c>
      <c r="I233" s="46">
        <f t="shared" si="52"/>
        <v>36062</v>
      </c>
      <c r="J233" s="47">
        <f t="shared" si="53"/>
        <v>26924</v>
      </c>
      <c r="K233" s="46">
        <f t="shared" si="54"/>
        <v>26924</v>
      </c>
      <c r="L233" s="38">
        <f t="shared" si="55"/>
        <v>12923.083532965342</v>
      </c>
      <c r="M233" s="39">
        <f t="shared" si="56"/>
        <v>0.47998378892309246</v>
      </c>
      <c r="N233" s="46">
        <f t="shared" si="65"/>
        <v>26924</v>
      </c>
      <c r="O233" s="44" t="s">
        <v>810</v>
      </c>
    </row>
    <row r="234" spans="1:15" s="18" customFormat="1">
      <c r="A234" s="11">
        <v>232</v>
      </c>
      <c r="B234" s="11">
        <v>873311</v>
      </c>
      <c r="C234" s="23" t="s">
        <v>320</v>
      </c>
      <c r="D234" s="50" t="s">
        <v>7</v>
      </c>
      <c r="E234" s="11" t="s">
        <v>8</v>
      </c>
      <c r="F234" s="54">
        <v>28992</v>
      </c>
      <c r="G234" s="55">
        <v>57232</v>
      </c>
      <c r="H234" s="46">
        <f t="shared" si="51"/>
        <v>28992</v>
      </c>
      <c r="I234" s="46">
        <f t="shared" si="52"/>
        <v>57232</v>
      </c>
      <c r="J234" s="47">
        <f t="shared" si="53"/>
        <v>43112</v>
      </c>
      <c r="K234" s="46">
        <f t="shared" si="54"/>
        <v>43112</v>
      </c>
      <c r="L234" s="38">
        <f t="shared" si="55"/>
        <v>19968.695500708101</v>
      </c>
      <c r="M234" s="39">
        <f t="shared" si="56"/>
        <v>0.46318184033930465</v>
      </c>
      <c r="N234" s="46">
        <f t="shared" si="65"/>
        <v>43112</v>
      </c>
      <c r="O234" s="44" t="s">
        <v>810</v>
      </c>
    </row>
    <row r="235" spans="1:15" s="18" customFormat="1">
      <c r="A235" s="11">
        <v>233</v>
      </c>
      <c r="B235" s="11">
        <v>873314</v>
      </c>
      <c r="C235" s="23" t="s">
        <v>321</v>
      </c>
      <c r="D235" s="50" t="s">
        <v>7</v>
      </c>
      <c r="E235" s="11" t="s">
        <v>8</v>
      </c>
      <c r="F235" s="54">
        <v>23051</v>
      </c>
      <c r="G235" s="55">
        <v>57232</v>
      </c>
      <c r="H235" s="46">
        <f t="shared" si="51"/>
        <v>23051</v>
      </c>
      <c r="I235" s="46">
        <f t="shared" si="52"/>
        <v>57232</v>
      </c>
      <c r="J235" s="47">
        <f t="shared" si="53"/>
        <v>40141.5</v>
      </c>
      <c r="K235" s="46">
        <f t="shared" si="54"/>
        <v>40141.5</v>
      </c>
      <c r="L235" s="38">
        <f t="shared" si="55"/>
        <v>24169.616887737382</v>
      </c>
      <c r="M235" s="39">
        <f t="shared" si="56"/>
        <v>0.60211045645372951</v>
      </c>
      <c r="N235" s="46">
        <f t="shared" si="65"/>
        <v>40141.5</v>
      </c>
      <c r="O235" s="44" t="s">
        <v>810</v>
      </c>
    </row>
    <row r="236" spans="1:15" s="18" customFormat="1">
      <c r="A236" s="11">
        <v>234</v>
      </c>
      <c r="B236" s="11">
        <v>870105</v>
      </c>
      <c r="C236" s="23" t="s">
        <v>322</v>
      </c>
      <c r="D236" s="50" t="s">
        <v>7</v>
      </c>
      <c r="E236" s="11" t="s">
        <v>8</v>
      </c>
      <c r="F236" s="54">
        <v>23812</v>
      </c>
      <c r="G236" s="55">
        <v>46793</v>
      </c>
      <c r="H236" s="46">
        <f t="shared" si="51"/>
        <v>23812</v>
      </c>
      <c r="I236" s="46">
        <f t="shared" si="52"/>
        <v>46793</v>
      </c>
      <c r="J236" s="47">
        <f t="shared" si="53"/>
        <v>35302.5</v>
      </c>
      <c r="K236" s="46">
        <f t="shared" si="54"/>
        <v>35302.5</v>
      </c>
      <c r="L236" s="38">
        <f t="shared" si="55"/>
        <v>16250.020938448049</v>
      </c>
      <c r="M236" s="39">
        <f t="shared" si="56"/>
        <v>0.46030793678770765</v>
      </c>
      <c r="N236" s="46">
        <f t="shared" si="65"/>
        <v>35302.5</v>
      </c>
      <c r="O236" s="44" t="s">
        <v>810</v>
      </c>
    </row>
    <row r="237" spans="1:15" s="18" customFormat="1" ht="25.5">
      <c r="A237" s="11">
        <v>235</v>
      </c>
      <c r="B237" s="11">
        <v>870131</v>
      </c>
      <c r="C237" s="23" t="s">
        <v>323</v>
      </c>
      <c r="D237" s="50" t="s">
        <v>7</v>
      </c>
      <c r="E237" s="11" t="s">
        <v>8</v>
      </c>
      <c r="F237" s="54">
        <v>23957</v>
      </c>
      <c r="G237" s="55">
        <v>46793</v>
      </c>
      <c r="H237" s="46">
        <f t="shared" si="51"/>
        <v>23957</v>
      </c>
      <c r="I237" s="46">
        <f t="shared" si="52"/>
        <v>46793</v>
      </c>
      <c r="J237" s="47">
        <f t="shared" si="53"/>
        <v>35375</v>
      </c>
      <c r="K237" s="46">
        <f t="shared" si="54"/>
        <v>35375</v>
      </c>
      <c r="L237" s="38">
        <f t="shared" si="55"/>
        <v>16147.490455175999</v>
      </c>
      <c r="M237" s="39">
        <f t="shared" si="56"/>
        <v>0.45646616127706002</v>
      </c>
      <c r="N237" s="46">
        <f t="shared" si="65"/>
        <v>35375</v>
      </c>
      <c r="O237" s="44" t="s">
        <v>810</v>
      </c>
    </row>
    <row r="238" spans="1:15" s="18" customFormat="1" ht="25.5">
      <c r="A238" s="11">
        <v>236</v>
      </c>
      <c r="B238" s="11">
        <v>873202</v>
      </c>
      <c r="C238" s="23" t="s">
        <v>324</v>
      </c>
      <c r="D238" s="50" t="s">
        <v>7</v>
      </c>
      <c r="E238" s="11" t="s">
        <v>8</v>
      </c>
      <c r="F238" s="54">
        <v>10191</v>
      </c>
      <c r="G238" s="55">
        <v>21170</v>
      </c>
      <c r="H238" s="46">
        <f t="shared" si="51"/>
        <v>10191</v>
      </c>
      <c r="I238" s="46">
        <f t="shared" si="52"/>
        <v>21170</v>
      </c>
      <c r="J238" s="47">
        <f t="shared" si="53"/>
        <v>15680.5</v>
      </c>
      <c r="K238" s="46">
        <f t="shared" si="54"/>
        <v>15680.5</v>
      </c>
      <c r="L238" s="38">
        <f t="shared" si="55"/>
        <v>7763.3253506471056</v>
      </c>
      <c r="M238" s="39">
        <f t="shared" si="56"/>
        <v>0.49509424767367788</v>
      </c>
      <c r="N238" s="46">
        <f t="shared" si="65"/>
        <v>15680.5</v>
      </c>
      <c r="O238" s="44" t="s">
        <v>810</v>
      </c>
    </row>
    <row r="239" spans="1:15" s="18" customFormat="1" ht="25.5">
      <c r="A239" s="11">
        <v>237</v>
      </c>
      <c r="B239" s="11">
        <v>871129</v>
      </c>
      <c r="C239" s="23" t="s">
        <v>325</v>
      </c>
      <c r="D239" s="50" t="s">
        <v>7</v>
      </c>
      <c r="E239" s="11" t="s">
        <v>8</v>
      </c>
      <c r="F239" s="54">
        <v>22792</v>
      </c>
      <c r="G239" s="55">
        <v>46355</v>
      </c>
      <c r="H239" s="46">
        <f t="shared" si="51"/>
        <v>22792</v>
      </c>
      <c r="I239" s="46">
        <f t="shared" si="52"/>
        <v>46355</v>
      </c>
      <c r="J239" s="47">
        <f t="shared" si="53"/>
        <v>34573.5</v>
      </c>
      <c r="K239" s="46">
        <f t="shared" si="54"/>
        <v>34573.5</v>
      </c>
      <c r="L239" s="38">
        <f t="shared" si="55"/>
        <v>16661.557085098619</v>
      </c>
      <c r="M239" s="39">
        <f t="shared" si="56"/>
        <v>0.48191699090629003</v>
      </c>
      <c r="N239" s="46">
        <f t="shared" si="65"/>
        <v>34573.5</v>
      </c>
      <c r="O239" s="44" t="s">
        <v>810</v>
      </c>
    </row>
    <row r="240" spans="1:15" s="18" customFormat="1">
      <c r="A240" s="11">
        <v>238</v>
      </c>
      <c r="B240" s="11">
        <v>871091</v>
      </c>
      <c r="C240" s="23" t="s">
        <v>326</v>
      </c>
      <c r="D240" s="50" t="s">
        <v>7</v>
      </c>
      <c r="E240" s="11" t="s">
        <v>8</v>
      </c>
      <c r="F240" s="54">
        <v>21946</v>
      </c>
      <c r="G240" s="55">
        <v>39712</v>
      </c>
      <c r="H240" s="46">
        <f t="shared" si="51"/>
        <v>21946</v>
      </c>
      <c r="I240" s="46">
        <f t="shared" si="52"/>
        <v>39712</v>
      </c>
      <c r="J240" s="47">
        <f t="shared" si="53"/>
        <v>30829</v>
      </c>
      <c r="K240" s="46">
        <f t="shared" si="54"/>
        <v>30829</v>
      </c>
      <c r="L240" s="38">
        <f t="shared" si="55"/>
        <v>12562.459074560204</v>
      </c>
      <c r="M240" s="39">
        <f t="shared" si="56"/>
        <v>0.40748837375718328</v>
      </c>
      <c r="N240" s="46">
        <f t="shared" si="65"/>
        <v>30829</v>
      </c>
      <c r="O240" s="44" t="s">
        <v>810</v>
      </c>
    </row>
    <row r="241" spans="1:15" s="18" customFormat="1">
      <c r="A241" s="11">
        <v>239</v>
      </c>
      <c r="B241" s="11">
        <v>870003</v>
      </c>
      <c r="C241" s="23" t="s">
        <v>327</v>
      </c>
      <c r="D241" s="50" t="s">
        <v>7</v>
      </c>
      <c r="E241" s="11" t="s">
        <v>8</v>
      </c>
      <c r="F241" s="54">
        <v>17479</v>
      </c>
      <c r="G241" s="55">
        <v>46793</v>
      </c>
      <c r="H241" s="46">
        <f t="shared" si="51"/>
        <v>17479</v>
      </c>
      <c r="I241" s="46">
        <f t="shared" si="52"/>
        <v>46793</v>
      </c>
      <c r="J241" s="47">
        <f t="shared" si="53"/>
        <v>32136</v>
      </c>
      <c r="K241" s="46">
        <f t="shared" si="54"/>
        <v>32136</v>
      </c>
      <c r="L241" s="38">
        <f t="shared" si="55"/>
        <v>20728.128183702454</v>
      </c>
      <c r="M241" s="39">
        <f t="shared" si="56"/>
        <v>0.64501270175822922</v>
      </c>
      <c r="N241" s="46">
        <f t="shared" si="65"/>
        <v>32136</v>
      </c>
      <c r="O241" s="44" t="s">
        <v>810</v>
      </c>
    </row>
    <row r="242" spans="1:15" s="18" customFormat="1">
      <c r="A242" s="11">
        <v>240</v>
      </c>
      <c r="B242" s="11">
        <v>873412</v>
      </c>
      <c r="C242" s="23" t="s">
        <v>328</v>
      </c>
      <c r="D242" s="50" t="s">
        <v>7</v>
      </c>
      <c r="E242" s="11" t="s">
        <v>8</v>
      </c>
      <c r="F242" s="54">
        <v>10191</v>
      </c>
      <c r="G242" s="55">
        <v>21170</v>
      </c>
      <c r="H242" s="46">
        <f t="shared" si="51"/>
        <v>10191</v>
      </c>
      <c r="I242" s="46">
        <f t="shared" si="52"/>
        <v>21170</v>
      </c>
      <c r="J242" s="47">
        <f t="shared" si="53"/>
        <v>15680.5</v>
      </c>
      <c r="K242" s="46">
        <f t="shared" si="54"/>
        <v>15680.5</v>
      </c>
      <c r="L242" s="38">
        <f t="shared" si="55"/>
        <v>7763.3253506471056</v>
      </c>
      <c r="M242" s="39">
        <f t="shared" si="56"/>
        <v>0.49509424767367788</v>
      </c>
      <c r="N242" s="46">
        <f t="shared" si="65"/>
        <v>15680.5</v>
      </c>
      <c r="O242" s="44" t="s">
        <v>810</v>
      </c>
    </row>
    <row r="243" spans="1:15" s="18" customFormat="1" ht="25.5">
      <c r="A243" s="11">
        <v>241</v>
      </c>
      <c r="B243" s="11">
        <v>873411</v>
      </c>
      <c r="C243" s="23" t="s">
        <v>329</v>
      </c>
      <c r="D243" s="50" t="s">
        <v>7</v>
      </c>
      <c r="E243" s="11" t="s">
        <v>8</v>
      </c>
      <c r="F243" s="54">
        <v>21946</v>
      </c>
      <c r="G243" s="55">
        <v>39712</v>
      </c>
      <c r="H243" s="46">
        <f t="shared" si="51"/>
        <v>21946</v>
      </c>
      <c r="I243" s="46">
        <f t="shared" si="52"/>
        <v>39712</v>
      </c>
      <c r="J243" s="47">
        <f t="shared" si="53"/>
        <v>30829</v>
      </c>
      <c r="K243" s="46">
        <f t="shared" si="54"/>
        <v>30829</v>
      </c>
      <c r="L243" s="38">
        <f t="shared" si="55"/>
        <v>12562.459074560204</v>
      </c>
      <c r="M243" s="39">
        <f t="shared" si="56"/>
        <v>0.40748837375718328</v>
      </c>
      <c r="N243" s="46">
        <f t="shared" si="65"/>
        <v>30829</v>
      </c>
      <c r="O243" s="44" t="s">
        <v>810</v>
      </c>
    </row>
    <row r="244" spans="1:15" s="18" customFormat="1">
      <c r="A244" s="11">
        <v>242</v>
      </c>
      <c r="B244" s="11">
        <v>873335</v>
      </c>
      <c r="C244" s="23" t="s">
        <v>330</v>
      </c>
      <c r="D244" s="50" t="s">
        <v>7</v>
      </c>
      <c r="E244" s="11" t="s">
        <v>8</v>
      </c>
      <c r="F244" s="54">
        <v>17786</v>
      </c>
      <c r="G244" s="55">
        <v>36062</v>
      </c>
      <c r="H244" s="46">
        <f t="shared" si="51"/>
        <v>17786</v>
      </c>
      <c r="I244" s="46">
        <f t="shared" si="52"/>
        <v>36062</v>
      </c>
      <c r="J244" s="47">
        <f t="shared" si="53"/>
        <v>26924</v>
      </c>
      <c r="K244" s="46">
        <f t="shared" si="54"/>
        <v>26924</v>
      </c>
      <c r="L244" s="38">
        <f t="shared" si="55"/>
        <v>12923.083532965342</v>
      </c>
      <c r="M244" s="39">
        <f t="shared" si="56"/>
        <v>0.47998378892309246</v>
      </c>
      <c r="N244" s="46">
        <f t="shared" si="65"/>
        <v>26924</v>
      </c>
      <c r="O244" s="44" t="s">
        <v>810</v>
      </c>
    </row>
    <row r="245" spans="1:15" s="18" customFormat="1">
      <c r="A245" s="11">
        <v>243</v>
      </c>
      <c r="B245" s="11">
        <v>870101</v>
      </c>
      <c r="C245" s="23" t="s">
        <v>331</v>
      </c>
      <c r="D245" s="50" t="s">
        <v>7</v>
      </c>
      <c r="E245" s="11" t="s">
        <v>8</v>
      </c>
      <c r="F245" s="54">
        <v>23812</v>
      </c>
      <c r="G245" s="55">
        <v>46793</v>
      </c>
      <c r="H245" s="46">
        <f t="shared" si="51"/>
        <v>23812</v>
      </c>
      <c r="I245" s="46">
        <f t="shared" si="52"/>
        <v>46793</v>
      </c>
      <c r="J245" s="47">
        <f t="shared" si="53"/>
        <v>35302.5</v>
      </c>
      <c r="K245" s="46">
        <f t="shared" si="54"/>
        <v>35302.5</v>
      </c>
      <c r="L245" s="38">
        <f t="shared" si="55"/>
        <v>16250.020938448049</v>
      </c>
      <c r="M245" s="39">
        <f t="shared" si="56"/>
        <v>0.46030793678770765</v>
      </c>
      <c r="N245" s="46">
        <f t="shared" si="65"/>
        <v>35302.5</v>
      </c>
      <c r="O245" s="44" t="s">
        <v>810</v>
      </c>
    </row>
    <row r="246" spans="1:15" s="18" customFormat="1">
      <c r="A246" s="11">
        <v>244</v>
      </c>
      <c r="B246" s="11">
        <v>870602</v>
      </c>
      <c r="C246" s="23" t="s">
        <v>332</v>
      </c>
      <c r="D246" s="50" t="s">
        <v>7</v>
      </c>
      <c r="E246" s="11" t="s">
        <v>8</v>
      </c>
      <c r="F246" s="54">
        <v>26541</v>
      </c>
      <c r="G246" s="55">
        <v>54020</v>
      </c>
      <c r="H246" s="46">
        <f t="shared" si="51"/>
        <v>26541</v>
      </c>
      <c r="I246" s="46">
        <f t="shared" si="52"/>
        <v>54020</v>
      </c>
      <c r="J246" s="47">
        <f t="shared" si="53"/>
        <v>40280.5</v>
      </c>
      <c r="K246" s="46">
        <f t="shared" si="54"/>
        <v>40280.5</v>
      </c>
      <c r="L246" s="38">
        <f t="shared" si="55"/>
        <v>19430.587240225141</v>
      </c>
      <c r="M246" s="39">
        <f t="shared" si="56"/>
        <v>0.48238197738918687</v>
      </c>
      <c r="N246" s="46">
        <f t="shared" si="65"/>
        <v>40280.5</v>
      </c>
      <c r="O246" s="44" t="s">
        <v>810</v>
      </c>
    </row>
    <row r="247" spans="1:15" s="18" customFormat="1">
      <c r="A247" s="11">
        <v>245</v>
      </c>
      <c r="B247" s="11">
        <v>873112</v>
      </c>
      <c r="C247" s="23" t="s">
        <v>333</v>
      </c>
      <c r="D247" s="50" t="s">
        <v>7</v>
      </c>
      <c r="E247" s="11" t="s">
        <v>8</v>
      </c>
      <c r="F247" s="54">
        <v>17786</v>
      </c>
      <c r="G247" s="55">
        <v>36062</v>
      </c>
      <c r="H247" s="46">
        <f t="shared" si="51"/>
        <v>17786</v>
      </c>
      <c r="I247" s="46">
        <f t="shared" si="52"/>
        <v>36062</v>
      </c>
      <c r="J247" s="47">
        <f t="shared" si="53"/>
        <v>26924</v>
      </c>
      <c r="K247" s="46">
        <f t="shared" si="54"/>
        <v>26924</v>
      </c>
      <c r="L247" s="38">
        <f t="shared" si="55"/>
        <v>12923.083532965342</v>
      </c>
      <c r="M247" s="39">
        <f t="shared" si="56"/>
        <v>0.47998378892309246</v>
      </c>
      <c r="N247" s="46">
        <f t="shared" si="65"/>
        <v>26924</v>
      </c>
      <c r="O247" s="44" t="s">
        <v>810</v>
      </c>
    </row>
    <row r="248" spans="1:15" s="18" customFormat="1">
      <c r="A248" s="11">
        <v>246</v>
      </c>
      <c r="B248" s="11">
        <v>873205</v>
      </c>
      <c r="C248" s="23" t="s">
        <v>334</v>
      </c>
      <c r="D248" s="50" t="s">
        <v>7</v>
      </c>
      <c r="E248" s="11" t="s">
        <v>8</v>
      </c>
      <c r="F248" s="54">
        <v>17786</v>
      </c>
      <c r="G248" s="55">
        <v>36062</v>
      </c>
      <c r="H248" s="46">
        <f t="shared" si="51"/>
        <v>17786</v>
      </c>
      <c r="I248" s="46">
        <f t="shared" si="52"/>
        <v>36062</v>
      </c>
      <c r="J248" s="47">
        <f t="shared" si="53"/>
        <v>26924</v>
      </c>
      <c r="K248" s="46">
        <f t="shared" si="54"/>
        <v>26924</v>
      </c>
      <c r="L248" s="38">
        <f t="shared" si="55"/>
        <v>12923.083532965342</v>
      </c>
      <c r="M248" s="39">
        <f t="shared" si="56"/>
        <v>0.47998378892309246</v>
      </c>
      <c r="N248" s="46">
        <f t="shared" si="65"/>
        <v>26924</v>
      </c>
      <c r="O248" s="44" t="s">
        <v>810</v>
      </c>
    </row>
    <row r="249" spans="1:15" s="18" customFormat="1" ht="25.5">
      <c r="A249" s="11">
        <v>247</v>
      </c>
      <c r="B249" s="11">
        <v>872105</v>
      </c>
      <c r="C249" s="23" t="s">
        <v>335</v>
      </c>
      <c r="D249" s="50" t="s">
        <v>7</v>
      </c>
      <c r="E249" s="11" t="s">
        <v>8</v>
      </c>
      <c r="F249" s="54">
        <v>186863</v>
      </c>
      <c r="G249" s="55">
        <v>134977</v>
      </c>
      <c r="H249" s="46">
        <f t="shared" si="51"/>
        <v>134977</v>
      </c>
      <c r="I249" s="46">
        <f t="shared" si="52"/>
        <v>186863</v>
      </c>
      <c r="J249" s="47">
        <f t="shared" si="53"/>
        <v>160920</v>
      </c>
      <c r="K249" s="46">
        <f t="shared" si="54"/>
        <v>160920</v>
      </c>
      <c r="L249" s="38">
        <f t="shared" si="55"/>
        <v>36688.942448645204</v>
      </c>
      <c r="M249" s="39">
        <f t="shared" si="56"/>
        <v>0.22799491951681086</v>
      </c>
      <c r="N249" s="46">
        <f t="shared" ref="N249:N250" si="66">H249</f>
        <v>134977</v>
      </c>
      <c r="O249" s="48" t="s">
        <v>812</v>
      </c>
    </row>
    <row r="250" spans="1:15" s="18" customFormat="1" ht="25.5">
      <c r="A250" s="11">
        <v>248</v>
      </c>
      <c r="B250" s="11">
        <v>872104</v>
      </c>
      <c r="C250" s="23" t="s">
        <v>336</v>
      </c>
      <c r="D250" s="50" t="s">
        <v>7</v>
      </c>
      <c r="E250" s="11" t="s">
        <v>8</v>
      </c>
      <c r="F250" s="54">
        <v>148301</v>
      </c>
      <c r="G250" s="55">
        <v>119793</v>
      </c>
      <c r="H250" s="46">
        <f t="shared" si="51"/>
        <v>119793</v>
      </c>
      <c r="I250" s="46">
        <f t="shared" si="52"/>
        <v>148301</v>
      </c>
      <c r="J250" s="47">
        <f t="shared" si="53"/>
        <v>134047</v>
      </c>
      <c r="K250" s="46">
        <f t="shared" si="54"/>
        <v>134047</v>
      </c>
      <c r="L250" s="38">
        <f t="shared" si="55"/>
        <v>20158.200118066095</v>
      </c>
      <c r="M250" s="39">
        <f t="shared" si="56"/>
        <v>0.15038158346002592</v>
      </c>
      <c r="N250" s="46">
        <f t="shared" si="66"/>
        <v>119793</v>
      </c>
      <c r="O250" s="48" t="s">
        <v>812</v>
      </c>
    </row>
    <row r="251" spans="1:15" s="18" customFormat="1">
      <c r="A251" s="11">
        <v>249</v>
      </c>
      <c r="B251" s="11">
        <v>871010</v>
      </c>
      <c r="C251" s="23" t="s">
        <v>337</v>
      </c>
      <c r="D251" s="50" t="s">
        <v>7</v>
      </c>
      <c r="E251" s="11" t="s">
        <v>8</v>
      </c>
      <c r="F251" s="54">
        <v>29046</v>
      </c>
      <c r="G251" s="55">
        <v>59203</v>
      </c>
      <c r="H251" s="46">
        <f t="shared" si="51"/>
        <v>29046</v>
      </c>
      <c r="I251" s="46">
        <f t="shared" si="52"/>
        <v>59203</v>
      </c>
      <c r="J251" s="47">
        <f t="shared" si="53"/>
        <v>44124.5</v>
      </c>
      <c r="K251" s="46">
        <f t="shared" si="54"/>
        <v>44124.5</v>
      </c>
      <c r="L251" s="38">
        <f t="shared" si="55"/>
        <v>21324.219200242715</v>
      </c>
      <c r="M251" s="39">
        <f t="shared" si="56"/>
        <v>0.48327389999303594</v>
      </c>
      <c r="N251" s="46">
        <f t="shared" ref="N251:N255" si="67">J251</f>
        <v>44124.5</v>
      </c>
      <c r="O251" s="44" t="s">
        <v>810</v>
      </c>
    </row>
    <row r="252" spans="1:15" s="18" customFormat="1" ht="25.5">
      <c r="A252" s="11">
        <v>250</v>
      </c>
      <c r="B252" s="11">
        <v>871030</v>
      </c>
      <c r="C252" s="23" t="s">
        <v>338</v>
      </c>
      <c r="D252" s="50" t="s">
        <v>7</v>
      </c>
      <c r="E252" s="11" t="s">
        <v>8</v>
      </c>
      <c r="F252" s="54">
        <v>28431</v>
      </c>
      <c r="G252" s="55">
        <v>57889</v>
      </c>
      <c r="H252" s="46">
        <f t="shared" si="51"/>
        <v>28431</v>
      </c>
      <c r="I252" s="46">
        <f t="shared" si="52"/>
        <v>57889</v>
      </c>
      <c r="J252" s="47">
        <f t="shared" si="53"/>
        <v>43160</v>
      </c>
      <c r="K252" s="46">
        <f t="shared" si="54"/>
        <v>43160</v>
      </c>
      <c r="L252" s="38">
        <f t="shared" si="55"/>
        <v>20829.951560193316</v>
      </c>
      <c r="M252" s="39">
        <f t="shared" si="56"/>
        <v>0.48262167655684235</v>
      </c>
      <c r="N252" s="46">
        <f t="shared" si="67"/>
        <v>43160</v>
      </c>
      <c r="O252" s="44" t="s">
        <v>810</v>
      </c>
    </row>
    <row r="253" spans="1:15" s="18" customFormat="1">
      <c r="A253" s="11">
        <v>251</v>
      </c>
      <c r="B253" s="11">
        <v>871040</v>
      </c>
      <c r="C253" s="23" t="s">
        <v>339</v>
      </c>
      <c r="D253" s="50" t="s">
        <v>7</v>
      </c>
      <c r="E253" s="11" t="s">
        <v>8</v>
      </c>
      <c r="F253" s="54">
        <v>35428</v>
      </c>
      <c r="G253" s="55">
        <v>72197</v>
      </c>
      <c r="H253" s="46">
        <f t="shared" si="51"/>
        <v>35428</v>
      </c>
      <c r="I253" s="46">
        <f t="shared" si="52"/>
        <v>72197</v>
      </c>
      <c r="J253" s="47">
        <f t="shared" si="53"/>
        <v>53812.5</v>
      </c>
      <c r="K253" s="46">
        <f t="shared" si="54"/>
        <v>53812.5</v>
      </c>
      <c r="L253" s="38">
        <f t="shared" si="55"/>
        <v>25999.609237448167</v>
      </c>
      <c r="M253" s="39">
        <f t="shared" si="56"/>
        <v>0.48315185574816572</v>
      </c>
      <c r="N253" s="46">
        <f t="shared" si="67"/>
        <v>53812.5</v>
      </c>
      <c r="O253" s="44" t="s">
        <v>810</v>
      </c>
    </row>
    <row r="254" spans="1:15" s="18" customFormat="1">
      <c r="A254" s="11">
        <v>252</v>
      </c>
      <c r="B254" s="11">
        <v>871020</v>
      </c>
      <c r="C254" s="23" t="s">
        <v>340</v>
      </c>
      <c r="D254" s="50" t="s">
        <v>7</v>
      </c>
      <c r="E254" s="11" t="s">
        <v>8</v>
      </c>
      <c r="F254" s="54">
        <v>28431</v>
      </c>
      <c r="G254" s="55">
        <v>57889</v>
      </c>
      <c r="H254" s="46">
        <f t="shared" si="51"/>
        <v>28431</v>
      </c>
      <c r="I254" s="46">
        <f t="shared" si="52"/>
        <v>57889</v>
      </c>
      <c r="J254" s="47">
        <f t="shared" si="53"/>
        <v>43160</v>
      </c>
      <c r="K254" s="46">
        <f t="shared" si="54"/>
        <v>43160</v>
      </c>
      <c r="L254" s="38">
        <f t="shared" si="55"/>
        <v>20829.951560193316</v>
      </c>
      <c r="M254" s="39">
        <f t="shared" si="56"/>
        <v>0.48262167655684235</v>
      </c>
      <c r="N254" s="46">
        <f t="shared" si="67"/>
        <v>43160</v>
      </c>
      <c r="O254" s="44" t="s">
        <v>810</v>
      </c>
    </row>
    <row r="255" spans="1:15" s="18" customFormat="1" ht="25.5">
      <c r="A255" s="11">
        <v>253</v>
      </c>
      <c r="B255" s="11">
        <v>871019</v>
      </c>
      <c r="C255" s="23" t="s">
        <v>341</v>
      </c>
      <c r="D255" s="50" t="s">
        <v>7</v>
      </c>
      <c r="E255" s="11" t="s">
        <v>8</v>
      </c>
      <c r="F255" s="54">
        <v>29046</v>
      </c>
      <c r="G255" s="55">
        <v>59203</v>
      </c>
      <c r="H255" s="46">
        <f t="shared" si="51"/>
        <v>29046</v>
      </c>
      <c r="I255" s="46">
        <f t="shared" si="52"/>
        <v>59203</v>
      </c>
      <c r="J255" s="47">
        <f t="shared" si="53"/>
        <v>44124.5</v>
      </c>
      <c r="K255" s="46">
        <f t="shared" si="54"/>
        <v>44124.5</v>
      </c>
      <c r="L255" s="38">
        <f t="shared" si="55"/>
        <v>21324.219200242715</v>
      </c>
      <c r="M255" s="39">
        <f t="shared" si="56"/>
        <v>0.48327389999303594</v>
      </c>
      <c r="N255" s="46">
        <f t="shared" si="67"/>
        <v>44124.5</v>
      </c>
      <c r="O255" s="44" t="s">
        <v>810</v>
      </c>
    </row>
    <row r="256" spans="1:15" s="18" customFormat="1" ht="25.5">
      <c r="A256" s="11">
        <v>254</v>
      </c>
      <c r="B256" s="11">
        <v>871060</v>
      </c>
      <c r="C256" s="23" t="s">
        <v>342</v>
      </c>
      <c r="D256" s="50" t="s">
        <v>7</v>
      </c>
      <c r="E256" s="11" t="s">
        <v>8</v>
      </c>
      <c r="F256" s="54">
        <v>116186</v>
      </c>
      <c r="G256" s="55"/>
      <c r="H256" s="46">
        <f t="shared" si="51"/>
        <v>116186</v>
      </c>
      <c r="I256" s="46">
        <f t="shared" si="52"/>
        <v>116186</v>
      </c>
      <c r="J256" s="47">
        <f t="shared" si="53"/>
        <v>116186</v>
      </c>
      <c r="K256" s="46">
        <f t="shared" si="54"/>
        <v>116186</v>
      </c>
      <c r="L256" s="38" t="e">
        <f t="shared" si="55"/>
        <v>#DIV/0!</v>
      </c>
      <c r="M256" s="39" t="e">
        <f t="shared" si="56"/>
        <v>#DIV/0!</v>
      </c>
      <c r="N256" s="46">
        <f>F256</f>
        <v>116186</v>
      </c>
      <c r="O256" s="49" t="s">
        <v>808</v>
      </c>
    </row>
    <row r="257" spans="1:15" s="18" customFormat="1">
      <c r="A257" s="11">
        <v>255</v>
      </c>
      <c r="B257" s="11">
        <v>870007</v>
      </c>
      <c r="C257" s="23" t="s">
        <v>343</v>
      </c>
      <c r="D257" s="50" t="s">
        <v>7</v>
      </c>
      <c r="E257" s="11" t="s">
        <v>8</v>
      </c>
      <c r="F257" s="54">
        <v>33949</v>
      </c>
      <c r="G257" s="55">
        <v>60444</v>
      </c>
      <c r="H257" s="46">
        <f t="shared" si="51"/>
        <v>33949</v>
      </c>
      <c r="I257" s="46">
        <f t="shared" si="52"/>
        <v>60444</v>
      </c>
      <c r="J257" s="47">
        <f t="shared" si="53"/>
        <v>47196.5</v>
      </c>
      <c r="K257" s="46">
        <f t="shared" si="54"/>
        <v>47196.5</v>
      </c>
      <c r="L257" s="38">
        <f t="shared" si="55"/>
        <v>18734.794167537577</v>
      </c>
      <c r="M257" s="39">
        <f t="shared" si="56"/>
        <v>0.39695304032158268</v>
      </c>
      <c r="N257" s="46">
        <f t="shared" ref="N257:N259" si="68">J257</f>
        <v>47196.5</v>
      </c>
      <c r="O257" s="44" t="s">
        <v>810</v>
      </c>
    </row>
    <row r="258" spans="1:15" s="18" customFormat="1">
      <c r="A258" s="11">
        <v>256</v>
      </c>
      <c r="B258" s="11">
        <v>870001</v>
      </c>
      <c r="C258" s="23" t="s">
        <v>344</v>
      </c>
      <c r="D258" s="50" t="s">
        <v>7</v>
      </c>
      <c r="E258" s="11" t="s">
        <v>8</v>
      </c>
      <c r="F258" s="54">
        <v>25919</v>
      </c>
      <c r="G258" s="55">
        <v>52779</v>
      </c>
      <c r="H258" s="46">
        <f t="shared" si="51"/>
        <v>25919</v>
      </c>
      <c r="I258" s="46">
        <f t="shared" si="52"/>
        <v>52779</v>
      </c>
      <c r="J258" s="47">
        <f t="shared" si="53"/>
        <v>39349</v>
      </c>
      <c r="K258" s="46">
        <f t="shared" si="54"/>
        <v>39349</v>
      </c>
      <c r="L258" s="38">
        <f t="shared" si="55"/>
        <v>18992.888142670665</v>
      </c>
      <c r="M258" s="39">
        <f t="shared" si="56"/>
        <v>0.48267778450966137</v>
      </c>
      <c r="N258" s="46">
        <f t="shared" si="68"/>
        <v>39349</v>
      </c>
      <c r="O258" s="44" t="s">
        <v>810</v>
      </c>
    </row>
    <row r="259" spans="1:15" s="18" customFormat="1">
      <c r="A259" s="11">
        <v>257</v>
      </c>
      <c r="B259" s="11">
        <v>873210</v>
      </c>
      <c r="C259" s="23" t="s">
        <v>345</v>
      </c>
      <c r="D259" s="50" t="s">
        <v>7</v>
      </c>
      <c r="E259" s="11" t="s">
        <v>8</v>
      </c>
      <c r="F259" s="54">
        <v>17786</v>
      </c>
      <c r="G259" s="55">
        <v>36062</v>
      </c>
      <c r="H259" s="46">
        <f t="shared" si="51"/>
        <v>17786</v>
      </c>
      <c r="I259" s="46">
        <f t="shared" si="52"/>
        <v>36062</v>
      </c>
      <c r="J259" s="47">
        <f t="shared" si="53"/>
        <v>26924</v>
      </c>
      <c r="K259" s="46">
        <f t="shared" si="54"/>
        <v>26924</v>
      </c>
      <c r="L259" s="38">
        <f t="shared" si="55"/>
        <v>12923.083532965342</v>
      </c>
      <c r="M259" s="39">
        <f t="shared" si="56"/>
        <v>0.47998378892309246</v>
      </c>
      <c r="N259" s="46">
        <f t="shared" si="68"/>
        <v>26924</v>
      </c>
      <c r="O259" s="44" t="s">
        <v>810</v>
      </c>
    </row>
    <row r="260" spans="1:15" s="18" customFormat="1">
      <c r="A260" s="11">
        <v>258</v>
      </c>
      <c r="B260" s="11">
        <v>871320</v>
      </c>
      <c r="C260" s="23" t="s">
        <v>346</v>
      </c>
      <c r="D260" s="50" t="s">
        <v>7</v>
      </c>
      <c r="E260" s="11" t="s">
        <v>8</v>
      </c>
      <c r="F260" s="54">
        <v>68459</v>
      </c>
      <c r="G260" s="55">
        <v>66211</v>
      </c>
      <c r="H260" s="46">
        <f t="shared" ref="H260:H323" si="69">MIN(F260:G260)</f>
        <v>66211</v>
      </c>
      <c r="I260" s="46">
        <f t="shared" ref="I260:I323" si="70">MAX(F260:G260)</f>
        <v>68459</v>
      </c>
      <c r="J260" s="47">
        <f t="shared" ref="J260:J323" si="71">AVERAGE(F260:G260)</f>
        <v>67335</v>
      </c>
      <c r="K260" s="46">
        <f t="shared" ref="K260:K323" si="72">MEDIAN(F260:G260)</f>
        <v>67335</v>
      </c>
      <c r="L260" s="38">
        <f t="shared" ref="L260:L323" si="73">STDEV(F260:G260)</f>
        <v>1589.5760441073589</v>
      </c>
      <c r="M260" s="39">
        <f t="shared" ref="M260:M323" si="74">L260/K260</f>
        <v>2.3606980680290473E-2</v>
      </c>
      <c r="N260" s="46">
        <f>H260</f>
        <v>66211</v>
      </c>
      <c r="O260" s="48" t="s">
        <v>812</v>
      </c>
    </row>
    <row r="261" spans="1:15" s="18" customFormat="1">
      <c r="A261" s="11">
        <v>259</v>
      </c>
      <c r="B261" s="11">
        <v>871112</v>
      </c>
      <c r="C261" s="23" t="s">
        <v>347</v>
      </c>
      <c r="D261" s="50" t="s">
        <v>7</v>
      </c>
      <c r="E261" s="11" t="s">
        <v>8</v>
      </c>
      <c r="F261" s="54">
        <v>22792</v>
      </c>
      <c r="G261" s="55">
        <v>46355</v>
      </c>
      <c r="H261" s="46">
        <f t="shared" si="69"/>
        <v>22792</v>
      </c>
      <c r="I261" s="46">
        <f t="shared" si="70"/>
        <v>46355</v>
      </c>
      <c r="J261" s="47">
        <f t="shared" si="71"/>
        <v>34573.5</v>
      </c>
      <c r="K261" s="46">
        <f t="shared" si="72"/>
        <v>34573.5</v>
      </c>
      <c r="L261" s="38">
        <f t="shared" si="73"/>
        <v>16661.557085098619</v>
      </c>
      <c r="M261" s="39">
        <f t="shared" si="74"/>
        <v>0.48191699090629003</v>
      </c>
      <c r="N261" s="46">
        <f>J261</f>
        <v>34573.5</v>
      </c>
      <c r="O261" s="44" t="s">
        <v>810</v>
      </c>
    </row>
    <row r="262" spans="1:15" s="18" customFormat="1" ht="25.5">
      <c r="A262" s="11">
        <v>260</v>
      </c>
      <c r="B262" s="11">
        <v>870603</v>
      </c>
      <c r="C262" s="23" t="s">
        <v>348</v>
      </c>
      <c r="D262" s="50" t="s">
        <v>7</v>
      </c>
      <c r="E262" s="11" t="s">
        <v>8</v>
      </c>
      <c r="F262" s="54">
        <v>26541</v>
      </c>
      <c r="G262" s="55"/>
      <c r="H262" s="46">
        <f t="shared" si="69"/>
        <v>26541</v>
      </c>
      <c r="I262" s="46">
        <f t="shared" si="70"/>
        <v>26541</v>
      </c>
      <c r="J262" s="47">
        <f t="shared" si="71"/>
        <v>26541</v>
      </c>
      <c r="K262" s="46">
        <f t="shared" si="72"/>
        <v>26541</v>
      </c>
      <c r="L262" s="38" t="e">
        <f t="shared" si="73"/>
        <v>#DIV/0!</v>
      </c>
      <c r="M262" s="39" t="e">
        <f t="shared" si="74"/>
        <v>#DIV/0!</v>
      </c>
      <c r="N262" s="46">
        <f>F262</f>
        <v>26541</v>
      </c>
      <c r="O262" s="49" t="s">
        <v>808</v>
      </c>
    </row>
    <row r="263" spans="1:15" s="18" customFormat="1">
      <c r="A263" s="11">
        <v>261</v>
      </c>
      <c r="B263" s="11">
        <v>873312</v>
      </c>
      <c r="C263" s="23" t="s">
        <v>349</v>
      </c>
      <c r="D263" s="50" t="s">
        <v>7</v>
      </c>
      <c r="E263" s="11" t="s">
        <v>8</v>
      </c>
      <c r="F263" s="54">
        <v>23051</v>
      </c>
      <c r="G263" s="55">
        <v>46793</v>
      </c>
      <c r="H263" s="46">
        <f t="shared" si="69"/>
        <v>23051</v>
      </c>
      <c r="I263" s="46">
        <f t="shared" si="70"/>
        <v>46793</v>
      </c>
      <c r="J263" s="47">
        <f t="shared" si="71"/>
        <v>34922</v>
      </c>
      <c r="K263" s="46">
        <f t="shared" si="72"/>
        <v>34922</v>
      </c>
      <c r="L263" s="38">
        <f t="shared" si="73"/>
        <v>16788.129198931012</v>
      </c>
      <c r="M263" s="39">
        <f t="shared" si="74"/>
        <v>0.48073218025688713</v>
      </c>
      <c r="N263" s="46">
        <f t="shared" ref="N263:N287" si="75">J263</f>
        <v>34922</v>
      </c>
      <c r="O263" s="44" t="s">
        <v>810</v>
      </c>
    </row>
    <row r="264" spans="1:15" s="18" customFormat="1">
      <c r="A264" s="11">
        <v>262</v>
      </c>
      <c r="B264" s="11">
        <v>873204</v>
      </c>
      <c r="C264" s="23" t="s">
        <v>350</v>
      </c>
      <c r="D264" s="50" t="s">
        <v>7</v>
      </c>
      <c r="E264" s="11" t="s">
        <v>8</v>
      </c>
      <c r="F264" s="54">
        <v>23051</v>
      </c>
      <c r="G264" s="55">
        <v>46793</v>
      </c>
      <c r="H264" s="46">
        <f t="shared" si="69"/>
        <v>23051</v>
      </c>
      <c r="I264" s="46">
        <f t="shared" si="70"/>
        <v>46793</v>
      </c>
      <c r="J264" s="47">
        <f t="shared" si="71"/>
        <v>34922</v>
      </c>
      <c r="K264" s="46">
        <f t="shared" si="72"/>
        <v>34922</v>
      </c>
      <c r="L264" s="38">
        <f t="shared" si="73"/>
        <v>16788.129198931012</v>
      </c>
      <c r="M264" s="39">
        <f t="shared" si="74"/>
        <v>0.48073218025688713</v>
      </c>
      <c r="N264" s="46">
        <f t="shared" si="75"/>
        <v>34922</v>
      </c>
      <c r="O264" s="44" t="s">
        <v>810</v>
      </c>
    </row>
    <row r="265" spans="1:15" s="18" customFormat="1" ht="25.5">
      <c r="A265" s="11">
        <v>263</v>
      </c>
      <c r="B265" s="11">
        <v>873002</v>
      </c>
      <c r="C265" s="23" t="s">
        <v>351</v>
      </c>
      <c r="D265" s="50" t="s">
        <v>7</v>
      </c>
      <c r="E265" s="11" t="s">
        <v>8</v>
      </c>
      <c r="F265" s="54">
        <v>83927</v>
      </c>
      <c r="G265" s="55">
        <v>162790</v>
      </c>
      <c r="H265" s="46">
        <f t="shared" si="69"/>
        <v>83927</v>
      </c>
      <c r="I265" s="46">
        <f t="shared" si="70"/>
        <v>162790</v>
      </c>
      <c r="J265" s="47">
        <f t="shared" si="71"/>
        <v>123358.5</v>
      </c>
      <c r="K265" s="46">
        <f t="shared" si="72"/>
        <v>123358.5</v>
      </c>
      <c r="L265" s="38">
        <f t="shared" si="73"/>
        <v>55764.5620847147</v>
      </c>
      <c r="M265" s="39">
        <f t="shared" si="74"/>
        <v>0.45205285476651141</v>
      </c>
      <c r="N265" s="46">
        <f t="shared" si="75"/>
        <v>123358.5</v>
      </c>
      <c r="O265" s="44" t="s">
        <v>810</v>
      </c>
    </row>
    <row r="266" spans="1:15" s="18" customFormat="1">
      <c r="A266" s="11">
        <v>264</v>
      </c>
      <c r="B266" s="11">
        <v>870107</v>
      </c>
      <c r="C266" s="23" t="s">
        <v>352</v>
      </c>
      <c r="D266" s="50" t="s">
        <v>7</v>
      </c>
      <c r="E266" s="11" t="s">
        <v>8</v>
      </c>
      <c r="F266" s="54">
        <v>23812</v>
      </c>
      <c r="G266" s="55">
        <v>46793</v>
      </c>
      <c r="H266" s="46">
        <f t="shared" si="69"/>
        <v>23812</v>
      </c>
      <c r="I266" s="46">
        <f t="shared" si="70"/>
        <v>46793</v>
      </c>
      <c r="J266" s="47">
        <f t="shared" si="71"/>
        <v>35302.5</v>
      </c>
      <c r="K266" s="46">
        <f t="shared" si="72"/>
        <v>35302.5</v>
      </c>
      <c r="L266" s="38">
        <f t="shared" si="73"/>
        <v>16250.020938448049</v>
      </c>
      <c r="M266" s="39">
        <f t="shared" si="74"/>
        <v>0.46030793678770765</v>
      </c>
      <c r="N266" s="46">
        <f t="shared" si="75"/>
        <v>35302.5</v>
      </c>
      <c r="O266" s="44" t="s">
        <v>810</v>
      </c>
    </row>
    <row r="267" spans="1:15" s="18" customFormat="1">
      <c r="A267" s="11">
        <v>265</v>
      </c>
      <c r="B267" s="11">
        <v>873121</v>
      </c>
      <c r="C267" s="23" t="s">
        <v>353</v>
      </c>
      <c r="D267" s="50" t="s">
        <v>7</v>
      </c>
      <c r="E267" s="11" t="s">
        <v>8</v>
      </c>
      <c r="F267" s="54">
        <v>23051</v>
      </c>
      <c r="G267" s="55">
        <v>46793</v>
      </c>
      <c r="H267" s="46">
        <f t="shared" si="69"/>
        <v>23051</v>
      </c>
      <c r="I267" s="46">
        <f t="shared" si="70"/>
        <v>46793</v>
      </c>
      <c r="J267" s="47">
        <f t="shared" si="71"/>
        <v>34922</v>
      </c>
      <c r="K267" s="46">
        <f t="shared" si="72"/>
        <v>34922</v>
      </c>
      <c r="L267" s="38">
        <f t="shared" si="73"/>
        <v>16788.129198931012</v>
      </c>
      <c r="M267" s="39">
        <f t="shared" si="74"/>
        <v>0.48073218025688713</v>
      </c>
      <c r="N267" s="46">
        <f t="shared" si="75"/>
        <v>34922</v>
      </c>
      <c r="O267" s="44" t="s">
        <v>810</v>
      </c>
    </row>
    <row r="268" spans="1:15" s="18" customFormat="1">
      <c r="A268" s="11">
        <v>266</v>
      </c>
      <c r="B268" s="11">
        <v>870104</v>
      </c>
      <c r="C268" s="23" t="s">
        <v>354</v>
      </c>
      <c r="D268" s="50" t="s">
        <v>7</v>
      </c>
      <c r="E268" s="11" t="s">
        <v>8</v>
      </c>
      <c r="F268" s="54">
        <v>23812</v>
      </c>
      <c r="G268" s="55">
        <v>46793</v>
      </c>
      <c r="H268" s="46">
        <f t="shared" si="69"/>
        <v>23812</v>
      </c>
      <c r="I268" s="46">
        <f t="shared" si="70"/>
        <v>46793</v>
      </c>
      <c r="J268" s="47">
        <f t="shared" si="71"/>
        <v>35302.5</v>
      </c>
      <c r="K268" s="46">
        <f t="shared" si="72"/>
        <v>35302.5</v>
      </c>
      <c r="L268" s="38">
        <f t="shared" si="73"/>
        <v>16250.020938448049</v>
      </c>
      <c r="M268" s="39">
        <f t="shared" si="74"/>
        <v>0.46030793678770765</v>
      </c>
      <c r="N268" s="46">
        <f t="shared" si="75"/>
        <v>35302.5</v>
      </c>
      <c r="O268" s="44" t="s">
        <v>810</v>
      </c>
    </row>
    <row r="269" spans="1:15" s="18" customFormat="1">
      <c r="A269" s="11">
        <v>267</v>
      </c>
      <c r="B269" s="11">
        <v>870005</v>
      </c>
      <c r="C269" s="23" t="s">
        <v>355</v>
      </c>
      <c r="D269" s="50" t="s">
        <v>7</v>
      </c>
      <c r="E269" s="11" t="s">
        <v>8</v>
      </c>
      <c r="F269" s="54">
        <v>33949</v>
      </c>
      <c r="G269" s="55">
        <v>60444</v>
      </c>
      <c r="H269" s="46">
        <f t="shared" si="69"/>
        <v>33949</v>
      </c>
      <c r="I269" s="46">
        <f t="shared" si="70"/>
        <v>60444</v>
      </c>
      <c r="J269" s="47">
        <f t="shared" si="71"/>
        <v>47196.5</v>
      </c>
      <c r="K269" s="46">
        <f t="shared" si="72"/>
        <v>47196.5</v>
      </c>
      <c r="L269" s="38">
        <f t="shared" si="73"/>
        <v>18734.794167537577</v>
      </c>
      <c r="M269" s="39">
        <f t="shared" si="74"/>
        <v>0.39695304032158268</v>
      </c>
      <c r="N269" s="46">
        <f t="shared" si="75"/>
        <v>47196.5</v>
      </c>
      <c r="O269" s="44" t="s">
        <v>810</v>
      </c>
    </row>
    <row r="270" spans="1:15" s="18" customFormat="1">
      <c r="A270" s="11">
        <v>268</v>
      </c>
      <c r="B270" s="11">
        <v>870113</v>
      </c>
      <c r="C270" s="23" t="s">
        <v>356</v>
      </c>
      <c r="D270" s="50" t="s">
        <v>7</v>
      </c>
      <c r="E270" s="11" t="s">
        <v>8</v>
      </c>
      <c r="F270" s="54">
        <v>23957</v>
      </c>
      <c r="G270" s="55">
        <v>46793</v>
      </c>
      <c r="H270" s="46">
        <f t="shared" si="69"/>
        <v>23957</v>
      </c>
      <c r="I270" s="46">
        <f t="shared" si="70"/>
        <v>46793</v>
      </c>
      <c r="J270" s="47">
        <f t="shared" si="71"/>
        <v>35375</v>
      </c>
      <c r="K270" s="46">
        <f t="shared" si="72"/>
        <v>35375</v>
      </c>
      <c r="L270" s="38">
        <f t="shared" si="73"/>
        <v>16147.490455175999</v>
      </c>
      <c r="M270" s="39">
        <f t="shared" si="74"/>
        <v>0.45646616127706002</v>
      </c>
      <c r="N270" s="46">
        <f t="shared" si="75"/>
        <v>35375</v>
      </c>
      <c r="O270" s="44" t="s">
        <v>810</v>
      </c>
    </row>
    <row r="271" spans="1:15" s="18" customFormat="1">
      <c r="A271" s="11">
        <v>269</v>
      </c>
      <c r="B271" s="11">
        <v>870112</v>
      </c>
      <c r="C271" s="23" t="s">
        <v>357</v>
      </c>
      <c r="D271" s="50" t="s">
        <v>7</v>
      </c>
      <c r="E271" s="11" t="s">
        <v>8</v>
      </c>
      <c r="F271" s="54">
        <v>23812</v>
      </c>
      <c r="G271" s="55">
        <v>46793</v>
      </c>
      <c r="H271" s="46">
        <f t="shared" si="69"/>
        <v>23812</v>
      </c>
      <c r="I271" s="46">
        <f t="shared" si="70"/>
        <v>46793</v>
      </c>
      <c r="J271" s="47">
        <f t="shared" si="71"/>
        <v>35302.5</v>
      </c>
      <c r="K271" s="46">
        <f t="shared" si="72"/>
        <v>35302.5</v>
      </c>
      <c r="L271" s="38">
        <f t="shared" si="73"/>
        <v>16250.020938448049</v>
      </c>
      <c r="M271" s="39">
        <f t="shared" si="74"/>
        <v>0.46030793678770765</v>
      </c>
      <c r="N271" s="46">
        <f t="shared" si="75"/>
        <v>35302.5</v>
      </c>
      <c r="O271" s="44" t="s">
        <v>810</v>
      </c>
    </row>
    <row r="272" spans="1:15" s="18" customFormat="1" ht="25.5">
      <c r="A272" s="11">
        <v>270</v>
      </c>
      <c r="B272" s="11">
        <v>873340</v>
      </c>
      <c r="C272" s="23" t="s">
        <v>358</v>
      </c>
      <c r="D272" s="50" t="s">
        <v>7</v>
      </c>
      <c r="E272" s="11" t="s">
        <v>8</v>
      </c>
      <c r="F272" s="54">
        <v>23051</v>
      </c>
      <c r="G272" s="55">
        <v>36062</v>
      </c>
      <c r="H272" s="46">
        <f t="shared" si="69"/>
        <v>23051</v>
      </c>
      <c r="I272" s="46">
        <f t="shared" si="70"/>
        <v>36062</v>
      </c>
      <c r="J272" s="47">
        <f t="shared" si="71"/>
        <v>29556.5</v>
      </c>
      <c r="K272" s="46">
        <f t="shared" si="72"/>
        <v>29556.5</v>
      </c>
      <c r="L272" s="38">
        <f t="shared" si="73"/>
        <v>9200.1663300181699</v>
      </c>
      <c r="M272" s="39">
        <f t="shared" si="74"/>
        <v>0.31127387647448684</v>
      </c>
      <c r="N272" s="46">
        <f t="shared" si="75"/>
        <v>29556.5</v>
      </c>
      <c r="O272" s="44" t="s">
        <v>810</v>
      </c>
    </row>
    <row r="273" spans="1:15" s="18" customFormat="1">
      <c r="A273" s="11">
        <v>271</v>
      </c>
      <c r="B273" s="11">
        <v>873206</v>
      </c>
      <c r="C273" s="23" t="s">
        <v>359</v>
      </c>
      <c r="D273" s="50" t="s">
        <v>7</v>
      </c>
      <c r="E273" s="11" t="s">
        <v>8</v>
      </c>
      <c r="F273" s="54">
        <v>17786</v>
      </c>
      <c r="G273" s="55">
        <v>36062</v>
      </c>
      <c r="H273" s="46">
        <f t="shared" si="69"/>
        <v>17786</v>
      </c>
      <c r="I273" s="46">
        <f t="shared" si="70"/>
        <v>36062</v>
      </c>
      <c r="J273" s="47">
        <f t="shared" si="71"/>
        <v>26924</v>
      </c>
      <c r="K273" s="46">
        <f t="shared" si="72"/>
        <v>26924</v>
      </c>
      <c r="L273" s="38">
        <f t="shared" si="73"/>
        <v>12923.083532965342</v>
      </c>
      <c r="M273" s="39">
        <f t="shared" si="74"/>
        <v>0.47998378892309246</v>
      </c>
      <c r="N273" s="46">
        <f t="shared" si="75"/>
        <v>26924</v>
      </c>
      <c r="O273" s="44" t="s">
        <v>810</v>
      </c>
    </row>
    <row r="274" spans="1:15" s="18" customFormat="1">
      <c r="A274" s="11">
        <v>272</v>
      </c>
      <c r="B274" s="11">
        <v>873111</v>
      </c>
      <c r="C274" s="23" t="s">
        <v>360</v>
      </c>
      <c r="D274" s="50" t="s">
        <v>7</v>
      </c>
      <c r="E274" s="11" t="s">
        <v>8</v>
      </c>
      <c r="F274" s="54">
        <v>23051</v>
      </c>
      <c r="G274" s="55">
        <v>46793</v>
      </c>
      <c r="H274" s="46">
        <f t="shared" si="69"/>
        <v>23051</v>
      </c>
      <c r="I274" s="46">
        <f t="shared" si="70"/>
        <v>46793</v>
      </c>
      <c r="J274" s="47">
        <f t="shared" si="71"/>
        <v>34922</v>
      </c>
      <c r="K274" s="46">
        <f t="shared" si="72"/>
        <v>34922</v>
      </c>
      <c r="L274" s="38">
        <f t="shared" si="73"/>
        <v>16788.129198931012</v>
      </c>
      <c r="M274" s="39">
        <f t="shared" si="74"/>
        <v>0.48073218025688713</v>
      </c>
      <c r="N274" s="46">
        <f t="shared" si="75"/>
        <v>34922</v>
      </c>
      <c r="O274" s="44" t="s">
        <v>810</v>
      </c>
    </row>
    <row r="275" spans="1:15" s="18" customFormat="1">
      <c r="A275" s="11">
        <v>273</v>
      </c>
      <c r="B275" s="11">
        <v>870102</v>
      </c>
      <c r="C275" s="23" t="s">
        <v>361</v>
      </c>
      <c r="D275" s="50" t="s">
        <v>7</v>
      </c>
      <c r="E275" s="11" t="s">
        <v>8</v>
      </c>
      <c r="F275" s="54">
        <v>23957</v>
      </c>
      <c r="G275" s="55">
        <v>46793</v>
      </c>
      <c r="H275" s="46">
        <f t="shared" si="69"/>
        <v>23957</v>
      </c>
      <c r="I275" s="46">
        <f t="shared" si="70"/>
        <v>46793</v>
      </c>
      <c r="J275" s="47">
        <f t="shared" si="71"/>
        <v>35375</v>
      </c>
      <c r="K275" s="46">
        <f t="shared" si="72"/>
        <v>35375</v>
      </c>
      <c r="L275" s="38">
        <f t="shared" si="73"/>
        <v>16147.490455175999</v>
      </c>
      <c r="M275" s="39">
        <f t="shared" si="74"/>
        <v>0.45646616127706002</v>
      </c>
      <c r="N275" s="46">
        <f t="shared" si="75"/>
        <v>35375</v>
      </c>
      <c r="O275" s="44" t="s">
        <v>810</v>
      </c>
    </row>
    <row r="276" spans="1:15" s="18" customFormat="1">
      <c r="A276" s="11">
        <v>274</v>
      </c>
      <c r="B276" s="11">
        <v>870006</v>
      </c>
      <c r="C276" s="23" t="s">
        <v>362</v>
      </c>
      <c r="D276" s="50" t="s">
        <v>7</v>
      </c>
      <c r="E276" s="11" t="s">
        <v>8</v>
      </c>
      <c r="F276" s="54">
        <v>33949</v>
      </c>
      <c r="G276" s="55">
        <v>60444</v>
      </c>
      <c r="H276" s="46">
        <f t="shared" si="69"/>
        <v>33949</v>
      </c>
      <c r="I276" s="46">
        <f t="shared" si="70"/>
        <v>60444</v>
      </c>
      <c r="J276" s="47">
        <f t="shared" si="71"/>
        <v>47196.5</v>
      </c>
      <c r="K276" s="46">
        <f t="shared" si="72"/>
        <v>47196.5</v>
      </c>
      <c r="L276" s="38">
        <f t="shared" si="73"/>
        <v>18734.794167537577</v>
      </c>
      <c r="M276" s="39">
        <f t="shared" si="74"/>
        <v>0.39695304032158268</v>
      </c>
      <c r="N276" s="46">
        <f t="shared" si="75"/>
        <v>47196.5</v>
      </c>
      <c r="O276" s="44" t="s">
        <v>810</v>
      </c>
    </row>
    <row r="277" spans="1:15" s="18" customFormat="1">
      <c r="A277" s="11">
        <v>275</v>
      </c>
      <c r="B277" s="11">
        <v>873333</v>
      </c>
      <c r="C277" s="23" t="s">
        <v>363</v>
      </c>
      <c r="D277" s="50" t="s">
        <v>7</v>
      </c>
      <c r="E277" s="11" t="s">
        <v>8</v>
      </c>
      <c r="F277" s="54">
        <v>17786</v>
      </c>
      <c r="G277" s="55">
        <v>36062</v>
      </c>
      <c r="H277" s="46">
        <f t="shared" si="69"/>
        <v>17786</v>
      </c>
      <c r="I277" s="46">
        <f t="shared" si="70"/>
        <v>36062</v>
      </c>
      <c r="J277" s="47">
        <f t="shared" si="71"/>
        <v>26924</v>
      </c>
      <c r="K277" s="46">
        <f t="shared" si="72"/>
        <v>26924</v>
      </c>
      <c r="L277" s="38">
        <f t="shared" si="73"/>
        <v>12923.083532965342</v>
      </c>
      <c r="M277" s="39">
        <f t="shared" si="74"/>
        <v>0.47998378892309246</v>
      </c>
      <c r="N277" s="46">
        <f t="shared" si="75"/>
        <v>26924</v>
      </c>
      <c r="O277" s="44" t="s">
        <v>810</v>
      </c>
    </row>
    <row r="278" spans="1:15" s="18" customFormat="1">
      <c r="A278" s="11">
        <v>276</v>
      </c>
      <c r="B278" s="11">
        <v>873313</v>
      </c>
      <c r="C278" s="23" t="s">
        <v>364</v>
      </c>
      <c r="D278" s="50" t="s">
        <v>7</v>
      </c>
      <c r="E278" s="11" t="s">
        <v>8</v>
      </c>
      <c r="F278" s="54">
        <v>23051</v>
      </c>
      <c r="G278" s="55">
        <v>46793</v>
      </c>
      <c r="H278" s="46">
        <f t="shared" si="69"/>
        <v>23051</v>
      </c>
      <c r="I278" s="46">
        <f t="shared" si="70"/>
        <v>46793</v>
      </c>
      <c r="J278" s="47">
        <f t="shared" si="71"/>
        <v>34922</v>
      </c>
      <c r="K278" s="46">
        <f t="shared" si="72"/>
        <v>34922</v>
      </c>
      <c r="L278" s="38">
        <f t="shared" si="73"/>
        <v>16788.129198931012</v>
      </c>
      <c r="M278" s="39">
        <f t="shared" si="74"/>
        <v>0.48073218025688713</v>
      </c>
      <c r="N278" s="46">
        <f t="shared" si="75"/>
        <v>34922</v>
      </c>
      <c r="O278" s="44" t="s">
        <v>810</v>
      </c>
    </row>
    <row r="279" spans="1:15" s="18" customFormat="1">
      <c r="A279" s="11">
        <v>277</v>
      </c>
      <c r="B279" s="11">
        <v>871111</v>
      </c>
      <c r="C279" s="23" t="s">
        <v>365</v>
      </c>
      <c r="D279" s="50" t="s">
        <v>7</v>
      </c>
      <c r="E279" s="11" t="s">
        <v>8</v>
      </c>
      <c r="F279" s="54">
        <v>24947</v>
      </c>
      <c r="G279" s="55">
        <v>51246</v>
      </c>
      <c r="H279" s="46">
        <f t="shared" si="69"/>
        <v>24947</v>
      </c>
      <c r="I279" s="46">
        <f t="shared" si="70"/>
        <v>51246</v>
      </c>
      <c r="J279" s="47">
        <f t="shared" si="71"/>
        <v>38096.5</v>
      </c>
      <c r="K279" s="46">
        <f t="shared" si="72"/>
        <v>38096.5</v>
      </c>
      <c r="L279" s="38">
        <f t="shared" si="73"/>
        <v>18596.201238425012</v>
      </c>
      <c r="M279" s="39">
        <f t="shared" si="74"/>
        <v>0.48813411306616122</v>
      </c>
      <c r="N279" s="46">
        <f t="shared" si="75"/>
        <v>38096.5</v>
      </c>
      <c r="O279" s="44" t="s">
        <v>810</v>
      </c>
    </row>
    <row r="280" spans="1:15" s="18" customFormat="1">
      <c r="A280" s="11">
        <v>278</v>
      </c>
      <c r="B280" s="11">
        <v>873420</v>
      </c>
      <c r="C280" s="23" t="s">
        <v>366</v>
      </c>
      <c r="D280" s="50" t="s">
        <v>7</v>
      </c>
      <c r="E280" s="11" t="s">
        <v>8</v>
      </c>
      <c r="F280" s="54">
        <v>23051</v>
      </c>
      <c r="G280" s="55">
        <v>46793</v>
      </c>
      <c r="H280" s="46">
        <f t="shared" si="69"/>
        <v>23051</v>
      </c>
      <c r="I280" s="46">
        <f t="shared" si="70"/>
        <v>46793</v>
      </c>
      <c r="J280" s="47">
        <f t="shared" si="71"/>
        <v>34922</v>
      </c>
      <c r="K280" s="46">
        <f t="shared" si="72"/>
        <v>34922</v>
      </c>
      <c r="L280" s="38">
        <f t="shared" si="73"/>
        <v>16788.129198931012</v>
      </c>
      <c r="M280" s="39">
        <f t="shared" si="74"/>
        <v>0.48073218025688713</v>
      </c>
      <c r="N280" s="46">
        <f t="shared" si="75"/>
        <v>34922</v>
      </c>
      <c r="O280" s="44" t="s">
        <v>810</v>
      </c>
    </row>
    <row r="281" spans="1:15" s="18" customFormat="1" ht="38.25">
      <c r="A281" s="11">
        <v>279</v>
      </c>
      <c r="B281" s="11">
        <v>873422</v>
      </c>
      <c r="C281" s="23" t="s">
        <v>367</v>
      </c>
      <c r="D281" s="50" t="s">
        <v>7</v>
      </c>
      <c r="E281" s="11" t="s">
        <v>8</v>
      </c>
      <c r="F281" s="54">
        <v>10191</v>
      </c>
      <c r="G281" s="55">
        <v>21170</v>
      </c>
      <c r="H281" s="46">
        <f t="shared" si="69"/>
        <v>10191</v>
      </c>
      <c r="I281" s="46">
        <f t="shared" si="70"/>
        <v>21170</v>
      </c>
      <c r="J281" s="47">
        <f t="shared" si="71"/>
        <v>15680.5</v>
      </c>
      <c r="K281" s="46">
        <f t="shared" si="72"/>
        <v>15680.5</v>
      </c>
      <c r="L281" s="38">
        <f t="shared" si="73"/>
        <v>7763.3253506471056</v>
      </c>
      <c r="M281" s="39">
        <f t="shared" si="74"/>
        <v>0.49509424767367788</v>
      </c>
      <c r="N281" s="46">
        <f t="shared" si="75"/>
        <v>15680.5</v>
      </c>
      <c r="O281" s="44" t="s">
        <v>810</v>
      </c>
    </row>
    <row r="282" spans="1:15" s="18" customFormat="1">
      <c r="A282" s="11">
        <v>280</v>
      </c>
      <c r="B282" s="11">
        <v>871050</v>
      </c>
      <c r="C282" s="23" t="s">
        <v>368</v>
      </c>
      <c r="D282" s="50" t="s">
        <v>7</v>
      </c>
      <c r="E282" s="11" t="s">
        <v>8</v>
      </c>
      <c r="F282" s="54">
        <v>28600</v>
      </c>
      <c r="G282" s="55">
        <v>56210</v>
      </c>
      <c r="H282" s="46">
        <f t="shared" si="69"/>
        <v>28600</v>
      </c>
      <c r="I282" s="46">
        <f t="shared" si="70"/>
        <v>56210</v>
      </c>
      <c r="J282" s="47">
        <f t="shared" si="71"/>
        <v>42405</v>
      </c>
      <c r="K282" s="46">
        <f t="shared" si="72"/>
        <v>42405</v>
      </c>
      <c r="L282" s="38">
        <f t="shared" si="73"/>
        <v>19523.218228560578</v>
      </c>
      <c r="M282" s="39">
        <f t="shared" si="74"/>
        <v>0.46039896777645506</v>
      </c>
      <c r="N282" s="46">
        <f t="shared" si="75"/>
        <v>42405</v>
      </c>
      <c r="O282" s="44" t="s">
        <v>810</v>
      </c>
    </row>
    <row r="283" spans="1:15" s="18" customFormat="1">
      <c r="A283" s="11">
        <v>281</v>
      </c>
      <c r="B283" s="11">
        <v>870108</v>
      </c>
      <c r="C283" s="23" t="s">
        <v>369</v>
      </c>
      <c r="D283" s="50" t="s">
        <v>7</v>
      </c>
      <c r="E283" s="11" t="s">
        <v>8</v>
      </c>
      <c r="F283" s="54">
        <v>23957</v>
      </c>
      <c r="G283" s="55">
        <v>46793</v>
      </c>
      <c r="H283" s="46">
        <f t="shared" si="69"/>
        <v>23957</v>
      </c>
      <c r="I283" s="46">
        <f t="shared" si="70"/>
        <v>46793</v>
      </c>
      <c r="J283" s="47">
        <f t="shared" si="71"/>
        <v>35375</v>
      </c>
      <c r="K283" s="46">
        <f t="shared" si="72"/>
        <v>35375</v>
      </c>
      <c r="L283" s="38">
        <f t="shared" si="73"/>
        <v>16147.490455175999</v>
      </c>
      <c r="M283" s="39">
        <f t="shared" si="74"/>
        <v>0.45646616127706002</v>
      </c>
      <c r="N283" s="46">
        <f t="shared" si="75"/>
        <v>35375</v>
      </c>
      <c r="O283" s="44" t="s">
        <v>810</v>
      </c>
    </row>
    <row r="284" spans="1:15" s="18" customFormat="1">
      <c r="A284" s="11">
        <v>282</v>
      </c>
      <c r="B284" s="11">
        <v>870004</v>
      </c>
      <c r="C284" s="23" t="s">
        <v>370</v>
      </c>
      <c r="D284" s="50" t="s">
        <v>7</v>
      </c>
      <c r="E284" s="11" t="s">
        <v>8</v>
      </c>
      <c r="F284" s="54">
        <v>23812</v>
      </c>
      <c r="G284" s="55">
        <v>46793</v>
      </c>
      <c r="H284" s="46">
        <f t="shared" si="69"/>
        <v>23812</v>
      </c>
      <c r="I284" s="46">
        <f t="shared" si="70"/>
        <v>46793</v>
      </c>
      <c r="J284" s="47">
        <f t="shared" si="71"/>
        <v>35302.5</v>
      </c>
      <c r="K284" s="46">
        <f t="shared" si="72"/>
        <v>35302.5</v>
      </c>
      <c r="L284" s="38">
        <f t="shared" si="73"/>
        <v>16250.020938448049</v>
      </c>
      <c r="M284" s="39">
        <f t="shared" si="74"/>
        <v>0.46030793678770765</v>
      </c>
      <c r="N284" s="46">
        <f t="shared" si="75"/>
        <v>35302.5</v>
      </c>
      <c r="O284" s="44" t="s">
        <v>810</v>
      </c>
    </row>
    <row r="285" spans="1:15" s="18" customFormat="1">
      <c r="A285" s="11">
        <v>283</v>
      </c>
      <c r="B285" s="11">
        <v>870601</v>
      </c>
      <c r="C285" s="23" t="s">
        <v>371</v>
      </c>
      <c r="D285" s="50" t="s">
        <v>7</v>
      </c>
      <c r="E285" s="11" t="s">
        <v>8</v>
      </c>
      <c r="F285" s="54">
        <v>26541</v>
      </c>
      <c r="G285" s="55">
        <v>54020</v>
      </c>
      <c r="H285" s="46">
        <f t="shared" si="69"/>
        <v>26541</v>
      </c>
      <c r="I285" s="46">
        <f t="shared" si="70"/>
        <v>54020</v>
      </c>
      <c r="J285" s="47">
        <f t="shared" si="71"/>
        <v>40280.5</v>
      </c>
      <c r="K285" s="46">
        <f t="shared" si="72"/>
        <v>40280.5</v>
      </c>
      <c r="L285" s="38">
        <f t="shared" si="73"/>
        <v>19430.587240225141</v>
      </c>
      <c r="M285" s="39">
        <f t="shared" si="74"/>
        <v>0.48238197738918687</v>
      </c>
      <c r="N285" s="46">
        <f t="shared" si="75"/>
        <v>40280.5</v>
      </c>
      <c r="O285" s="44" t="s">
        <v>810</v>
      </c>
    </row>
    <row r="286" spans="1:15" s="18" customFormat="1" ht="25.5">
      <c r="A286" s="11">
        <v>284</v>
      </c>
      <c r="B286" s="11">
        <v>873431</v>
      </c>
      <c r="C286" s="23" t="s">
        <v>372</v>
      </c>
      <c r="D286" s="50" t="s">
        <v>7</v>
      </c>
      <c r="E286" s="11" t="s">
        <v>8</v>
      </c>
      <c r="F286" s="54">
        <v>17786</v>
      </c>
      <c r="G286" s="55">
        <v>36062</v>
      </c>
      <c r="H286" s="46">
        <f t="shared" si="69"/>
        <v>17786</v>
      </c>
      <c r="I286" s="46">
        <f t="shared" si="70"/>
        <v>36062</v>
      </c>
      <c r="J286" s="47">
        <f t="shared" si="71"/>
        <v>26924</v>
      </c>
      <c r="K286" s="46">
        <f t="shared" si="72"/>
        <v>26924</v>
      </c>
      <c r="L286" s="38">
        <f t="shared" si="73"/>
        <v>12923.083532965342</v>
      </c>
      <c r="M286" s="39">
        <f t="shared" si="74"/>
        <v>0.47998378892309246</v>
      </c>
      <c r="N286" s="46">
        <f t="shared" si="75"/>
        <v>26924</v>
      </c>
      <c r="O286" s="44" t="s">
        <v>810</v>
      </c>
    </row>
    <row r="287" spans="1:15" s="18" customFormat="1" ht="38.25">
      <c r="A287" s="11">
        <v>285</v>
      </c>
      <c r="B287" s="11">
        <v>871121</v>
      </c>
      <c r="C287" s="23" t="s">
        <v>373</v>
      </c>
      <c r="D287" s="50" t="s">
        <v>7</v>
      </c>
      <c r="E287" s="11" t="s">
        <v>8</v>
      </c>
      <c r="F287" s="54">
        <v>24947</v>
      </c>
      <c r="G287" s="55">
        <v>51246</v>
      </c>
      <c r="H287" s="46">
        <f t="shared" si="69"/>
        <v>24947</v>
      </c>
      <c r="I287" s="46">
        <f t="shared" si="70"/>
        <v>51246</v>
      </c>
      <c r="J287" s="47">
        <f t="shared" si="71"/>
        <v>38096.5</v>
      </c>
      <c r="K287" s="46">
        <f t="shared" si="72"/>
        <v>38096.5</v>
      </c>
      <c r="L287" s="38">
        <f t="shared" si="73"/>
        <v>18596.201238425012</v>
      </c>
      <c r="M287" s="39">
        <f t="shared" si="74"/>
        <v>0.48813411306616122</v>
      </c>
      <c r="N287" s="46">
        <f t="shared" si="75"/>
        <v>38096.5</v>
      </c>
      <c r="O287" s="44" t="s">
        <v>810</v>
      </c>
    </row>
    <row r="288" spans="1:15" s="18" customFormat="1" ht="25.5">
      <c r="A288" s="11">
        <v>286</v>
      </c>
      <c r="B288" s="11">
        <v>872103</v>
      </c>
      <c r="C288" s="23" t="s">
        <v>374</v>
      </c>
      <c r="D288" s="50" t="s">
        <v>7</v>
      </c>
      <c r="E288" s="11" t="s">
        <v>8</v>
      </c>
      <c r="F288" s="54">
        <v>63907</v>
      </c>
      <c r="G288" s="55">
        <v>225351</v>
      </c>
      <c r="H288" s="46">
        <f t="shared" si="69"/>
        <v>63907</v>
      </c>
      <c r="I288" s="46">
        <f t="shared" si="70"/>
        <v>225351</v>
      </c>
      <c r="J288" s="47">
        <f t="shared" si="71"/>
        <v>144629</v>
      </c>
      <c r="K288" s="46">
        <f t="shared" si="72"/>
        <v>144629</v>
      </c>
      <c r="L288" s="38">
        <f t="shared" si="73"/>
        <v>114158.14718188098</v>
      </c>
      <c r="M288" s="39">
        <f t="shared" si="74"/>
        <v>0.78931712991088221</v>
      </c>
      <c r="N288" s="46">
        <f>K288</f>
        <v>144629</v>
      </c>
      <c r="O288" s="34" t="s">
        <v>803</v>
      </c>
    </row>
    <row r="289" spans="1:15" s="18" customFormat="1" ht="25.5">
      <c r="A289" s="11">
        <v>287</v>
      </c>
      <c r="B289" s="11">
        <v>872101</v>
      </c>
      <c r="C289" s="23" t="s">
        <v>375</v>
      </c>
      <c r="D289" s="50" t="s">
        <v>7</v>
      </c>
      <c r="E289" s="11" t="s">
        <v>8</v>
      </c>
      <c r="F289" s="54">
        <v>147727</v>
      </c>
      <c r="G289" s="55">
        <v>108697</v>
      </c>
      <c r="H289" s="46">
        <f t="shared" si="69"/>
        <v>108697</v>
      </c>
      <c r="I289" s="46">
        <f t="shared" si="70"/>
        <v>147727</v>
      </c>
      <c r="J289" s="47">
        <f t="shared" si="71"/>
        <v>128212</v>
      </c>
      <c r="K289" s="46">
        <f t="shared" si="72"/>
        <v>128212</v>
      </c>
      <c r="L289" s="38">
        <f t="shared" si="73"/>
        <v>27598.37766971095</v>
      </c>
      <c r="M289" s="39">
        <f t="shared" si="74"/>
        <v>0.21525580811243059</v>
      </c>
      <c r="N289" s="46">
        <f t="shared" ref="N289:N292" si="76">H289</f>
        <v>108697</v>
      </c>
      <c r="O289" s="48" t="s">
        <v>812</v>
      </c>
    </row>
    <row r="290" spans="1:15" s="18" customFormat="1" ht="25.5">
      <c r="A290" s="11">
        <v>288</v>
      </c>
      <c r="B290" s="11">
        <v>872102</v>
      </c>
      <c r="C290" s="23" t="s">
        <v>376</v>
      </c>
      <c r="D290" s="50" t="s">
        <v>7</v>
      </c>
      <c r="E290" s="11" t="s">
        <v>8</v>
      </c>
      <c r="F290" s="54">
        <v>162295</v>
      </c>
      <c r="G290" s="55">
        <v>133517</v>
      </c>
      <c r="H290" s="46">
        <f t="shared" si="69"/>
        <v>133517</v>
      </c>
      <c r="I290" s="46">
        <f t="shared" si="70"/>
        <v>162295</v>
      </c>
      <c r="J290" s="47">
        <f t="shared" si="71"/>
        <v>147906</v>
      </c>
      <c r="K290" s="46">
        <f t="shared" si="72"/>
        <v>147906</v>
      </c>
      <c r="L290" s="38">
        <f t="shared" si="73"/>
        <v>20349.118948986466</v>
      </c>
      <c r="M290" s="39">
        <f t="shared" si="74"/>
        <v>0.13758142975258925</v>
      </c>
      <c r="N290" s="46">
        <f t="shared" si="76"/>
        <v>133517</v>
      </c>
      <c r="O290" s="48" t="s">
        <v>812</v>
      </c>
    </row>
    <row r="291" spans="1:15" s="18" customFormat="1" ht="25.5">
      <c r="A291" s="11">
        <v>289</v>
      </c>
      <c r="B291" s="11">
        <v>872121</v>
      </c>
      <c r="C291" s="23" t="s">
        <v>377</v>
      </c>
      <c r="D291" s="50" t="s">
        <v>7</v>
      </c>
      <c r="E291" s="11" t="s">
        <v>8</v>
      </c>
      <c r="F291" s="54">
        <v>155690</v>
      </c>
      <c r="G291" s="55">
        <v>140087</v>
      </c>
      <c r="H291" s="46">
        <f t="shared" si="69"/>
        <v>140087</v>
      </c>
      <c r="I291" s="46">
        <f t="shared" si="70"/>
        <v>155690</v>
      </c>
      <c r="J291" s="47">
        <f t="shared" si="71"/>
        <v>147888.5</v>
      </c>
      <c r="K291" s="46">
        <f t="shared" si="72"/>
        <v>147888.5</v>
      </c>
      <c r="L291" s="38">
        <f t="shared" si="73"/>
        <v>11032.987106853701</v>
      </c>
      <c r="M291" s="39">
        <f t="shared" si="74"/>
        <v>7.4603414781093197E-2</v>
      </c>
      <c r="N291" s="46">
        <f t="shared" si="76"/>
        <v>140087</v>
      </c>
      <c r="O291" s="48" t="s">
        <v>812</v>
      </c>
    </row>
    <row r="292" spans="1:15" s="18" customFormat="1" ht="38.25">
      <c r="A292" s="11">
        <v>290</v>
      </c>
      <c r="B292" s="11">
        <v>872122</v>
      </c>
      <c r="C292" s="23" t="s">
        <v>378</v>
      </c>
      <c r="D292" s="50" t="s">
        <v>7</v>
      </c>
      <c r="E292" s="11" t="s">
        <v>8</v>
      </c>
      <c r="F292" s="54">
        <v>163310</v>
      </c>
      <c r="G292" s="55">
        <v>134977</v>
      </c>
      <c r="H292" s="46">
        <f t="shared" si="69"/>
        <v>134977</v>
      </c>
      <c r="I292" s="46">
        <f t="shared" si="70"/>
        <v>163310</v>
      </c>
      <c r="J292" s="47">
        <f t="shared" si="71"/>
        <v>149143.5</v>
      </c>
      <c r="K292" s="46">
        <f t="shared" si="72"/>
        <v>149143.5</v>
      </c>
      <c r="L292" s="38">
        <f t="shared" si="73"/>
        <v>20034.456431358452</v>
      </c>
      <c r="M292" s="39">
        <f t="shared" si="74"/>
        <v>0.13433006756149918</v>
      </c>
      <c r="N292" s="46">
        <f t="shared" si="76"/>
        <v>134977</v>
      </c>
      <c r="O292" s="48" t="s">
        <v>812</v>
      </c>
    </row>
    <row r="293" spans="1:15" s="18" customFormat="1" ht="38.25">
      <c r="A293" s="11">
        <v>291</v>
      </c>
      <c r="B293" s="11">
        <v>872123</v>
      </c>
      <c r="C293" s="23" t="s">
        <v>379</v>
      </c>
      <c r="D293" s="50" t="s">
        <v>7</v>
      </c>
      <c r="E293" s="11" t="s">
        <v>8</v>
      </c>
      <c r="F293" s="54">
        <v>152279</v>
      </c>
      <c r="G293" s="55">
        <v>225351</v>
      </c>
      <c r="H293" s="46">
        <f t="shared" si="69"/>
        <v>152279</v>
      </c>
      <c r="I293" s="46">
        <f t="shared" si="70"/>
        <v>225351</v>
      </c>
      <c r="J293" s="47">
        <f t="shared" si="71"/>
        <v>188815</v>
      </c>
      <c r="K293" s="46">
        <f t="shared" si="72"/>
        <v>188815</v>
      </c>
      <c r="L293" s="38">
        <f t="shared" si="73"/>
        <v>51669.706714863401</v>
      </c>
      <c r="M293" s="39">
        <f t="shared" si="74"/>
        <v>0.27365255257719673</v>
      </c>
      <c r="N293" s="46">
        <f>J293</f>
        <v>188815</v>
      </c>
      <c r="O293" s="44" t="s">
        <v>810</v>
      </c>
    </row>
    <row r="294" spans="1:15" s="18" customFormat="1" ht="25.5">
      <c r="A294" s="11">
        <v>292</v>
      </c>
      <c r="B294" s="11">
        <v>871070</v>
      </c>
      <c r="C294" s="23" t="s">
        <v>380</v>
      </c>
      <c r="D294" s="50" t="s">
        <v>7</v>
      </c>
      <c r="E294" s="11" t="s">
        <v>8</v>
      </c>
      <c r="F294" s="54">
        <v>49429</v>
      </c>
      <c r="G294" s="55"/>
      <c r="H294" s="46">
        <f t="shared" si="69"/>
        <v>49429</v>
      </c>
      <c r="I294" s="46">
        <f t="shared" si="70"/>
        <v>49429</v>
      </c>
      <c r="J294" s="47">
        <f t="shared" si="71"/>
        <v>49429</v>
      </c>
      <c r="K294" s="46">
        <f t="shared" si="72"/>
        <v>49429</v>
      </c>
      <c r="L294" s="38" t="e">
        <f t="shared" si="73"/>
        <v>#DIV/0!</v>
      </c>
      <c r="M294" s="39" t="e">
        <f t="shared" si="74"/>
        <v>#DIV/0!</v>
      </c>
      <c r="N294" s="46">
        <f>F294</f>
        <v>49429</v>
      </c>
      <c r="O294" s="49" t="s">
        <v>808</v>
      </c>
    </row>
    <row r="295" spans="1:15" s="18" customFormat="1" ht="38.25">
      <c r="A295" s="11">
        <v>293</v>
      </c>
      <c r="B295" s="11">
        <v>871062</v>
      </c>
      <c r="C295" s="23" t="s">
        <v>381</v>
      </c>
      <c r="D295" s="50" t="s">
        <v>7</v>
      </c>
      <c r="E295" s="11" t="s">
        <v>8</v>
      </c>
      <c r="F295" s="54">
        <v>38948</v>
      </c>
      <c r="G295" s="55">
        <v>97382</v>
      </c>
      <c r="H295" s="46">
        <f t="shared" si="69"/>
        <v>38948</v>
      </c>
      <c r="I295" s="46">
        <f t="shared" si="70"/>
        <v>97382</v>
      </c>
      <c r="J295" s="47">
        <f t="shared" si="71"/>
        <v>68165</v>
      </c>
      <c r="K295" s="46">
        <f t="shared" si="72"/>
        <v>68165</v>
      </c>
      <c r="L295" s="38">
        <f t="shared" si="73"/>
        <v>41319.077651854721</v>
      </c>
      <c r="M295" s="39">
        <f t="shared" si="74"/>
        <v>0.60616265901642663</v>
      </c>
      <c r="N295" s="46">
        <f>J295</f>
        <v>68165</v>
      </c>
      <c r="O295" s="44" t="s">
        <v>810</v>
      </c>
    </row>
    <row r="296" spans="1:15" s="18" customFormat="1" ht="38.25">
      <c r="A296" s="11">
        <v>294</v>
      </c>
      <c r="B296" s="11">
        <v>871061</v>
      </c>
      <c r="C296" s="23" t="s">
        <v>382</v>
      </c>
      <c r="D296" s="50" t="s">
        <v>7</v>
      </c>
      <c r="E296" s="11" t="s">
        <v>8</v>
      </c>
      <c r="F296" s="54">
        <v>101273</v>
      </c>
      <c r="G296" s="55"/>
      <c r="H296" s="46">
        <f t="shared" si="69"/>
        <v>101273</v>
      </c>
      <c r="I296" s="46">
        <f t="shared" si="70"/>
        <v>101273</v>
      </c>
      <c r="J296" s="47">
        <f t="shared" si="71"/>
        <v>101273</v>
      </c>
      <c r="K296" s="46">
        <f t="shared" si="72"/>
        <v>101273</v>
      </c>
      <c r="L296" s="38" t="e">
        <f t="shared" si="73"/>
        <v>#DIV/0!</v>
      </c>
      <c r="M296" s="39" t="e">
        <f t="shared" si="74"/>
        <v>#DIV/0!</v>
      </c>
      <c r="N296" s="46">
        <f>F296</f>
        <v>101273</v>
      </c>
      <c r="O296" s="49" t="s">
        <v>808</v>
      </c>
    </row>
    <row r="297" spans="1:15" s="18" customFormat="1" ht="38.25">
      <c r="A297" s="11">
        <v>295</v>
      </c>
      <c r="B297" s="11">
        <v>873306</v>
      </c>
      <c r="C297" s="23" t="s">
        <v>383</v>
      </c>
      <c r="D297" s="50" t="s">
        <v>7</v>
      </c>
      <c r="E297" s="11" t="s">
        <v>8</v>
      </c>
      <c r="F297" s="54">
        <v>38948</v>
      </c>
      <c r="G297" s="55">
        <v>75628</v>
      </c>
      <c r="H297" s="46">
        <f t="shared" si="69"/>
        <v>38948</v>
      </c>
      <c r="I297" s="46">
        <f t="shared" si="70"/>
        <v>75628</v>
      </c>
      <c r="J297" s="47">
        <f t="shared" si="71"/>
        <v>57288</v>
      </c>
      <c r="K297" s="46">
        <f t="shared" si="72"/>
        <v>57288</v>
      </c>
      <c r="L297" s="38">
        <f t="shared" si="73"/>
        <v>25936.676733922563</v>
      </c>
      <c r="M297" s="39">
        <f t="shared" si="74"/>
        <v>0.45274187847232517</v>
      </c>
      <c r="N297" s="46">
        <f>J297</f>
        <v>57288</v>
      </c>
      <c r="O297" s="44" t="s">
        <v>810</v>
      </c>
    </row>
    <row r="298" spans="1:15" s="18" customFormat="1" ht="38.25">
      <c r="A298" s="11">
        <v>296</v>
      </c>
      <c r="B298" s="11">
        <v>873305</v>
      </c>
      <c r="C298" s="23" t="s">
        <v>384</v>
      </c>
      <c r="D298" s="50" t="s">
        <v>7</v>
      </c>
      <c r="E298" s="11" t="s">
        <v>8</v>
      </c>
      <c r="F298" s="54">
        <v>101273</v>
      </c>
      <c r="G298" s="55"/>
      <c r="H298" s="46">
        <f t="shared" si="69"/>
        <v>101273</v>
      </c>
      <c r="I298" s="46">
        <f t="shared" si="70"/>
        <v>101273</v>
      </c>
      <c r="J298" s="47">
        <f t="shared" si="71"/>
        <v>101273</v>
      </c>
      <c r="K298" s="46">
        <f t="shared" si="72"/>
        <v>101273</v>
      </c>
      <c r="L298" s="38" t="e">
        <f t="shared" si="73"/>
        <v>#DIV/0!</v>
      </c>
      <c r="M298" s="39" t="e">
        <f t="shared" si="74"/>
        <v>#DIV/0!</v>
      </c>
      <c r="N298" s="46">
        <f>F298</f>
        <v>101273</v>
      </c>
      <c r="O298" s="49" t="s">
        <v>808</v>
      </c>
    </row>
    <row r="299" spans="1:15" s="18" customFormat="1" ht="25.5">
      <c r="A299" s="11">
        <v>297</v>
      </c>
      <c r="B299" s="11">
        <v>873004</v>
      </c>
      <c r="C299" s="23" t="s">
        <v>385</v>
      </c>
      <c r="D299" s="50" t="s">
        <v>7</v>
      </c>
      <c r="E299" s="11" t="s">
        <v>8</v>
      </c>
      <c r="F299" s="54">
        <v>17786</v>
      </c>
      <c r="G299" s="55">
        <v>36062</v>
      </c>
      <c r="H299" s="46">
        <f t="shared" si="69"/>
        <v>17786</v>
      </c>
      <c r="I299" s="46">
        <f t="shared" si="70"/>
        <v>36062</v>
      </c>
      <c r="J299" s="47">
        <f t="shared" si="71"/>
        <v>26924</v>
      </c>
      <c r="K299" s="46">
        <f t="shared" si="72"/>
        <v>26924</v>
      </c>
      <c r="L299" s="38">
        <f t="shared" si="73"/>
        <v>12923.083532965342</v>
      </c>
      <c r="M299" s="39">
        <f t="shared" si="74"/>
        <v>0.47998378892309246</v>
      </c>
      <c r="N299" s="46">
        <f>J299</f>
        <v>26924</v>
      </c>
      <c r="O299" s="44" t="s">
        <v>810</v>
      </c>
    </row>
    <row r="300" spans="1:15" s="18" customFormat="1" ht="51">
      <c r="A300" s="11">
        <v>298</v>
      </c>
      <c r="B300" s="11">
        <v>873302</v>
      </c>
      <c r="C300" s="23" t="s">
        <v>386</v>
      </c>
      <c r="D300" s="50" t="s">
        <v>7</v>
      </c>
      <c r="E300" s="11" t="s">
        <v>8</v>
      </c>
      <c r="F300" s="54">
        <v>25943</v>
      </c>
      <c r="G300" s="55">
        <v>153920</v>
      </c>
      <c r="H300" s="46">
        <f t="shared" si="69"/>
        <v>25943</v>
      </c>
      <c r="I300" s="46">
        <f t="shared" si="70"/>
        <v>153920</v>
      </c>
      <c r="J300" s="47">
        <f t="shared" si="71"/>
        <v>89931.5</v>
      </c>
      <c r="K300" s="46">
        <f t="shared" si="72"/>
        <v>89931.5</v>
      </c>
      <c r="L300" s="38">
        <f t="shared" si="73"/>
        <v>90493.404535910799</v>
      </c>
      <c r="M300" s="39">
        <f t="shared" si="74"/>
        <v>1.0062481392605571</v>
      </c>
      <c r="N300" s="46">
        <f>K300</f>
        <v>89931.5</v>
      </c>
      <c r="O300" s="34" t="s">
        <v>803</v>
      </c>
    </row>
    <row r="301" spans="1:15" s="18" customFormat="1">
      <c r="A301" s="11">
        <v>299</v>
      </c>
      <c r="B301" s="11">
        <v>873423</v>
      </c>
      <c r="C301" s="23" t="s">
        <v>387</v>
      </c>
      <c r="D301" s="50" t="s">
        <v>7</v>
      </c>
      <c r="E301" s="11" t="s">
        <v>8</v>
      </c>
      <c r="F301" s="54">
        <v>29463</v>
      </c>
      <c r="G301" s="55">
        <v>46793</v>
      </c>
      <c r="H301" s="46">
        <f t="shared" si="69"/>
        <v>29463</v>
      </c>
      <c r="I301" s="46">
        <f t="shared" si="70"/>
        <v>46793</v>
      </c>
      <c r="J301" s="47">
        <f t="shared" si="71"/>
        <v>38128</v>
      </c>
      <c r="K301" s="46">
        <f t="shared" si="72"/>
        <v>38128</v>
      </c>
      <c r="L301" s="38">
        <f t="shared" si="73"/>
        <v>12254.160517962868</v>
      </c>
      <c r="M301" s="39">
        <f t="shared" si="74"/>
        <v>0.32139531362680623</v>
      </c>
      <c r="N301" s="46">
        <f t="shared" ref="N301:N306" si="77">J301</f>
        <v>38128</v>
      </c>
      <c r="O301" s="44" t="s">
        <v>810</v>
      </c>
    </row>
    <row r="302" spans="1:15" s="18" customFormat="1" ht="25.5">
      <c r="A302" s="11">
        <v>300</v>
      </c>
      <c r="B302" s="11">
        <v>873423</v>
      </c>
      <c r="C302" s="23" t="s">
        <v>388</v>
      </c>
      <c r="D302" s="50" t="s">
        <v>7</v>
      </c>
      <c r="E302" s="11" t="s">
        <v>8</v>
      </c>
      <c r="F302" s="54">
        <v>25943</v>
      </c>
      <c r="G302" s="55">
        <v>46793</v>
      </c>
      <c r="H302" s="46">
        <f t="shared" si="69"/>
        <v>25943</v>
      </c>
      <c r="I302" s="46">
        <f t="shared" si="70"/>
        <v>46793</v>
      </c>
      <c r="J302" s="47">
        <f t="shared" si="71"/>
        <v>36368</v>
      </c>
      <c r="K302" s="46">
        <f t="shared" si="72"/>
        <v>36368</v>
      </c>
      <c r="L302" s="38">
        <f t="shared" si="73"/>
        <v>14743.176387739515</v>
      </c>
      <c r="M302" s="39">
        <f t="shared" si="74"/>
        <v>0.40538870401835447</v>
      </c>
      <c r="N302" s="46">
        <f t="shared" si="77"/>
        <v>36368</v>
      </c>
      <c r="O302" s="44" t="s">
        <v>810</v>
      </c>
    </row>
    <row r="303" spans="1:15" s="18" customFormat="1" ht="25.5">
      <c r="A303" s="11">
        <v>301</v>
      </c>
      <c r="B303" s="11">
        <v>873443</v>
      </c>
      <c r="C303" s="23" t="s">
        <v>389</v>
      </c>
      <c r="D303" s="50" t="s">
        <v>7</v>
      </c>
      <c r="E303" s="11" t="s">
        <v>8</v>
      </c>
      <c r="F303" s="54">
        <v>10191</v>
      </c>
      <c r="G303" s="55">
        <v>21170</v>
      </c>
      <c r="H303" s="46">
        <f t="shared" si="69"/>
        <v>10191</v>
      </c>
      <c r="I303" s="46">
        <f t="shared" si="70"/>
        <v>21170</v>
      </c>
      <c r="J303" s="47">
        <f t="shared" si="71"/>
        <v>15680.5</v>
      </c>
      <c r="K303" s="46">
        <f t="shared" si="72"/>
        <v>15680.5</v>
      </c>
      <c r="L303" s="38">
        <f t="shared" si="73"/>
        <v>7763.3253506471056</v>
      </c>
      <c r="M303" s="39">
        <f t="shared" si="74"/>
        <v>0.49509424767367788</v>
      </c>
      <c r="N303" s="46">
        <f t="shared" si="77"/>
        <v>15680.5</v>
      </c>
      <c r="O303" s="44" t="s">
        <v>810</v>
      </c>
    </row>
    <row r="304" spans="1:15" s="18" customFormat="1" ht="25.5">
      <c r="A304" s="11">
        <v>302</v>
      </c>
      <c r="B304" s="11">
        <v>873123</v>
      </c>
      <c r="C304" s="23" t="s">
        <v>390</v>
      </c>
      <c r="D304" s="50" t="s">
        <v>7</v>
      </c>
      <c r="E304" s="11" t="s">
        <v>8</v>
      </c>
      <c r="F304" s="54">
        <v>10191</v>
      </c>
      <c r="G304" s="55">
        <v>21170</v>
      </c>
      <c r="H304" s="46">
        <f t="shared" si="69"/>
        <v>10191</v>
      </c>
      <c r="I304" s="46">
        <f t="shared" si="70"/>
        <v>21170</v>
      </c>
      <c r="J304" s="47">
        <f t="shared" si="71"/>
        <v>15680.5</v>
      </c>
      <c r="K304" s="46">
        <f t="shared" si="72"/>
        <v>15680.5</v>
      </c>
      <c r="L304" s="38">
        <f t="shared" si="73"/>
        <v>7763.3253506471056</v>
      </c>
      <c r="M304" s="39">
        <f t="shared" si="74"/>
        <v>0.49509424767367788</v>
      </c>
      <c r="N304" s="46">
        <f t="shared" si="77"/>
        <v>15680.5</v>
      </c>
      <c r="O304" s="44" t="s">
        <v>810</v>
      </c>
    </row>
    <row r="305" spans="1:15" s="18" customFormat="1" ht="25.5">
      <c r="A305" s="11">
        <v>303</v>
      </c>
      <c r="B305" s="11">
        <v>873444</v>
      </c>
      <c r="C305" s="23" t="s">
        <v>391</v>
      </c>
      <c r="D305" s="50" t="s">
        <v>7</v>
      </c>
      <c r="E305" s="11" t="s">
        <v>8</v>
      </c>
      <c r="F305" s="54">
        <v>10191</v>
      </c>
      <c r="G305" s="55">
        <v>18920</v>
      </c>
      <c r="H305" s="46">
        <f t="shared" si="69"/>
        <v>10191</v>
      </c>
      <c r="I305" s="46">
        <f t="shared" si="70"/>
        <v>18920</v>
      </c>
      <c r="J305" s="47">
        <f t="shared" si="71"/>
        <v>14555.5</v>
      </c>
      <c r="K305" s="46">
        <f t="shared" si="72"/>
        <v>14555.5</v>
      </c>
      <c r="L305" s="38">
        <f t="shared" si="73"/>
        <v>6172.3350929773733</v>
      </c>
      <c r="M305" s="39">
        <f t="shared" si="74"/>
        <v>0.42405517453727959</v>
      </c>
      <c r="N305" s="46">
        <f t="shared" si="77"/>
        <v>14555.5</v>
      </c>
      <c r="O305" s="44" t="s">
        <v>810</v>
      </c>
    </row>
    <row r="306" spans="1:15" s="18" customFormat="1">
      <c r="A306" s="11">
        <v>304</v>
      </c>
      <c r="B306" s="11">
        <v>559300</v>
      </c>
      <c r="C306" s="23" t="s">
        <v>392</v>
      </c>
      <c r="D306" s="50" t="s">
        <v>7</v>
      </c>
      <c r="E306" s="11" t="s">
        <v>8</v>
      </c>
      <c r="F306" s="54">
        <v>1248846</v>
      </c>
      <c r="G306" s="55">
        <v>1964355</v>
      </c>
      <c r="H306" s="46">
        <f t="shared" si="69"/>
        <v>1248846</v>
      </c>
      <c r="I306" s="46">
        <f t="shared" si="70"/>
        <v>1964355</v>
      </c>
      <c r="J306" s="47">
        <f t="shared" si="71"/>
        <v>1606600.5</v>
      </c>
      <c r="K306" s="46">
        <f t="shared" si="72"/>
        <v>1606600.5</v>
      </c>
      <c r="L306" s="38">
        <f t="shared" si="73"/>
        <v>505941.26590000541</v>
      </c>
      <c r="M306" s="39">
        <f t="shared" si="74"/>
        <v>0.31491417181807513</v>
      </c>
      <c r="N306" s="46">
        <f t="shared" si="77"/>
        <v>1606600.5</v>
      </c>
      <c r="O306" s="44" t="s">
        <v>810</v>
      </c>
    </row>
    <row r="307" spans="1:15" s="18" customFormat="1">
      <c r="A307" s="11">
        <v>305</v>
      </c>
      <c r="B307" s="11">
        <v>883111</v>
      </c>
      <c r="C307" s="23" t="s">
        <v>393</v>
      </c>
      <c r="D307" s="50" t="s">
        <v>7</v>
      </c>
      <c r="E307" s="11" t="s">
        <v>8</v>
      </c>
      <c r="F307" s="54">
        <v>441987</v>
      </c>
      <c r="G307" s="55">
        <v>439500</v>
      </c>
      <c r="H307" s="46">
        <f t="shared" si="69"/>
        <v>439500</v>
      </c>
      <c r="I307" s="46">
        <f t="shared" si="70"/>
        <v>441987</v>
      </c>
      <c r="J307" s="47">
        <f t="shared" si="71"/>
        <v>440743.5</v>
      </c>
      <c r="K307" s="46">
        <f t="shared" si="72"/>
        <v>440743.5</v>
      </c>
      <c r="L307" s="38">
        <f t="shared" si="73"/>
        <v>1758.5745648109437</v>
      </c>
      <c r="M307" s="39">
        <f t="shared" si="74"/>
        <v>3.9900181507179205E-3</v>
      </c>
      <c r="N307" s="46">
        <f t="shared" ref="N307:N331" si="78">H307</f>
        <v>439500</v>
      </c>
      <c r="O307" s="48" t="s">
        <v>812</v>
      </c>
    </row>
    <row r="308" spans="1:15" s="18" customFormat="1" ht="25.5">
      <c r="A308" s="11">
        <v>306</v>
      </c>
      <c r="B308" s="11">
        <v>883111</v>
      </c>
      <c r="C308" s="23" t="s">
        <v>394</v>
      </c>
      <c r="D308" s="50" t="s">
        <v>7</v>
      </c>
      <c r="E308" s="11" t="s">
        <v>8</v>
      </c>
      <c r="F308" s="54">
        <v>704487</v>
      </c>
      <c r="G308" s="55">
        <v>689500</v>
      </c>
      <c r="H308" s="46">
        <f t="shared" si="69"/>
        <v>689500</v>
      </c>
      <c r="I308" s="46">
        <f t="shared" si="70"/>
        <v>704487</v>
      </c>
      <c r="J308" s="47">
        <f t="shared" si="71"/>
        <v>696993.5</v>
      </c>
      <c r="K308" s="46">
        <f t="shared" si="72"/>
        <v>696993.5</v>
      </c>
      <c r="L308" s="38">
        <f t="shared" si="73"/>
        <v>10597.409329642787</v>
      </c>
      <c r="M308" s="39">
        <f t="shared" si="74"/>
        <v>1.5204459338060954E-2</v>
      </c>
      <c r="N308" s="46">
        <f t="shared" si="78"/>
        <v>689500</v>
      </c>
      <c r="O308" s="48" t="s">
        <v>812</v>
      </c>
    </row>
    <row r="309" spans="1:15" s="18" customFormat="1" ht="25.5">
      <c r="A309" s="11">
        <v>307</v>
      </c>
      <c r="B309" s="11">
        <v>883903</v>
      </c>
      <c r="C309" s="23" t="s">
        <v>395</v>
      </c>
      <c r="D309" s="50" t="s">
        <v>7</v>
      </c>
      <c r="E309" s="11" t="s">
        <v>8</v>
      </c>
      <c r="F309" s="54">
        <v>1575000</v>
      </c>
      <c r="G309" s="55">
        <v>1500000</v>
      </c>
      <c r="H309" s="46">
        <f t="shared" si="69"/>
        <v>1500000</v>
      </c>
      <c r="I309" s="46">
        <f t="shared" si="70"/>
        <v>1575000</v>
      </c>
      <c r="J309" s="47">
        <f t="shared" si="71"/>
        <v>1537500</v>
      </c>
      <c r="K309" s="46">
        <f t="shared" si="72"/>
        <v>1537500</v>
      </c>
      <c r="L309" s="38">
        <f t="shared" si="73"/>
        <v>53033.008588991062</v>
      </c>
      <c r="M309" s="39">
        <f t="shared" si="74"/>
        <v>3.449301371641695E-2</v>
      </c>
      <c r="N309" s="46">
        <f t="shared" si="78"/>
        <v>1500000</v>
      </c>
      <c r="O309" s="48" t="s">
        <v>812</v>
      </c>
    </row>
    <row r="310" spans="1:15" s="18" customFormat="1">
      <c r="A310" s="11">
        <v>308</v>
      </c>
      <c r="B310" s="11">
        <v>883401</v>
      </c>
      <c r="C310" s="23" t="s">
        <v>396</v>
      </c>
      <c r="D310" s="50" t="s">
        <v>7</v>
      </c>
      <c r="E310" s="11" t="s">
        <v>8</v>
      </c>
      <c r="F310" s="54">
        <v>441987</v>
      </c>
      <c r="G310" s="55">
        <v>439500</v>
      </c>
      <c r="H310" s="46">
        <f t="shared" si="69"/>
        <v>439500</v>
      </c>
      <c r="I310" s="46">
        <f t="shared" si="70"/>
        <v>441987</v>
      </c>
      <c r="J310" s="47">
        <f t="shared" si="71"/>
        <v>440743.5</v>
      </c>
      <c r="K310" s="46">
        <f t="shared" si="72"/>
        <v>440743.5</v>
      </c>
      <c r="L310" s="38">
        <f t="shared" si="73"/>
        <v>1758.5745648109437</v>
      </c>
      <c r="M310" s="39">
        <f t="shared" si="74"/>
        <v>3.9900181507179205E-3</v>
      </c>
      <c r="N310" s="46">
        <f t="shared" si="78"/>
        <v>439500</v>
      </c>
      <c r="O310" s="48" t="s">
        <v>812</v>
      </c>
    </row>
    <row r="311" spans="1:15" s="18" customFormat="1" ht="25.5">
      <c r="A311" s="11">
        <v>309</v>
      </c>
      <c r="B311" s="11">
        <v>883401</v>
      </c>
      <c r="C311" s="23" t="s">
        <v>397</v>
      </c>
      <c r="D311" s="50" t="s">
        <v>7</v>
      </c>
      <c r="E311" s="11" t="s">
        <v>8</v>
      </c>
      <c r="F311" s="54">
        <v>704487</v>
      </c>
      <c r="G311" s="55">
        <v>689500</v>
      </c>
      <c r="H311" s="46">
        <f t="shared" si="69"/>
        <v>689500</v>
      </c>
      <c r="I311" s="46">
        <f t="shared" si="70"/>
        <v>704487</v>
      </c>
      <c r="J311" s="47">
        <f t="shared" si="71"/>
        <v>696993.5</v>
      </c>
      <c r="K311" s="46">
        <f t="shared" si="72"/>
        <v>696993.5</v>
      </c>
      <c r="L311" s="38">
        <f t="shared" si="73"/>
        <v>10597.409329642787</v>
      </c>
      <c r="M311" s="39">
        <f t="shared" si="74"/>
        <v>1.5204459338060954E-2</v>
      </c>
      <c r="N311" s="46">
        <f t="shared" si="78"/>
        <v>689500</v>
      </c>
      <c r="O311" s="48" t="s">
        <v>812</v>
      </c>
    </row>
    <row r="312" spans="1:15" s="18" customFormat="1" ht="25.5">
      <c r="A312" s="11">
        <v>310</v>
      </c>
      <c r="B312" s="11">
        <v>883512</v>
      </c>
      <c r="C312" s="23" t="s">
        <v>398</v>
      </c>
      <c r="D312" s="50" t="s">
        <v>7</v>
      </c>
      <c r="E312" s="11" t="s">
        <v>8</v>
      </c>
      <c r="F312" s="54">
        <v>338849</v>
      </c>
      <c r="G312" s="55">
        <v>439500</v>
      </c>
      <c r="H312" s="46">
        <f t="shared" si="69"/>
        <v>338849</v>
      </c>
      <c r="I312" s="46">
        <f t="shared" si="70"/>
        <v>439500</v>
      </c>
      <c r="J312" s="47">
        <f t="shared" si="71"/>
        <v>389174.5</v>
      </c>
      <c r="K312" s="46">
        <f t="shared" si="72"/>
        <v>389174.5</v>
      </c>
      <c r="L312" s="38">
        <f t="shared" si="73"/>
        <v>71171.004633207194</v>
      </c>
      <c r="M312" s="39">
        <f t="shared" si="74"/>
        <v>0.18287684479123681</v>
      </c>
      <c r="N312" s="46">
        <f t="shared" si="78"/>
        <v>338849</v>
      </c>
      <c r="O312" s="48" t="s">
        <v>812</v>
      </c>
    </row>
    <row r="313" spans="1:15" s="18" customFormat="1" ht="25.5">
      <c r="A313" s="11">
        <v>311</v>
      </c>
      <c r="B313" s="11">
        <v>883512</v>
      </c>
      <c r="C313" s="23" t="s">
        <v>399</v>
      </c>
      <c r="D313" s="50" t="s">
        <v>7</v>
      </c>
      <c r="E313" s="11" t="s">
        <v>8</v>
      </c>
      <c r="F313" s="54">
        <v>601349</v>
      </c>
      <c r="G313" s="55">
        <v>689500</v>
      </c>
      <c r="H313" s="46">
        <f t="shared" si="69"/>
        <v>601349</v>
      </c>
      <c r="I313" s="46">
        <f t="shared" si="70"/>
        <v>689500</v>
      </c>
      <c r="J313" s="47">
        <f t="shared" si="71"/>
        <v>645424.5</v>
      </c>
      <c r="K313" s="46">
        <f t="shared" si="72"/>
        <v>645424.5</v>
      </c>
      <c r="L313" s="38">
        <f t="shared" si="73"/>
        <v>62332.169868375349</v>
      </c>
      <c r="M313" s="39">
        <f t="shared" si="74"/>
        <v>9.6575462921496394E-2</v>
      </c>
      <c r="N313" s="46">
        <f t="shared" si="78"/>
        <v>601349</v>
      </c>
      <c r="O313" s="48" t="s">
        <v>812</v>
      </c>
    </row>
    <row r="314" spans="1:15" s="18" customFormat="1" ht="25.5">
      <c r="A314" s="11">
        <v>312</v>
      </c>
      <c r="B314" s="11">
        <v>883512</v>
      </c>
      <c r="C314" s="23" t="s">
        <v>400</v>
      </c>
      <c r="D314" s="50" t="s">
        <v>7</v>
      </c>
      <c r="E314" s="11" t="s">
        <v>8</v>
      </c>
      <c r="F314" s="54">
        <v>338849</v>
      </c>
      <c r="G314" s="55">
        <v>439500</v>
      </c>
      <c r="H314" s="46">
        <f t="shared" si="69"/>
        <v>338849</v>
      </c>
      <c r="I314" s="46">
        <f t="shared" si="70"/>
        <v>439500</v>
      </c>
      <c r="J314" s="47">
        <f t="shared" si="71"/>
        <v>389174.5</v>
      </c>
      <c r="K314" s="46">
        <f t="shared" si="72"/>
        <v>389174.5</v>
      </c>
      <c r="L314" s="38">
        <f t="shared" si="73"/>
        <v>71171.004633207194</v>
      </c>
      <c r="M314" s="39">
        <f t="shared" si="74"/>
        <v>0.18287684479123681</v>
      </c>
      <c r="N314" s="46">
        <f t="shared" si="78"/>
        <v>338849</v>
      </c>
      <c r="O314" s="48" t="s">
        <v>812</v>
      </c>
    </row>
    <row r="315" spans="1:15" s="18" customFormat="1" ht="38.25">
      <c r="A315" s="11">
        <v>313</v>
      </c>
      <c r="B315" s="11">
        <v>883512</v>
      </c>
      <c r="C315" s="23" t="s">
        <v>401</v>
      </c>
      <c r="D315" s="50" t="s">
        <v>7</v>
      </c>
      <c r="E315" s="11" t="s">
        <v>8</v>
      </c>
      <c r="F315" s="54">
        <v>601349</v>
      </c>
      <c r="G315" s="55">
        <v>689500</v>
      </c>
      <c r="H315" s="46">
        <f t="shared" si="69"/>
        <v>601349</v>
      </c>
      <c r="I315" s="46">
        <f t="shared" si="70"/>
        <v>689500</v>
      </c>
      <c r="J315" s="47">
        <f t="shared" si="71"/>
        <v>645424.5</v>
      </c>
      <c r="K315" s="46">
        <f t="shared" si="72"/>
        <v>645424.5</v>
      </c>
      <c r="L315" s="38">
        <f t="shared" si="73"/>
        <v>62332.169868375349</v>
      </c>
      <c r="M315" s="39">
        <f t="shared" si="74"/>
        <v>9.6575462921496394E-2</v>
      </c>
      <c r="N315" s="46">
        <f t="shared" si="78"/>
        <v>601349</v>
      </c>
      <c r="O315" s="48" t="s">
        <v>812</v>
      </c>
    </row>
    <row r="316" spans="1:15" s="18" customFormat="1" ht="25.5">
      <c r="A316" s="11">
        <v>314</v>
      </c>
      <c r="B316" s="11">
        <v>883105</v>
      </c>
      <c r="C316" s="23" t="s">
        <v>402</v>
      </c>
      <c r="D316" s="50" t="s">
        <v>7</v>
      </c>
      <c r="E316" s="11" t="s">
        <v>8</v>
      </c>
      <c r="F316" s="54">
        <v>338849</v>
      </c>
      <c r="G316" s="55">
        <v>439500</v>
      </c>
      <c r="H316" s="46">
        <f t="shared" si="69"/>
        <v>338849</v>
      </c>
      <c r="I316" s="46">
        <f t="shared" si="70"/>
        <v>439500</v>
      </c>
      <c r="J316" s="47">
        <f t="shared" si="71"/>
        <v>389174.5</v>
      </c>
      <c r="K316" s="46">
        <f t="shared" si="72"/>
        <v>389174.5</v>
      </c>
      <c r="L316" s="38">
        <f t="shared" si="73"/>
        <v>71171.004633207194</v>
      </c>
      <c r="M316" s="39">
        <f t="shared" si="74"/>
        <v>0.18287684479123681</v>
      </c>
      <c r="N316" s="46">
        <f t="shared" si="78"/>
        <v>338849</v>
      </c>
      <c r="O316" s="48" t="s">
        <v>812</v>
      </c>
    </row>
    <row r="317" spans="1:15" s="18" customFormat="1" ht="25.5">
      <c r="A317" s="11">
        <v>315</v>
      </c>
      <c r="B317" s="11">
        <v>883105</v>
      </c>
      <c r="C317" s="23" t="s">
        <v>403</v>
      </c>
      <c r="D317" s="50" t="s">
        <v>7</v>
      </c>
      <c r="E317" s="11" t="s">
        <v>8</v>
      </c>
      <c r="F317" s="54">
        <v>601349</v>
      </c>
      <c r="G317" s="55">
        <v>689500</v>
      </c>
      <c r="H317" s="46">
        <f t="shared" si="69"/>
        <v>601349</v>
      </c>
      <c r="I317" s="46">
        <f t="shared" si="70"/>
        <v>689500</v>
      </c>
      <c r="J317" s="47">
        <f t="shared" si="71"/>
        <v>645424.5</v>
      </c>
      <c r="K317" s="46">
        <f t="shared" si="72"/>
        <v>645424.5</v>
      </c>
      <c r="L317" s="38">
        <f t="shared" si="73"/>
        <v>62332.169868375349</v>
      </c>
      <c r="M317" s="39">
        <f t="shared" si="74"/>
        <v>9.6575462921496394E-2</v>
      </c>
      <c r="N317" s="46">
        <f t="shared" si="78"/>
        <v>601349</v>
      </c>
      <c r="O317" s="48" t="s">
        <v>812</v>
      </c>
    </row>
    <row r="318" spans="1:15" s="18" customFormat="1" ht="25.5">
      <c r="A318" s="11">
        <v>316</v>
      </c>
      <c r="B318" s="11">
        <v>883522</v>
      </c>
      <c r="C318" s="23" t="s">
        <v>404</v>
      </c>
      <c r="D318" s="50" t="s">
        <v>7</v>
      </c>
      <c r="E318" s="11" t="s">
        <v>8</v>
      </c>
      <c r="F318" s="54">
        <v>338849</v>
      </c>
      <c r="G318" s="55">
        <v>439500</v>
      </c>
      <c r="H318" s="46">
        <f t="shared" si="69"/>
        <v>338849</v>
      </c>
      <c r="I318" s="46">
        <f t="shared" si="70"/>
        <v>439500</v>
      </c>
      <c r="J318" s="47">
        <f t="shared" si="71"/>
        <v>389174.5</v>
      </c>
      <c r="K318" s="46">
        <f t="shared" si="72"/>
        <v>389174.5</v>
      </c>
      <c r="L318" s="38">
        <f t="shared" si="73"/>
        <v>71171.004633207194</v>
      </c>
      <c r="M318" s="39">
        <f t="shared" si="74"/>
        <v>0.18287684479123681</v>
      </c>
      <c r="N318" s="46">
        <f t="shared" si="78"/>
        <v>338849</v>
      </c>
      <c r="O318" s="48" t="s">
        <v>812</v>
      </c>
    </row>
    <row r="319" spans="1:15" s="18" customFormat="1" ht="25.5">
      <c r="A319" s="11">
        <v>317</v>
      </c>
      <c r="B319" s="11">
        <v>883512</v>
      </c>
      <c r="C319" s="23" t="s">
        <v>405</v>
      </c>
      <c r="D319" s="50" t="s">
        <v>7</v>
      </c>
      <c r="E319" s="11" t="s">
        <v>8</v>
      </c>
      <c r="F319" s="54">
        <v>338849</v>
      </c>
      <c r="G319" s="55">
        <v>439500</v>
      </c>
      <c r="H319" s="46">
        <f t="shared" si="69"/>
        <v>338849</v>
      </c>
      <c r="I319" s="46">
        <f t="shared" si="70"/>
        <v>439500</v>
      </c>
      <c r="J319" s="47">
        <f t="shared" si="71"/>
        <v>389174.5</v>
      </c>
      <c r="K319" s="46">
        <f t="shared" si="72"/>
        <v>389174.5</v>
      </c>
      <c r="L319" s="38">
        <f t="shared" si="73"/>
        <v>71171.004633207194</v>
      </c>
      <c r="M319" s="39">
        <f t="shared" si="74"/>
        <v>0.18287684479123681</v>
      </c>
      <c r="N319" s="46">
        <f t="shared" si="78"/>
        <v>338849</v>
      </c>
      <c r="O319" s="48" t="s">
        <v>812</v>
      </c>
    </row>
    <row r="320" spans="1:15" s="18" customFormat="1" ht="25.5">
      <c r="A320" s="11">
        <v>318</v>
      </c>
      <c r="B320" s="11">
        <v>883102</v>
      </c>
      <c r="C320" s="23" t="s">
        <v>406</v>
      </c>
      <c r="D320" s="50" t="s">
        <v>7</v>
      </c>
      <c r="E320" s="11" t="s">
        <v>8</v>
      </c>
      <c r="F320" s="54">
        <v>441987</v>
      </c>
      <c r="G320" s="55">
        <v>439500</v>
      </c>
      <c r="H320" s="46">
        <f t="shared" si="69"/>
        <v>439500</v>
      </c>
      <c r="I320" s="46">
        <f t="shared" si="70"/>
        <v>441987</v>
      </c>
      <c r="J320" s="47">
        <f t="shared" si="71"/>
        <v>440743.5</v>
      </c>
      <c r="K320" s="46">
        <f t="shared" si="72"/>
        <v>440743.5</v>
      </c>
      <c r="L320" s="38">
        <f t="shared" si="73"/>
        <v>1758.5745648109437</v>
      </c>
      <c r="M320" s="39">
        <f t="shared" si="74"/>
        <v>3.9900181507179205E-3</v>
      </c>
      <c r="N320" s="46">
        <f t="shared" si="78"/>
        <v>439500</v>
      </c>
      <c r="O320" s="48" t="s">
        <v>812</v>
      </c>
    </row>
    <row r="321" spans="1:15" s="18" customFormat="1" ht="25.5">
      <c r="A321" s="11">
        <v>319</v>
      </c>
      <c r="B321" s="11">
        <v>883102</v>
      </c>
      <c r="C321" s="23" t="s">
        <v>407</v>
      </c>
      <c r="D321" s="50" t="s">
        <v>7</v>
      </c>
      <c r="E321" s="11" t="s">
        <v>8</v>
      </c>
      <c r="F321" s="54">
        <v>704487</v>
      </c>
      <c r="G321" s="55">
        <v>689500</v>
      </c>
      <c r="H321" s="46">
        <f t="shared" si="69"/>
        <v>689500</v>
      </c>
      <c r="I321" s="46">
        <f t="shared" si="70"/>
        <v>704487</v>
      </c>
      <c r="J321" s="47">
        <f t="shared" si="71"/>
        <v>696993.5</v>
      </c>
      <c r="K321" s="46">
        <f t="shared" si="72"/>
        <v>696993.5</v>
      </c>
      <c r="L321" s="38">
        <f t="shared" si="73"/>
        <v>10597.409329642787</v>
      </c>
      <c r="M321" s="39">
        <f t="shared" si="74"/>
        <v>1.5204459338060954E-2</v>
      </c>
      <c r="N321" s="46">
        <f t="shared" si="78"/>
        <v>689500</v>
      </c>
      <c r="O321" s="48" t="s">
        <v>812</v>
      </c>
    </row>
    <row r="322" spans="1:15" s="18" customFormat="1">
      <c r="A322" s="11">
        <v>320</v>
      </c>
      <c r="B322" s="11">
        <v>883110</v>
      </c>
      <c r="C322" s="23" t="s">
        <v>408</v>
      </c>
      <c r="D322" s="50" t="s">
        <v>7</v>
      </c>
      <c r="E322" s="11" t="s">
        <v>8</v>
      </c>
      <c r="F322" s="54">
        <v>441987</v>
      </c>
      <c r="G322" s="55">
        <v>439500</v>
      </c>
      <c r="H322" s="46">
        <f t="shared" si="69"/>
        <v>439500</v>
      </c>
      <c r="I322" s="46">
        <f t="shared" si="70"/>
        <v>441987</v>
      </c>
      <c r="J322" s="47">
        <f t="shared" si="71"/>
        <v>440743.5</v>
      </c>
      <c r="K322" s="46">
        <f t="shared" si="72"/>
        <v>440743.5</v>
      </c>
      <c r="L322" s="38">
        <f t="shared" si="73"/>
        <v>1758.5745648109437</v>
      </c>
      <c r="M322" s="39">
        <f t="shared" si="74"/>
        <v>3.9900181507179205E-3</v>
      </c>
      <c r="N322" s="46">
        <f t="shared" si="78"/>
        <v>439500</v>
      </c>
      <c r="O322" s="48" t="s">
        <v>812</v>
      </c>
    </row>
    <row r="323" spans="1:15" s="18" customFormat="1" ht="25.5">
      <c r="A323" s="11">
        <v>321</v>
      </c>
      <c r="B323" s="11">
        <v>883110</v>
      </c>
      <c r="C323" s="23" t="s">
        <v>409</v>
      </c>
      <c r="D323" s="50" t="s">
        <v>7</v>
      </c>
      <c r="E323" s="11" t="s">
        <v>8</v>
      </c>
      <c r="F323" s="54">
        <v>704487</v>
      </c>
      <c r="G323" s="55">
        <v>689500</v>
      </c>
      <c r="H323" s="46">
        <f t="shared" si="69"/>
        <v>689500</v>
      </c>
      <c r="I323" s="46">
        <f t="shared" si="70"/>
        <v>704487</v>
      </c>
      <c r="J323" s="47">
        <f t="shared" si="71"/>
        <v>696993.5</v>
      </c>
      <c r="K323" s="46">
        <f t="shared" si="72"/>
        <v>696993.5</v>
      </c>
      <c r="L323" s="38">
        <f t="shared" si="73"/>
        <v>10597.409329642787</v>
      </c>
      <c r="M323" s="39">
        <f t="shared" si="74"/>
        <v>1.5204459338060954E-2</v>
      </c>
      <c r="N323" s="46">
        <f t="shared" si="78"/>
        <v>689500</v>
      </c>
      <c r="O323" s="48" t="s">
        <v>812</v>
      </c>
    </row>
    <row r="324" spans="1:15" s="18" customFormat="1">
      <c r="A324" s="11">
        <v>322</v>
      </c>
      <c r="B324" s="11">
        <v>883101</v>
      </c>
      <c r="C324" s="23" t="s">
        <v>410</v>
      </c>
      <c r="D324" s="50" t="s">
        <v>7</v>
      </c>
      <c r="E324" s="11" t="s">
        <v>8</v>
      </c>
      <c r="F324" s="54">
        <v>441987</v>
      </c>
      <c r="G324" s="55">
        <v>439500</v>
      </c>
      <c r="H324" s="46">
        <f t="shared" ref="H324:H387" si="79">MIN(F324:G324)</f>
        <v>439500</v>
      </c>
      <c r="I324" s="46">
        <f t="shared" ref="I324:I387" si="80">MAX(F324:G324)</f>
        <v>441987</v>
      </c>
      <c r="J324" s="47">
        <f t="shared" ref="J324:J387" si="81">AVERAGE(F324:G324)</f>
        <v>440743.5</v>
      </c>
      <c r="K324" s="46">
        <f t="shared" ref="K324:K387" si="82">MEDIAN(F324:G324)</f>
        <v>440743.5</v>
      </c>
      <c r="L324" s="38">
        <f t="shared" ref="L324:L387" si="83">STDEV(F324:G324)</f>
        <v>1758.5745648109437</v>
      </c>
      <c r="M324" s="39">
        <f t="shared" ref="M324:M387" si="84">L324/K324</f>
        <v>3.9900181507179205E-3</v>
      </c>
      <c r="N324" s="46">
        <f t="shared" si="78"/>
        <v>439500</v>
      </c>
      <c r="O324" s="48" t="s">
        <v>812</v>
      </c>
    </row>
    <row r="325" spans="1:15" s="18" customFormat="1" ht="25.5">
      <c r="A325" s="11">
        <v>323</v>
      </c>
      <c r="B325" s="11">
        <v>883101</v>
      </c>
      <c r="C325" s="23" t="s">
        <v>411</v>
      </c>
      <c r="D325" s="50" t="s">
        <v>7</v>
      </c>
      <c r="E325" s="11" t="s">
        <v>8</v>
      </c>
      <c r="F325" s="54">
        <v>704487</v>
      </c>
      <c r="G325" s="55">
        <v>689500</v>
      </c>
      <c r="H325" s="46">
        <f t="shared" si="79"/>
        <v>689500</v>
      </c>
      <c r="I325" s="46">
        <f t="shared" si="80"/>
        <v>704487</v>
      </c>
      <c r="J325" s="47">
        <f t="shared" si="81"/>
        <v>696993.5</v>
      </c>
      <c r="K325" s="46">
        <f t="shared" si="82"/>
        <v>696993.5</v>
      </c>
      <c r="L325" s="38">
        <f t="shared" si="83"/>
        <v>10597.409329642787</v>
      </c>
      <c r="M325" s="39">
        <f t="shared" si="84"/>
        <v>1.5204459338060954E-2</v>
      </c>
      <c r="N325" s="46">
        <f t="shared" si="78"/>
        <v>689500</v>
      </c>
      <c r="O325" s="48" t="s">
        <v>812</v>
      </c>
    </row>
    <row r="326" spans="1:15" s="18" customFormat="1" ht="25.5">
      <c r="A326" s="11">
        <v>324</v>
      </c>
      <c r="B326" s="11">
        <v>883101</v>
      </c>
      <c r="C326" s="23" t="s">
        <v>412</v>
      </c>
      <c r="D326" s="50" t="s">
        <v>7</v>
      </c>
      <c r="E326" s="11" t="s">
        <v>8</v>
      </c>
      <c r="F326" s="54">
        <v>2362500</v>
      </c>
      <c r="G326" s="55">
        <v>1750000</v>
      </c>
      <c r="H326" s="46">
        <f t="shared" si="79"/>
        <v>1750000</v>
      </c>
      <c r="I326" s="46">
        <f t="shared" si="80"/>
        <v>2362500</v>
      </c>
      <c r="J326" s="47">
        <f t="shared" si="81"/>
        <v>2056250</v>
      </c>
      <c r="K326" s="46">
        <f t="shared" si="82"/>
        <v>2056250</v>
      </c>
      <c r="L326" s="38">
        <f t="shared" si="83"/>
        <v>433102.90347676037</v>
      </c>
      <c r="M326" s="39">
        <f t="shared" si="84"/>
        <v>0.21062755184280141</v>
      </c>
      <c r="N326" s="46">
        <f t="shared" si="78"/>
        <v>1750000</v>
      </c>
      <c r="O326" s="48" t="s">
        <v>812</v>
      </c>
    </row>
    <row r="327" spans="1:15" s="18" customFormat="1" ht="25.5">
      <c r="A327" s="11">
        <v>325</v>
      </c>
      <c r="B327" s="11">
        <v>883101</v>
      </c>
      <c r="C327" s="23" t="s">
        <v>413</v>
      </c>
      <c r="D327" s="50" t="s">
        <v>7</v>
      </c>
      <c r="E327" s="11" t="s">
        <v>8</v>
      </c>
      <c r="F327" s="54">
        <v>2100000</v>
      </c>
      <c r="G327" s="55">
        <v>1500000</v>
      </c>
      <c r="H327" s="46">
        <f t="shared" si="79"/>
        <v>1500000</v>
      </c>
      <c r="I327" s="46">
        <f t="shared" si="80"/>
        <v>2100000</v>
      </c>
      <c r="J327" s="47">
        <f t="shared" si="81"/>
        <v>1800000</v>
      </c>
      <c r="K327" s="46">
        <f t="shared" si="82"/>
        <v>1800000</v>
      </c>
      <c r="L327" s="38">
        <f t="shared" si="83"/>
        <v>424264.0687119285</v>
      </c>
      <c r="M327" s="39">
        <f t="shared" si="84"/>
        <v>0.23570226039551584</v>
      </c>
      <c r="N327" s="46">
        <f t="shared" si="78"/>
        <v>1500000</v>
      </c>
      <c r="O327" s="48" t="s">
        <v>812</v>
      </c>
    </row>
    <row r="328" spans="1:15" s="18" customFormat="1" ht="25.5">
      <c r="A328" s="11">
        <v>326</v>
      </c>
      <c r="B328" s="11">
        <v>883101</v>
      </c>
      <c r="C328" s="23" t="s">
        <v>414</v>
      </c>
      <c r="D328" s="50" t="s">
        <v>7</v>
      </c>
      <c r="E328" s="11" t="s">
        <v>8</v>
      </c>
      <c r="F328" s="54">
        <v>2100000</v>
      </c>
      <c r="G328" s="55">
        <v>1500000</v>
      </c>
      <c r="H328" s="46">
        <f t="shared" si="79"/>
        <v>1500000</v>
      </c>
      <c r="I328" s="46">
        <f t="shared" si="80"/>
        <v>2100000</v>
      </c>
      <c r="J328" s="47">
        <f t="shared" si="81"/>
        <v>1800000</v>
      </c>
      <c r="K328" s="46">
        <f t="shared" si="82"/>
        <v>1800000</v>
      </c>
      <c r="L328" s="38">
        <f t="shared" si="83"/>
        <v>424264.0687119285</v>
      </c>
      <c r="M328" s="39">
        <f t="shared" si="84"/>
        <v>0.23570226039551584</v>
      </c>
      <c r="N328" s="46">
        <f t="shared" si="78"/>
        <v>1500000</v>
      </c>
      <c r="O328" s="48" t="s">
        <v>812</v>
      </c>
    </row>
    <row r="329" spans="1:15" s="18" customFormat="1" ht="25.5">
      <c r="A329" s="11">
        <v>327</v>
      </c>
      <c r="B329" s="11">
        <v>883101</v>
      </c>
      <c r="C329" s="23" t="s">
        <v>415</v>
      </c>
      <c r="D329" s="50" t="s">
        <v>7</v>
      </c>
      <c r="E329" s="11" t="s">
        <v>8</v>
      </c>
      <c r="F329" s="54">
        <v>2362500</v>
      </c>
      <c r="G329" s="55">
        <v>1750000</v>
      </c>
      <c r="H329" s="46">
        <f t="shared" si="79"/>
        <v>1750000</v>
      </c>
      <c r="I329" s="46">
        <f t="shared" si="80"/>
        <v>2362500</v>
      </c>
      <c r="J329" s="47">
        <f t="shared" si="81"/>
        <v>2056250</v>
      </c>
      <c r="K329" s="46">
        <f t="shared" si="82"/>
        <v>2056250</v>
      </c>
      <c r="L329" s="38">
        <f t="shared" si="83"/>
        <v>433102.90347676037</v>
      </c>
      <c r="M329" s="39">
        <f t="shared" si="84"/>
        <v>0.21062755184280141</v>
      </c>
      <c r="N329" s="46">
        <f t="shared" si="78"/>
        <v>1750000</v>
      </c>
      <c r="O329" s="48" t="s">
        <v>812</v>
      </c>
    </row>
    <row r="330" spans="1:15" s="18" customFormat="1" ht="25.5">
      <c r="A330" s="11">
        <v>328</v>
      </c>
      <c r="B330" s="11">
        <v>883106</v>
      </c>
      <c r="C330" s="23" t="s">
        <v>416</v>
      </c>
      <c r="D330" s="50" t="s">
        <v>7</v>
      </c>
      <c r="E330" s="11" t="s">
        <v>8</v>
      </c>
      <c r="F330" s="54">
        <v>1260000</v>
      </c>
      <c r="G330" s="55">
        <v>1300000</v>
      </c>
      <c r="H330" s="46">
        <f t="shared" si="79"/>
        <v>1260000</v>
      </c>
      <c r="I330" s="46">
        <f t="shared" si="80"/>
        <v>1300000</v>
      </c>
      <c r="J330" s="47">
        <f t="shared" si="81"/>
        <v>1280000</v>
      </c>
      <c r="K330" s="46">
        <f t="shared" si="82"/>
        <v>1280000</v>
      </c>
      <c r="L330" s="38">
        <f t="shared" si="83"/>
        <v>28284.2712474619</v>
      </c>
      <c r="M330" s="39">
        <f t="shared" si="84"/>
        <v>2.2097086912079608E-2</v>
      </c>
      <c r="N330" s="46">
        <f t="shared" si="78"/>
        <v>1260000</v>
      </c>
      <c r="O330" s="48" t="s">
        <v>812</v>
      </c>
    </row>
    <row r="331" spans="1:15" s="18" customFormat="1" ht="25.5">
      <c r="A331" s="11">
        <v>329</v>
      </c>
      <c r="B331" s="11">
        <v>883106</v>
      </c>
      <c r="C331" s="23" t="s">
        <v>417</v>
      </c>
      <c r="D331" s="50" t="s">
        <v>7</v>
      </c>
      <c r="E331" s="11" t="s">
        <v>8</v>
      </c>
      <c r="F331" s="54">
        <v>1522500</v>
      </c>
      <c r="G331" s="55">
        <v>1550000</v>
      </c>
      <c r="H331" s="46">
        <f t="shared" si="79"/>
        <v>1522500</v>
      </c>
      <c r="I331" s="46">
        <f t="shared" si="80"/>
        <v>1550000</v>
      </c>
      <c r="J331" s="47">
        <f t="shared" si="81"/>
        <v>1536250</v>
      </c>
      <c r="K331" s="46">
        <f t="shared" si="82"/>
        <v>1536250</v>
      </c>
      <c r="L331" s="38">
        <f t="shared" si="83"/>
        <v>19445.436482630055</v>
      </c>
      <c r="M331" s="39">
        <f t="shared" si="84"/>
        <v>1.2657729199433723E-2</v>
      </c>
      <c r="N331" s="46">
        <f t="shared" si="78"/>
        <v>1522500</v>
      </c>
      <c r="O331" s="48" t="s">
        <v>812</v>
      </c>
    </row>
    <row r="332" spans="1:15" s="18" customFormat="1" ht="25.5">
      <c r="A332" s="11">
        <v>330</v>
      </c>
      <c r="B332" s="11">
        <v>883112</v>
      </c>
      <c r="C332" s="23" t="s">
        <v>418</v>
      </c>
      <c r="D332" s="50" t="s">
        <v>7</v>
      </c>
      <c r="E332" s="11" t="s">
        <v>8</v>
      </c>
      <c r="F332" s="54">
        <v>1575000</v>
      </c>
      <c r="G332" s="55">
        <v>1000000</v>
      </c>
      <c r="H332" s="46">
        <f t="shared" si="79"/>
        <v>1000000</v>
      </c>
      <c r="I332" s="46">
        <f t="shared" si="80"/>
        <v>1575000</v>
      </c>
      <c r="J332" s="47">
        <f t="shared" si="81"/>
        <v>1287500</v>
      </c>
      <c r="K332" s="46">
        <f t="shared" si="82"/>
        <v>1287500</v>
      </c>
      <c r="L332" s="38">
        <f t="shared" si="83"/>
        <v>406586.39918226481</v>
      </c>
      <c r="M332" s="39">
        <f t="shared" si="84"/>
        <v>0.31579526150078818</v>
      </c>
      <c r="N332" s="46">
        <f t="shared" ref="N332:N333" si="85">J332</f>
        <v>1287500</v>
      </c>
      <c r="O332" s="44" t="s">
        <v>810</v>
      </c>
    </row>
    <row r="333" spans="1:15" s="18" customFormat="1" ht="25.5">
      <c r="A333" s="11">
        <v>331</v>
      </c>
      <c r="B333" s="11">
        <v>883112</v>
      </c>
      <c r="C333" s="23" t="s">
        <v>419</v>
      </c>
      <c r="D333" s="50" t="s">
        <v>7</v>
      </c>
      <c r="E333" s="11" t="s">
        <v>8</v>
      </c>
      <c r="F333" s="54">
        <v>1837500</v>
      </c>
      <c r="G333" s="55">
        <v>1250000</v>
      </c>
      <c r="H333" s="46">
        <f t="shared" si="79"/>
        <v>1250000</v>
      </c>
      <c r="I333" s="46">
        <f t="shared" si="80"/>
        <v>1837500</v>
      </c>
      <c r="J333" s="47">
        <f t="shared" si="81"/>
        <v>1543750</v>
      </c>
      <c r="K333" s="46">
        <f t="shared" si="82"/>
        <v>1543750</v>
      </c>
      <c r="L333" s="38">
        <f t="shared" si="83"/>
        <v>415425.23394709668</v>
      </c>
      <c r="M333" s="39">
        <f t="shared" si="84"/>
        <v>0.2691013661195768</v>
      </c>
      <c r="N333" s="46">
        <f t="shared" si="85"/>
        <v>1543750</v>
      </c>
      <c r="O333" s="44" t="s">
        <v>810</v>
      </c>
    </row>
    <row r="334" spans="1:15" s="18" customFormat="1" ht="25.5">
      <c r="A334" s="11">
        <v>332</v>
      </c>
      <c r="B334" s="11">
        <v>883210</v>
      </c>
      <c r="C334" s="23" t="s">
        <v>420</v>
      </c>
      <c r="D334" s="50" t="s">
        <v>7</v>
      </c>
      <c r="E334" s="11" t="s">
        <v>8</v>
      </c>
      <c r="F334" s="54">
        <v>441987</v>
      </c>
      <c r="G334" s="55">
        <v>439500</v>
      </c>
      <c r="H334" s="46">
        <f t="shared" si="79"/>
        <v>439500</v>
      </c>
      <c r="I334" s="46">
        <f t="shared" si="80"/>
        <v>441987</v>
      </c>
      <c r="J334" s="47">
        <f t="shared" si="81"/>
        <v>440743.5</v>
      </c>
      <c r="K334" s="46">
        <f t="shared" si="82"/>
        <v>440743.5</v>
      </c>
      <c r="L334" s="38">
        <f t="shared" si="83"/>
        <v>1758.5745648109437</v>
      </c>
      <c r="M334" s="39">
        <f t="shared" si="84"/>
        <v>3.9900181507179205E-3</v>
      </c>
      <c r="N334" s="46">
        <f t="shared" ref="N334:N343" si="86">H334</f>
        <v>439500</v>
      </c>
      <c r="O334" s="48" t="s">
        <v>812</v>
      </c>
    </row>
    <row r="335" spans="1:15" s="18" customFormat="1" ht="25.5">
      <c r="A335" s="11">
        <v>333</v>
      </c>
      <c r="B335" s="11">
        <v>883211</v>
      </c>
      <c r="C335" s="23" t="s">
        <v>421</v>
      </c>
      <c r="D335" s="50" t="s">
        <v>7</v>
      </c>
      <c r="E335" s="11" t="s">
        <v>8</v>
      </c>
      <c r="F335" s="54">
        <v>704487</v>
      </c>
      <c r="G335" s="55">
        <v>689500</v>
      </c>
      <c r="H335" s="46">
        <f t="shared" si="79"/>
        <v>689500</v>
      </c>
      <c r="I335" s="46">
        <f t="shared" si="80"/>
        <v>704487</v>
      </c>
      <c r="J335" s="47">
        <f t="shared" si="81"/>
        <v>696993.5</v>
      </c>
      <c r="K335" s="46">
        <f t="shared" si="82"/>
        <v>696993.5</v>
      </c>
      <c r="L335" s="38">
        <f t="shared" si="83"/>
        <v>10597.409329642787</v>
      </c>
      <c r="M335" s="39">
        <f t="shared" si="84"/>
        <v>1.5204459338060954E-2</v>
      </c>
      <c r="N335" s="46">
        <f t="shared" si="86"/>
        <v>689500</v>
      </c>
      <c r="O335" s="48" t="s">
        <v>812</v>
      </c>
    </row>
    <row r="336" spans="1:15" s="18" customFormat="1" ht="25.5">
      <c r="A336" s="11">
        <v>334</v>
      </c>
      <c r="B336" s="11">
        <v>883230</v>
      </c>
      <c r="C336" s="23" t="s">
        <v>422</v>
      </c>
      <c r="D336" s="50" t="s">
        <v>7</v>
      </c>
      <c r="E336" s="11" t="s">
        <v>8</v>
      </c>
      <c r="F336" s="54">
        <v>441987</v>
      </c>
      <c r="G336" s="55">
        <v>439500</v>
      </c>
      <c r="H336" s="46">
        <f t="shared" si="79"/>
        <v>439500</v>
      </c>
      <c r="I336" s="46">
        <f t="shared" si="80"/>
        <v>441987</v>
      </c>
      <c r="J336" s="47">
        <f t="shared" si="81"/>
        <v>440743.5</v>
      </c>
      <c r="K336" s="46">
        <f t="shared" si="82"/>
        <v>440743.5</v>
      </c>
      <c r="L336" s="38">
        <f t="shared" si="83"/>
        <v>1758.5745648109437</v>
      </c>
      <c r="M336" s="39">
        <f t="shared" si="84"/>
        <v>3.9900181507179205E-3</v>
      </c>
      <c r="N336" s="46">
        <f t="shared" si="86"/>
        <v>439500</v>
      </c>
      <c r="O336" s="48" t="s">
        <v>812</v>
      </c>
    </row>
    <row r="337" spans="1:15" s="18" customFormat="1" ht="25.5">
      <c r="A337" s="11">
        <v>335</v>
      </c>
      <c r="B337" s="11">
        <v>883231</v>
      </c>
      <c r="C337" s="23" t="s">
        <v>423</v>
      </c>
      <c r="D337" s="50" t="s">
        <v>7</v>
      </c>
      <c r="E337" s="11" t="s">
        <v>8</v>
      </c>
      <c r="F337" s="54">
        <v>704487</v>
      </c>
      <c r="G337" s="55">
        <v>689500</v>
      </c>
      <c r="H337" s="46">
        <f t="shared" si="79"/>
        <v>689500</v>
      </c>
      <c r="I337" s="46">
        <f t="shared" si="80"/>
        <v>704487</v>
      </c>
      <c r="J337" s="47">
        <f t="shared" si="81"/>
        <v>696993.5</v>
      </c>
      <c r="K337" s="46">
        <f t="shared" si="82"/>
        <v>696993.5</v>
      </c>
      <c r="L337" s="38">
        <f t="shared" si="83"/>
        <v>10597.409329642787</v>
      </c>
      <c r="M337" s="39">
        <f t="shared" si="84"/>
        <v>1.5204459338060954E-2</v>
      </c>
      <c r="N337" s="46">
        <f t="shared" si="86"/>
        <v>689500</v>
      </c>
      <c r="O337" s="48" t="s">
        <v>812</v>
      </c>
    </row>
    <row r="338" spans="1:15" s="18" customFormat="1" ht="25.5">
      <c r="A338" s="11">
        <v>336</v>
      </c>
      <c r="B338" s="11">
        <v>883234</v>
      </c>
      <c r="C338" s="23" t="s">
        <v>424</v>
      </c>
      <c r="D338" s="50" t="s">
        <v>7</v>
      </c>
      <c r="E338" s="11" t="s">
        <v>8</v>
      </c>
      <c r="F338" s="54">
        <v>441987</v>
      </c>
      <c r="G338" s="55">
        <v>439500</v>
      </c>
      <c r="H338" s="46">
        <f t="shared" si="79"/>
        <v>439500</v>
      </c>
      <c r="I338" s="46">
        <f t="shared" si="80"/>
        <v>441987</v>
      </c>
      <c r="J338" s="47">
        <f t="shared" si="81"/>
        <v>440743.5</v>
      </c>
      <c r="K338" s="46">
        <f t="shared" si="82"/>
        <v>440743.5</v>
      </c>
      <c r="L338" s="38">
        <f t="shared" si="83"/>
        <v>1758.5745648109437</v>
      </c>
      <c r="M338" s="39">
        <f t="shared" si="84"/>
        <v>3.9900181507179205E-3</v>
      </c>
      <c r="N338" s="46">
        <f t="shared" si="86"/>
        <v>439500</v>
      </c>
      <c r="O338" s="48" t="s">
        <v>812</v>
      </c>
    </row>
    <row r="339" spans="1:15" s="18" customFormat="1" ht="25.5">
      <c r="A339" s="11">
        <v>337</v>
      </c>
      <c r="B339" s="11">
        <v>883235</v>
      </c>
      <c r="C339" s="23" t="s">
        <v>425</v>
      </c>
      <c r="D339" s="50" t="s">
        <v>7</v>
      </c>
      <c r="E339" s="11" t="s">
        <v>8</v>
      </c>
      <c r="F339" s="54">
        <v>704487</v>
      </c>
      <c r="G339" s="55">
        <v>689500</v>
      </c>
      <c r="H339" s="46">
        <f t="shared" si="79"/>
        <v>689500</v>
      </c>
      <c r="I339" s="46">
        <f t="shared" si="80"/>
        <v>704487</v>
      </c>
      <c r="J339" s="47">
        <f t="shared" si="81"/>
        <v>696993.5</v>
      </c>
      <c r="K339" s="46">
        <f t="shared" si="82"/>
        <v>696993.5</v>
      </c>
      <c r="L339" s="38">
        <f t="shared" si="83"/>
        <v>10597.409329642787</v>
      </c>
      <c r="M339" s="39">
        <f t="shared" si="84"/>
        <v>1.5204459338060954E-2</v>
      </c>
      <c r="N339" s="46">
        <f t="shared" si="86"/>
        <v>689500</v>
      </c>
      <c r="O339" s="48" t="s">
        <v>812</v>
      </c>
    </row>
    <row r="340" spans="1:15" s="18" customFormat="1" ht="25.5">
      <c r="A340" s="11">
        <v>338</v>
      </c>
      <c r="B340" s="11">
        <v>883232</v>
      </c>
      <c r="C340" s="23" t="s">
        <v>426</v>
      </c>
      <c r="D340" s="50" t="s">
        <v>7</v>
      </c>
      <c r="E340" s="11" t="s">
        <v>8</v>
      </c>
      <c r="F340" s="54">
        <v>441987</v>
      </c>
      <c r="G340" s="55">
        <v>439500</v>
      </c>
      <c r="H340" s="46">
        <f t="shared" si="79"/>
        <v>439500</v>
      </c>
      <c r="I340" s="46">
        <f t="shared" si="80"/>
        <v>441987</v>
      </c>
      <c r="J340" s="47">
        <f t="shared" si="81"/>
        <v>440743.5</v>
      </c>
      <c r="K340" s="46">
        <f t="shared" si="82"/>
        <v>440743.5</v>
      </c>
      <c r="L340" s="38">
        <f t="shared" si="83"/>
        <v>1758.5745648109437</v>
      </c>
      <c r="M340" s="39">
        <f t="shared" si="84"/>
        <v>3.9900181507179205E-3</v>
      </c>
      <c r="N340" s="46">
        <f t="shared" si="86"/>
        <v>439500</v>
      </c>
      <c r="O340" s="48" t="s">
        <v>812</v>
      </c>
    </row>
    <row r="341" spans="1:15" s="18" customFormat="1" ht="25.5">
      <c r="A341" s="11">
        <v>339</v>
      </c>
      <c r="B341" s="11">
        <v>883233</v>
      </c>
      <c r="C341" s="23" t="s">
        <v>427</v>
      </c>
      <c r="D341" s="50" t="s">
        <v>7</v>
      </c>
      <c r="E341" s="11" t="s">
        <v>8</v>
      </c>
      <c r="F341" s="54">
        <v>704487</v>
      </c>
      <c r="G341" s="55">
        <v>689500</v>
      </c>
      <c r="H341" s="46">
        <f t="shared" si="79"/>
        <v>689500</v>
      </c>
      <c r="I341" s="46">
        <f t="shared" si="80"/>
        <v>704487</v>
      </c>
      <c r="J341" s="47">
        <f t="shared" si="81"/>
        <v>696993.5</v>
      </c>
      <c r="K341" s="46">
        <f t="shared" si="82"/>
        <v>696993.5</v>
      </c>
      <c r="L341" s="38">
        <f t="shared" si="83"/>
        <v>10597.409329642787</v>
      </c>
      <c r="M341" s="39">
        <f t="shared" si="84"/>
        <v>1.5204459338060954E-2</v>
      </c>
      <c r="N341" s="46">
        <f t="shared" si="86"/>
        <v>689500</v>
      </c>
      <c r="O341" s="48" t="s">
        <v>812</v>
      </c>
    </row>
    <row r="342" spans="1:15" s="18" customFormat="1" ht="25.5">
      <c r="A342" s="11">
        <v>340</v>
      </c>
      <c r="B342" s="11">
        <v>883220</v>
      </c>
      <c r="C342" s="23" t="s">
        <v>428</v>
      </c>
      <c r="D342" s="50" t="s">
        <v>7</v>
      </c>
      <c r="E342" s="11" t="s">
        <v>8</v>
      </c>
      <c r="F342" s="54">
        <v>441987</v>
      </c>
      <c r="G342" s="55">
        <v>439500</v>
      </c>
      <c r="H342" s="46">
        <f t="shared" si="79"/>
        <v>439500</v>
      </c>
      <c r="I342" s="46">
        <f t="shared" si="80"/>
        <v>441987</v>
      </c>
      <c r="J342" s="47">
        <f t="shared" si="81"/>
        <v>440743.5</v>
      </c>
      <c r="K342" s="46">
        <f t="shared" si="82"/>
        <v>440743.5</v>
      </c>
      <c r="L342" s="38">
        <f t="shared" si="83"/>
        <v>1758.5745648109437</v>
      </c>
      <c r="M342" s="39">
        <f t="shared" si="84"/>
        <v>3.9900181507179205E-3</v>
      </c>
      <c r="N342" s="46">
        <f t="shared" si="86"/>
        <v>439500</v>
      </c>
      <c r="O342" s="48" t="s">
        <v>812</v>
      </c>
    </row>
    <row r="343" spans="1:15" s="18" customFormat="1" ht="25.5">
      <c r="A343" s="11">
        <v>341</v>
      </c>
      <c r="B343" s="11">
        <v>883221</v>
      </c>
      <c r="C343" s="23" t="s">
        <v>429</v>
      </c>
      <c r="D343" s="50" t="s">
        <v>7</v>
      </c>
      <c r="E343" s="11" t="s">
        <v>8</v>
      </c>
      <c r="F343" s="54">
        <v>704487</v>
      </c>
      <c r="G343" s="55">
        <v>689500</v>
      </c>
      <c r="H343" s="46">
        <f t="shared" si="79"/>
        <v>689500</v>
      </c>
      <c r="I343" s="46">
        <f t="shared" si="80"/>
        <v>704487</v>
      </c>
      <c r="J343" s="47">
        <f t="shared" si="81"/>
        <v>696993.5</v>
      </c>
      <c r="K343" s="46">
        <f t="shared" si="82"/>
        <v>696993.5</v>
      </c>
      <c r="L343" s="38">
        <f t="shared" si="83"/>
        <v>10597.409329642787</v>
      </c>
      <c r="M343" s="39">
        <f t="shared" si="84"/>
        <v>1.5204459338060954E-2</v>
      </c>
      <c r="N343" s="46">
        <f t="shared" si="86"/>
        <v>689500</v>
      </c>
      <c r="O343" s="48" t="s">
        <v>812</v>
      </c>
    </row>
    <row r="344" spans="1:15" s="18" customFormat="1" ht="25.5">
      <c r="A344" s="11">
        <v>342</v>
      </c>
      <c r="B344" s="11">
        <v>883322</v>
      </c>
      <c r="C344" s="23" t="s">
        <v>430</v>
      </c>
      <c r="D344" s="50" t="s">
        <v>7</v>
      </c>
      <c r="E344" s="11" t="s">
        <v>8</v>
      </c>
      <c r="F344" s="54">
        <v>2640000</v>
      </c>
      <c r="G344" s="56"/>
      <c r="H344" s="46">
        <f t="shared" si="79"/>
        <v>2640000</v>
      </c>
      <c r="I344" s="46">
        <f t="shared" si="80"/>
        <v>2640000</v>
      </c>
      <c r="J344" s="47">
        <f>AVERAGE(F344:G344)</f>
        <v>2640000</v>
      </c>
      <c r="K344" s="46">
        <f t="shared" si="82"/>
        <v>2640000</v>
      </c>
      <c r="L344" s="38" t="e">
        <f t="shared" si="83"/>
        <v>#DIV/0!</v>
      </c>
      <c r="M344" s="39" t="e">
        <f t="shared" si="84"/>
        <v>#DIV/0!</v>
      </c>
      <c r="N344" s="46">
        <f t="shared" ref="N344:N346" si="87">F344</f>
        <v>2640000</v>
      </c>
      <c r="O344" s="49" t="s">
        <v>808</v>
      </c>
    </row>
    <row r="345" spans="1:15" s="18" customFormat="1" ht="25.5">
      <c r="A345" s="11">
        <v>343</v>
      </c>
      <c r="B345" s="11">
        <v>883324</v>
      </c>
      <c r="C345" s="23" t="s">
        <v>431</v>
      </c>
      <c r="D345" s="50" t="s">
        <v>7</v>
      </c>
      <c r="E345" s="11" t="s">
        <v>8</v>
      </c>
      <c r="F345" s="54">
        <v>2640000</v>
      </c>
      <c r="G345" s="56"/>
      <c r="H345" s="46">
        <f t="shared" si="79"/>
        <v>2640000</v>
      </c>
      <c r="I345" s="46">
        <f t="shared" si="80"/>
        <v>2640000</v>
      </c>
      <c r="J345" s="47">
        <f t="shared" si="81"/>
        <v>2640000</v>
      </c>
      <c r="K345" s="46">
        <f t="shared" si="82"/>
        <v>2640000</v>
      </c>
      <c r="L345" s="38" t="e">
        <f t="shared" si="83"/>
        <v>#DIV/0!</v>
      </c>
      <c r="M345" s="39" t="e">
        <f t="shared" si="84"/>
        <v>#DIV/0!</v>
      </c>
      <c r="N345" s="46">
        <f t="shared" si="87"/>
        <v>2640000</v>
      </c>
      <c r="O345" s="49" t="s">
        <v>808</v>
      </c>
    </row>
    <row r="346" spans="1:15" s="18" customFormat="1" ht="25.5">
      <c r="A346" s="11">
        <v>344</v>
      </c>
      <c r="B346" s="11">
        <v>883325</v>
      </c>
      <c r="C346" s="23" t="s">
        <v>432</v>
      </c>
      <c r="D346" s="50" t="s">
        <v>7</v>
      </c>
      <c r="E346" s="11" t="s">
        <v>8</v>
      </c>
      <c r="F346" s="54">
        <v>2480000</v>
      </c>
      <c r="G346" s="56"/>
      <c r="H346" s="46">
        <f t="shared" si="79"/>
        <v>2480000</v>
      </c>
      <c r="I346" s="46">
        <f t="shared" si="80"/>
        <v>2480000</v>
      </c>
      <c r="J346" s="47">
        <f t="shared" si="81"/>
        <v>2480000</v>
      </c>
      <c r="K346" s="46">
        <f t="shared" si="82"/>
        <v>2480000</v>
      </c>
      <c r="L346" s="38" t="e">
        <f t="shared" si="83"/>
        <v>#DIV/0!</v>
      </c>
      <c r="M346" s="39" t="e">
        <f t="shared" si="84"/>
        <v>#DIV/0!</v>
      </c>
      <c r="N346" s="46">
        <f t="shared" si="87"/>
        <v>2480000</v>
      </c>
      <c r="O346" s="49" t="s">
        <v>808</v>
      </c>
    </row>
    <row r="347" spans="1:15" s="18" customFormat="1" ht="25.5">
      <c r="A347" s="11">
        <v>345</v>
      </c>
      <c r="B347" s="11">
        <v>883401</v>
      </c>
      <c r="C347" s="23" t="s">
        <v>433</v>
      </c>
      <c r="D347" s="50" t="s">
        <v>7</v>
      </c>
      <c r="E347" s="11" t="s">
        <v>8</v>
      </c>
      <c r="F347" s="54">
        <v>441987</v>
      </c>
      <c r="G347" s="55">
        <v>439242</v>
      </c>
      <c r="H347" s="46">
        <f t="shared" si="79"/>
        <v>439242</v>
      </c>
      <c r="I347" s="46">
        <f t="shared" si="80"/>
        <v>441987</v>
      </c>
      <c r="J347" s="47">
        <f t="shared" si="81"/>
        <v>440614.5</v>
      </c>
      <c r="K347" s="46">
        <f t="shared" si="82"/>
        <v>440614.5</v>
      </c>
      <c r="L347" s="38">
        <f t="shared" si="83"/>
        <v>1941.0081143570731</v>
      </c>
      <c r="M347" s="39">
        <f t="shared" si="84"/>
        <v>4.4052297742291123E-3</v>
      </c>
      <c r="N347" s="46">
        <f t="shared" ref="N347:N352" si="88">H347</f>
        <v>439242</v>
      </c>
      <c r="O347" s="48" t="s">
        <v>812</v>
      </c>
    </row>
    <row r="348" spans="1:15" s="18" customFormat="1" ht="25.5">
      <c r="A348" s="11">
        <v>346</v>
      </c>
      <c r="B348" s="11">
        <v>883401</v>
      </c>
      <c r="C348" s="23" t="s">
        <v>434</v>
      </c>
      <c r="D348" s="50" t="s">
        <v>7</v>
      </c>
      <c r="E348" s="11" t="s">
        <v>8</v>
      </c>
      <c r="F348" s="54">
        <v>704487</v>
      </c>
      <c r="G348" s="55">
        <v>689242</v>
      </c>
      <c r="H348" s="46">
        <f t="shared" si="79"/>
        <v>689242</v>
      </c>
      <c r="I348" s="46">
        <f t="shared" si="80"/>
        <v>704487</v>
      </c>
      <c r="J348" s="47">
        <f t="shared" si="81"/>
        <v>696864.5</v>
      </c>
      <c r="K348" s="46">
        <f t="shared" si="82"/>
        <v>696864.5</v>
      </c>
      <c r="L348" s="38">
        <f t="shared" si="83"/>
        <v>10779.842879188916</v>
      </c>
      <c r="M348" s="39">
        <f t="shared" si="84"/>
        <v>1.5469065907631852E-2</v>
      </c>
      <c r="N348" s="46">
        <f t="shared" si="88"/>
        <v>689242</v>
      </c>
      <c r="O348" s="48" t="s">
        <v>812</v>
      </c>
    </row>
    <row r="349" spans="1:15" s="18" customFormat="1">
      <c r="A349" s="11">
        <v>347</v>
      </c>
      <c r="B349" s="11">
        <v>883401</v>
      </c>
      <c r="C349" s="23" t="s">
        <v>435</v>
      </c>
      <c r="D349" s="50" t="s">
        <v>7</v>
      </c>
      <c r="E349" s="11" t="s">
        <v>8</v>
      </c>
      <c r="F349" s="54">
        <v>441987</v>
      </c>
      <c r="G349" s="55">
        <v>439500</v>
      </c>
      <c r="H349" s="46">
        <f t="shared" si="79"/>
        <v>439500</v>
      </c>
      <c r="I349" s="46">
        <f t="shared" si="80"/>
        <v>441987</v>
      </c>
      <c r="J349" s="47">
        <f t="shared" si="81"/>
        <v>440743.5</v>
      </c>
      <c r="K349" s="46">
        <f t="shared" si="82"/>
        <v>440743.5</v>
      </c>
      <c r="L349" s="38">
        <f t="shared" si="83"/>
        <v>1758.5745648109437</v>
      </c>
      <c r="M349" s="39">
        <f t="shared" si="84"/>
        <v>3.9900181507179205E-3</v>
      </c>
      <c r="N349" s="46">
        <f t="shared" si="88"/>
        <v>439500</v>
      </c>
      <c r="O349" s="48" t="s">
        <v>812</v>
      </c>
    </row>
    <row r="350" spans="1:15" s="18" customFormat="1" ht="25.5">
      <c r="A350" s="11">
        <v>348</v>
      </c>
      <c r="B350" s="11">
        <v>883401</v>
      </c>
      <c r="C350" s="23" t="s">
        <v>436</v>
      </c>
      <c r="D350" s="50" t="s">
        <v>7</v>
      </c>
      <c r="E350" s="11" t="s">
        <v>8</v>
      </c>
      <c r="F350" s="54">
        <v>704487</v>
      </c>
      <c r="G350" s="55">
        <v>689500</v>
      </c>
      <c r="H350" s="46">
        <f t="shared" si="79"/>
        <v>689500</v>
      </c>
      <c r="I350" s="46">
        <f t="shared" si="80"/>
        <v>704487</v>
      </c>
      <c r="J350" s="47">
        <f t="shared" si="81"/>
        <v>696993.5</v>
      </c>
      <c r="K350" s="46">
        <f t="shared" si="82"/>
        <v>696993.5</v>
      </c>
      <c r="L350" s="38">
        <f t="shared" si="83"/>
        <v>10597.409329642787</v>
      </c>
      <c r="M350" s="39">
        <f t="shared" si="84"/>
        <v>1.5204459338060954E-2</v>
      </c>
      <c r="N350" s="46">
        <f t="shared" si="88"/>
        <v>689500</v>
      </c>
      <c r="O350" s="48" t="s">
        <v>812</v>
      </c>
    </row>
    <row r="351" spans="1:15" s="18" customFormat="1" ht="25.5">
      <c r="A351" s="11">
        <v>349</v>
      </c>
      <c r="B351" s="11">
        <v>883521</v>
      </c>
      <c r="C351" s="23" t="s">
        <v>437</v>
      </c>
      <c r="D351" s="50" t="s">
        <v>7</v>
      </c>
      <c r="E351" s="11" t="s">
        <v>8</v>
      </c>
      <c r="F351" s="54">
        <v>338849</v>
      </c>
      <c r="G351" s="55">
        <v>439500</v>
      </c>
      <c r="H351" s="46">
        <f t="shared" si="79"/>
        <v>338849</v>
      </c>
      <c r="I351" s="46">
        <f t="shared" si="80"/>
        <v>439500</v>
      </c>
      <c r="J351" s="47">
        <f t="shared" si="81"/>
        <v>389174.5</v>
      </c>
      <c r="K351" s="46">
        <f t="shared" si="82"/>
        <v>389174.5</v>
      </c>
      <c r="L351" s="38">
        <f t="shared" si="83"/>
        <v>71171.004633207194</v>
      </c>
      <c r="M351" s="39">
        <f t="shared" si="84"/>
        <v>0.18287684479123681</v>
      </c>
      <c r="N351" s="46">
        <f t="shared" si="88"/>
        <v>338849</v>
      </c>
      <c r="O351" s="48" t="s">
        <v>812</v>
      </c>
    </row>
    <row r="352" spans="1:15" s="18" customFormat="1" ht="25.5">
      <c r="A352" s="11">
        <v>350</v>
      </c>
      <c r="B352" s="11">
        <v>883511</v>
      </c>
      <c r="C352" s="23" t="s">
        <v>438</v>
      </c>
      <c r="D352" s="50" t="s">
        <v>7</v>
      </c>
      <c r="E352" s="11" t="s">
        <v>8</v>
      </c>
      <c r="F352" s="54">
        <v>338849</v>
      </c>
      <c r="G352" s="55">
        <v>439500</v>
      </c>
      <c r="H352" s="46">
        <f t="shared" si="79"/>
        <v>338849</v>
      </c>
      <c r="I352" s="46">
        <f t="shared" si="80"/>
        <v>439500</v>
      </c>
      <c r="J352" s="47">
        <f t="shared" si="81"/>
        <v>389174.5</v>
      </c>
      <c r="K352" s="46">
        <f t="shared" si="82"/>
        <v>389174.5</v>
      </c>
      <c r="L352" s="38">
        <f t="shared" si="83"/>
        <v>71171.004633207194</v>
      </c>
      <c r="M352" s="39">
        <f t="shared" si="84"/>
        <v>0.18287684479123681</v>
      </c>
      <c r="N352" s="46">
        <f t="shared" si="88"/>
        <v>338849</v>
      </c>
      <c r="O352" s="48" t="s">
        <v>812</v>
      </c>
    </row>
    <row r="353" spans="1:15" s="18" customFormat="1">
      <c r="A353" s="11">
        <v>351</v>
      </c>
      <c r="B353" s="11">
        <v>883109</v>
      </c>
      <c r="C353" s="23" t="s">
        <v>439</v>
      </c>
      <c r="D353" s="50" t="s">
        <v>7</v>
      </c>
      <c r="E353" s="11" t="s">
        <v>8</v>
      </c>
      <c r="F353" s="54">
        <v>1260000</v>
      </c>
      <c r="G353" s="55">
        <v>439500</v>
      </c>
      <c r="H353" s="46">
        <f t="shared" si="79"/>
        <v>439500</v>
      </c>
      <c r="I353" s="46">
        <f t="shared" si="80"/>
        <v>1260000</v>
      </c>
      <c r="J353" s="47">
        <f t="shared" si="81"/>
        <v>849750</v>
      </c>
      <c r="K353" s="46">
        <f t="shared" si="82"/>
        <v>849750</v>
      </c>
      <c r="L353" s="38">
        <f t="shared" si="83"/>
        <v>580181.1139635623</v>
      </c>
      <c r="M353" s="39">
        <f t="shared" si="84"/>
        <v>0.68276683020130902</v>
      </c>
      <c r="N353" s="46">
        <f t="shared" ref="N353:N354" si="89">J353</f>
        <v>849750</v>
      </c>
      <c r="O353" s="44" t="s">
        <v>810</v>
      </c>
    </row>
    <row r="354" spans="1:15" s="18" customFormat="1" ht="25.5">
      <c r="A354" s="11">
        <v>352</v>
      </c>
      <c r="B354" s="11">
        <v>883109</v>
      </c>
      <c r="C354" s="23" t="s">
        <v>440</v>
      </c>
      <c r="D354" s="50" t="s">
        <v>7</v>
      </c>
      <c r="E354" s="11" t="s">
        <v>8</v>
      </c>
      <c r="F354" s="54">
        <v>1522500</v>
      </c>
      <c r="G354" s="55">
        <v>689500</v>
      </c>
      <c r="H354" s="46">
        <f t="shared" si="79"/>
        <v>689500</v>
      </c>
      <c r="I354" s="46">
        <f t="shared" si="80"/>
        <v>1522500</v>
      </c>
      <c r="J354" s="47">
        <f t="shared" si="81"/>
        <v>1106000</v>
      </c>
      <c r="K354" s="46">
        <f t="shared" si="82"/>
        <v>1106000</v>
      </c>
      <c r="L354" s="38">
        <f t="shared" si="83"/>
        <v>589019.94872839411</v>
      </c>
      <c r="M354" s="39">
        <f t="shared" si="84"/>
        <v>0.53256776557720986</v>
      </c>
      <c r="N354" s="46">
        <f t="shared" si="89"/>
        <v>1106000</v>
      </c>
      <c r="O354" s="44" t="s">
        <v>810</v>
      </c>
    </row>
    <row r="355" spans="1:15" s="18" customFormat="1">
      <c r="A355" s="11">
        <v>353</v>
      </c>
      <c r="B355" s="11">
        <v>883103</v>
      </c>
      <c r="C355" s="23" t="s">
        <v>441</v>
      </c>
      <c r="D355" s="50" t="s">
        <v>7</v>
      </c>
      <c r="E355" s="11" t="s">
        <v>8</v>
      </c>
      <c r="F355" s="54">
        <v>441987</v>
      </c>
      <c r="G355" s="55">
        <v>439500</v>
      </c>
      <c r="H355" s="46">
        <f t="shared" si="79"/>
        <v>439500</v>
      </c>
      <c r="I355" s="46">
        <f t="shared" si="80"/>
        <v>441987</v>
      </c>
      <c r="J355" s="47">
        <f t="shared" si="81"/>
        <v>440743.5</v>
      </c>
      <c r="K355" s="46">
        <f t="shared" si="82"/>
        <v>440743.5</v>
      </c>
      <c r="L355" s="38">
        <f t="shared" si="83"/>
        <v>1758.5745648109437</v>
      </c>
      <c r="M355" s="39">
        <f t="shared" si="84"/>
        <v>3.9900181507179205E-3</v>
      </c>
      <c r="N355" s="46">
        <f t="shared" ref="N355:N360" si="90">H355</f>
        <v>439500</v>
      </c>
      <c r="O355" s="48" t="s">
        <v>812</v>
      </c>
    </row>
    <row r="356" spans="1:15" s="18" customFormat="1" ht="25.5">
      <c r="A356" s="11">
        <v>354</v>
      </c>
      <c r="B356" s="11">
        <v>883103</v>
      </c>
      <c r="C356" s="23" t="s">
        <v>442</v>
      </c>
      <c r="D356" s="50" t="s">
        <v>7</v>
      </c>
      <c r="E356" s="11" t="s">
        <v>8</v>
      </c>
      <c r="F356" s="54">
        <v>704487</v>
      </c>
      <c r="G356" s="55">
        <v>689500</v>
      </c>
      <c r="H356" s="46">
        <f t="shared" si="79"/>
        <v>689500</v>
      </c>
      <c r="I356" s="46">
        <f t="shared" si="80"/>
        <v>704487</v>
      </c>
      <c r="J356" s="47">
        <f t="shared" si="81"/>
        <v>696993.5</v>
      </c>
      <c r="K356" s="46">
        <f t="shared" si="82"/>
        <v>696993.5</v>
      </c>
      <c r="L356" s="38">
        <f t="shared" si="83"/>
        <v>10597.409329642787</v>
      </c>
      <c r="M356" s="39">
        <f t="shared" si="84"/>
        <v>1.5204459338060954E-2</v>
      </c>
      <c r="N356" s="46">
        <f t="shared" si="90"/>
        <v>689500</v>
      </c>
      <c r="O356" s="48" t="s">
        <v>812</v>
      </c>
    </row>
    <row r="357" spans="1:15" s="18" customFormat="1">
      <c r="A357" s="11">
        <v>355</v>
      </c>
      <c r="B357" s="11">
        <v>883401</v>
      </c>
      <c r="C357" s="23" t="s">
        <v>443</v>
      </c>
      <c r="D357" s="50" t="s">
        <v>7</v>
      </c>
      <c r="E357" s="11" t="s">
        <v>8</v>
      </c>
      <c r="F357" s="54">
        <v>441987</v>
      </c>
      <c r="G357" s="55">
        <v>439500</v>
      </c>
      <c r="H357" s="46">
        <f t="shared" si="79"/>
        <v>439500</v>
      </c>
      <c r="I357" s="46">
        <f t="shared" si="80"/>
        <v>441987</v>
      </c>
      <c r="J357" s="47">
        <f t="shared" si="81"/>
        <v>440743.5</v>
      </c>
      <c r="K357" s="46">
        <f t="shared" si="82"/>
        <v>440743.5</v>
      </c>
      <c r="L357" s="38">
        <f t="shared" si="83"/>
        <v>1758.5745648109437</v>
      </c>
      <c r="M357" s="39">
        <f t="shared" si="84"/>
        <v>3.9900181507179205E-3</v>
      </c>
      <c r="N357" s="46">
        <f t="shared" si="90"/>
        <v>439500</v>
      </c>
      <c r="O357" s="48" t="s">
        <v>812</v>
      </c>
    </row>
    <row r="358" spans="1:15" s="18" customFormat="1" ht="25.5">
      <c r="A358" s="11">
        <v>356</v>
      </c>
      <c r="B358" s="11">
        <v>883401</v>
      </c>
      <c r="C358" s="23" t="s">
        <v>444</v>
      </c>
      <c r="D358" s="50" t="s">
        <v>7</v>
      </c>
      <c r="E358" s="11" t="s">
        <v>8</v>
      </c>
      <c r="F358" s="54">
        <v>704487</v>
      </c>
      <c r="G358" s="55">
        <v>689500</v>
      </c>
      <c r="H358" s="46">
        <f t="shared" si="79"/>
        <v>689500</v>
      </c>
      <c r="I358" s="46">
        <f t="shared" si="80"/>
        <v>704487</v>
      </c>
      <c r="J358" s="47">
        <f t="shared" si="81"/>
        <v>696993.5</v>
      </c>
      <c r="K358" s="46">
        <f t="shared" si="82"/>
        <v>696993.5</v>
      </c>
      <c r="L358" s="38">
        <f t="shared" si="83"/>
        <v>10597.409329642787</v>
      </c>
      <c r="M358" s="39">
        <f t="shared" si="84"/>
        <v>1.5204459338060954E-2</v>
      </c>
      <c r="N358" s="46">
        <f t="shared" si="90"/>
        <v>689500</v>
      </c>
      <c r="O358" s="48" t="s">
        <v>812</v>
      </c>
    </row>
    <row r="359" spans="1:15" s="18" customFormat="1">
      <c r="A359" s="11">
        <v>357</v>
      </c>
      <c r="B359" s="11">
        <v>883108</v>
      </c>
      <c r="C359" s="23" t="s">
        <v>445</v>
      </c>
      <c r="D359" s="50" t="s">
        <v>7</v>
      </c>
      <c r="E359" s="11" t="s">
        <v>8</v>
      </c>
      <c r="F359" s="54">
        <v>331066</v>
      </c>
      <c r="G359" s="55">
        <v>439500</v>
      </c>
      <c r="H359" s="46">
        <f t="shared" si="79"/>
        <v>331066</v>
      </c>
      <c r="I359" s="46">
        <f t="shared" si="80"/>
        <v>439500</v>
      </c>
      <c r="J359" s="47">
        <f t="shared" si="81"/>
        <v>385283</v>
      </c>
      <c r="K359" s="46">
        <f t="shared" si="82"/>
        <v>385283</v>
      </c>
      <c r="L359" s="38">
        <f t="shared" si="83"/>
        <v>76674.416711182101</v>
      </c>
      <c r="M359" s="39">
        <f t="shared" si="84"/>
        <v>0.19900804528406937</v>
      </c>
      <c r="N359" s="46">
        <f t="shared" si="90"/>
        <v>331066</v>
      </c>
      <c r="O359" s="48" t="s">
        <v>812</v>
      </c>
    </row>
    <row r="360" spans="1:15" s="18" customFormat="1" ht="25.5">
      <c r="A360" s="11">
        <v>358</v>
      </c>
      <c r="B360" s="11">
        <v>883108</v>
      </c>
      <c r="C360" s="23" t="s">
        <v>446</v>
      </c>
      <c r="D360" s="50" t="s">
        <v>7</v>
      </c>
      <c r="E360" s="11" t="s">
        <v>8</v>
      </c>
      <c r="F360" s="54">
        <v>593566</v>
      </c>
      <c r="G360" s="55">
        <v>689500</v>
      </c>
      <c r="H360" s="46">
        <f t="shared" si="79"/>
        <v>593566</v>
      </c>
      <c r="I360" s="46">
        <f t="shared" si="80"/>
        <v>689500</v>
      </c>
      <c r="J360" s="47">
        <f t="shared" si="81"/>
        <v>641533</v>
      </c>
      <c r="K360" s="46">
        <f t="shared" si="82"/>
        <v>641533</v>
      </c>
      <c r="L360" s="38">
        <f t="shared" si="83"/>
        <v>67835.581946350256</v>
      </c>
      <c r="M360" s="39">
        <f t="shared" si="84"/>
        <v>0.10573981688603744</v>
      </c>
      <c r="N360" s="46">
        <f t="shared" si="90"/>
        <v>593566</v>
      </c>
      <c r="O360" s="48" t="s">
        <v>812</v>
      </c>
    </row>
    <row r="361" spans="1:15" s="18" customFormat="1">
      <c r="A361" s="11">
        <v>359</v>
      </c>
      <c r="B361" s="11">
        <v>883111</v>
      </c>
      <c r="C361" s="23" t="s">
        <v>447</v>
      </c>
      <c r="D361" s="50" t="s">
        <v>7</v>
      </c>
      <c r="E361" s="11" t="s">
        <v>8</v>
      </c>
      <c r="F361" s="54">
        <v>1260000</v>
      </c>
      <c r="G361" s="55">
        <v>439500</v>
      </c>
      <c r="H361" s="46">
        <f t="shared" si="79"/>
        <v>439500</v>
      </c>
      <c r="I361" s="46">
        <f t="shared" si="80"/>
        <v>1260000</v>
      </c>
      <c r="J361" s="47">
        <f t="shared" si="81"/>
        <v>849750</v>
      </c>
      <c r="K361" s="46">
        <f t="shared" si="82"/>
        <v>849750</v>
      </c>
      <c r="L361" s="38">
        <f t="shared" si="83"/>
        <v>580181.1139635623</v>
      </c>
      <c r="M361" s="39">
        <f t="shared" si="84"/>
        <v>0.68276683020130902</v>
      </c>
      <c r="N361" s="46">
        <f t="shared" ref="N361:N362" si="91">J361</f>
        <v>849750</v>
      </c>
      <c r="O361" s="44" t="s">
        <v>810</v>
      </c>
    </row>
    <row r="362" spans="1:15" s="18" customFormat="1" ht="25.5">
      <c r="A362" s="11">
        <v>360</v>
      </c>
      <c r="B362" s="11">
        <v>883111</v>
      </c>
      <c r="C362" s="23" t="s">
        <v>448</v>
      </c>
      <c r="D362" s="50" t="s">
        <v>7</v>
      </c>
      <c r="E362" s="11" t="s">
        <v>8</v>
      </c>
      <c r="F362" s="54">
        <v>1470000</v>
      </c>
      <c r="G362" s="55">
        <v>689500</v>
      </c>
      <c r="H362" s="46">
        <f t="shared" si="79"/>
        <v>689500</v>
      </c>
      <c r="I362" s="46">
        <f t="shared" si="80"/>
        <v>1470000</v>
      </c>
      <c r="J362" s="47">
        <f t="shared" si="81"/>
        <v>1079750</v>
      </c>
      <c r="K362" s="46">
        <f t="shared" si="82"/>
        <v>1079750</v>
      </c>
      <c r="L362" s="38">
        <f t="shared" si="83"/>
        <v>551896.84271610039</v>
      </c>
      <c r="M362" s="39">
        <f t="shared" si="84"/>
        <v>0.51113391314295009</v>
      </c>
      <c r="N362" s="46">
        <f t="shared" si="91"/>
        <v>1079750</v>
      </c>
      <c r="O362" s="44" t="s">
        <v>810</v>
      </c>
    </row>
    <row r="363" spans="1:15" s="18" customFormat="1">
      <c r="A363" s="11">
        <v>361</v>
      </c>
      <c r="B363" s="11">
        <v>883440</v>
      </c>
      <c r="C363" s="23" t="s">
        <v>449</v>
      </c>
      <c r="D363" s="50" t="s">
        <v>7</v>
      </c>
      <c r="E363" s="11" t="s">
        <v>8</v>
      </c>
      <c r="F363" s="54">
        <v>441987</v>
      </c>
      <c r="G363" s="55">
        <v>439500</v>
      </c>
      <c r="H363" s="46">
        <f t="shared" si="79"/>
        <v>439500</v>
      </c>
      <c r="I363" s="46">
        <f t="shared" si="80"/>
        <v>441987</v>
      </c>
      <c r="J363" s="47">
        <f t="shared" si="81"/>
        <v>440743.5</v>
      </c>
      <c r="K363" s="46">
        <f t="shared" si="82"/>
        <v>440743.5</v>
      </c>
      <c r="L363" s="38">
        <f t="shared" si="83"/>
        <v>1758.5745648109437</v>
      </c>
      <c r="M363" s="39">
        <f t="shared" si="84"/>
        <v>3.9900181507179205E-3</v>
      </c>
      <c r="N363" s="46">
        <f t="shared" ref="N363:N365" si="92">H363</f>
        <v>439500</v>
      </c>
      <c r="O363" s="48" t="s">
        <v>812</v>
      </c>
    </row>
    <row r="364" spans="1:15" s="18" customFormat="1" ht="25.5">
      <c r="A364" s="11">
        <v>362</v>
      </c>
      <c r="B364" s="11">
        <v>883440</v>
      </c>
      <c r="C364" s="23" t="s">
        <v>450</v>
      </c>
      <c r="D364" s="50" t="s">
        <v>7</v>
      </c>
      <c r="E364" s="11" t="s">
        <v>8</v>
      </c>
      <c r="F364" s="54">
        <v>704487</v>
      </c>
      <c r="G364" s="55">
        <v>689500</v>
      </c>
      <c r="H364" s="46">
        <f t="shared" si="79"/>
        <v>689500</v>
      </c>
      <c r="I364" s="46">
        <f t="shared" si="80"/>
        <v>704487</v>
      </c>
      <c r="J364" s="47">
        <f t="shared" si="81"/>
        <v>696993.5</v>
      </c>
      <c r="K364" s="46">
        <f t="shared" si="82"/>
        <v>696993.5</v>
      </c>
      <c r="L364" s="38">
        <f t="shared" si="83"/>
        <v>10597.409329642787</v>
      </c>
      <c r="M364" s="39">
        <f t="shared" si="84"/>
        <v>1.5204459338060954E-2</v>
      </c>
      <c r="N364" s="46">
        <f t="shared" si="92"/>
        <v>689500</v>
      </c>
      <c r="O364" s="48" t="s">
        <v>812</v>
      </c>
    </row>
    <row r="365" spans="1:15" s="18" customFormat="1">
      <c r="A365" s="11">
        <v>363</v>
      </c>
      <c r="B365" s="11">
        <v>883441</v>
      </c>
      <c r="C365" s="23" t="s">
        <v>451</v>
      </c>
      <c r="D365" s="50" t="s">
        <v>7</v>
      </c>
      <c r="E365" s="11" t="s">
        <v>8</v>
      </c>
      <c r="F365" s="54">
        <v>441987</v>
      </c>
      <c r="G365" s="55">
        <v>439500</v>
      </c>
      <c r="H365" s="46">
        <f t="shared" si="79"/>
        <v>439500</v>
      </c>
      <c r="I365" s="46">
        <f t="shared" si="80"/>
        <v>441987</v>
      </c>
      <c r="J365" s="47">
        <f t="shared" si="81"/>
        <v>440743.5</v>
      </c>
      <c r="K365" s="46">
        <f t="shared" si="82"/>
        <v>440743.5</v>
      </c>
      <c r="L365" s="38">
        <f t="shared" si="83"/>
        <v>1758.5745648109437</v>
      </c>
      <c r="M365" s="39">
        <f t="shared" si="84"/>
        <v>3.9900181507179205E-3</v>
      </c>
      <c r="N365" s="46">
        <f t="shared" si="92"/>
        <v>439500</v>
      </c>
      <c r="O365" s="48" t="s">
        <v>812</v>
      </c>
    </row>
    <row r="366" spans="1:15" s="18" customFormat="1">
      <c r="A366" s="11">
        <v>364</v>
      </c>
      <c r="B366" s="11">
        <v>883443</v>
      </c>
      <c r="C366" s="23" t="s">
        <v>452</v>
      </c>
      <c r="D366" s="50" t="s">
        <v>7</v>
      </c>
      <c r="E366" s="11" t="s">
        <v>8</v>
      </c>
      <c r="F366" s="54">
        <v>1260000</v>
      </c>
      <c r="G366" s="55">
        <v>500000</v>
      </c>
      <c r="H366" s="46">
        <f t="shared" si="79"/>
        <v>500000</v>
      </c>
      <c r="I366" s="46">
        <f t="shared" si="80"/>
        <v>1260000</v>
      </c>
      <c r="J366" s="47">
        <f t="shared" si="81"/>
        <v>880000</v>
      </c>
      <c r="K366" s="46">
        <f t="shared" si="82"/>
        <v>880000</v>
      </c>
      <c r="L366" s="38">
        <f t="shared" si="83"/>
        <v>537401.15370177617</v>
      </c>
      <c r="M366" s="39">
        <f t="shared" si="84"/>
        <v>0.61068312920656387</v>
      </c>
      <c r="N366" s="46">
        <f t="shared" ref="N366:N367" si="93">J366</f>
        <v>880000</v>
      </c>
      <c r="O366" s="44" t="s">
        <v>810</v>
      </c>
    </row>
    <row r="367" spans="1:15" s="18" customFormat="1" ht="25.5">
      <c r="A367" s="11">
        <v>365</v>
      </c>
      <c r="B367" s="11">
        <v>883443</v>
      </c>
      <c r="C367" s="23" t="s">
        <v>453</v>
      </c>
      <c r="D367" s="50" t="s">
        <v>7</v>
      </c>
      <c r="E367" s="11" t="s">
        <v>8</v>
      </c>
      <c r="F367" s="54">
        <v>1522500</v>
      </c>
      <c r="G367" s="55">
        <v>750000</v>
      </c>
      <c r="H367" s="46">
        <f t="shared" si="79"/>
        <v>750000</v>
      </c>
      <c r="I367" s="46">
        <f t="shared" si="80"/>
        <v>1522500</v>
      </c>
      <c r="J367" s="47">
        <f t="shared" si="81"/>
        <v>1136250</v>
      </c>
      <c r="K367" s="46">
        <f t="shared" si="82"/>
        <v>1136250</v>
      </c>
      <c r="L367" s="38">
        <f t="shared" si="83"/>
        <v>546239.98846660799</v>
      </c>
      <c r="M367" s="39">
        <f t="shared" si="84"/>
        <v>0.48073926377699272</v>
      </c>
      <c r="N367" s="46">
        <f t="shared" si="93"/>
        <v>1136250</v>
      </c>
      <c r="O367" s="44" t="s">
        <v>810</v>
      </c>
    </row>
    <row r="368" spans="1:15" s="18" customFormat="1">
      <c r="A368" s="11">
        <v>366</v>
      </c>
      <c r="B368" s="11">
        <v>883560</v>
      </c>
      <c r="C368" s="23" t="s">
        <v>454</v>
      </c>
      <c r="D368" s="50" t="s">
        <v>7</v>
      </c>
      <c r="E368" s="11" t="s">
        <v>8</v>
      </c>
      <c r="F368" s="54">
        <v>331066</v>
      </c>
      <c r="G368" s="55">
        <v>439500</v>
      </c>
      <c r="H368" s="46">
        <f t="shared" si="79"/>
        <v>331066</v>
      </c>
      <c r="I368" s="46">
        <f t="shared" si="80"/>
        <v>439500</v>
      </c>
      <c r="J368" s="47">
        <f t="shared" si="81"/>
        <v>385283</v>
      </c>
      <c r="K368" s="46">
        <f t="shared" si="82"/>
        <v>385283</v>
      </c>
      <c r="L368" s="38">
        <f t="shared" si="83"/>
        <v>76674.416711182101</v>
      </c>
      <c r="M368" s="39">
        <f t="shared" si="84"/>
        <v>0.19900804528406937</v>
      </c>
      <c r="N368" s="46">
        <f t="shared" ref="N368:N372" si="94">H368</f>
        <v>331066</v>
      </c>
      <c r="O368" s="48" t="s">
        <v>812</v>
      </c>
    </row>
    <row r="369" spans="1:15" s="18" customFormat="1" ht="25.5">
      <c r="A369" s="11">
        <v>367</v>
      </c>
      <c r="B369" s="11">
        <v>883560</v>
      </c>
      <c r="C369" s="23" t="s">
        <v>455</v>
      </c>
      <c r="D369" s="50" t="s">
        <v>7</v>
      </c>
      <c r="E369" s="11" t="s">
        <v>8</v>
      </c>
      <c r="F369" s="54">
        <v>331066</v>
      </c>
      <c r="G369" s="55">
        <v>439500</v>
      </c>
      <c r="H369" s="46">
        <f t="shared" si="79"/>
        <v>331066</v>
      </c>
      <c r="I369" s="46">
        <f t="shared" si="80"/>
        <v>439500</v>
      </c>
      <c r="J369" s="47">
        <f t="shared" si="81"/>
        <v>385283</v>
      </c>
      <c r="K369" s="46">
        <f t="shared" si="82"/>
        <v>385283</v>
      </c>
      <c r="L369" s="38">
        <f t="shared" si="83"/>
        <v>76674.416711182101</v>
      </c>
      <c r="M369" s="39">
        <f t="shared" si="84"/>
        <v>0.19900804528406937</v>
      </c>
      <c r="N369" s="46">
        <f t="shared" si="94"/>
        <v>331066</v>
      </c>
      <c r="O369" s="48" t="s">
        <v>812</v>
      </c>
    </row>
    <row r="370" spans="1:15" s="18" customFormat="1" ht="25.5">
      <c r="A370" s="11">
        <v>368</v>
      </c>
      <c r="B370" s="11">
        <v>883560</v>
      </c>
      <c r="C370" s="23" t="s">
        <v>456</v>
      </c>
      <c r="D370" s="50" t="s">
        <v>7</v>
      </c>
      <c r="E370" s="11" t="s">
        <v>8</v>
      </c>
      <c r="F370" s="54">
        <v>593566</v>
      </c>
      <c r="G370" s="55">
        <v>689500</v>
      </c>
      <c r="H370" s="46">
        <f t="shared" si="79"/>
        <v>593566</v>
      </c>
      <c r="I370" s="46">
        <f t="shared" si="80"/>
        <v>689500</v>
      </c>
      <c r="J370" s="47">
        <f t="shared" si="81"/>
        <v>641533</v>
      </c>
      <c r="K370" s="46">
        <f t="shared" si="82"/>
        <v>641533</v>
      </c>
      <c r="L370" s="38">
        <f t="shared" si="83"/>
        <v>67835.581946350256</v>
      </c>
      <c r="M370" s="39">
        <f t="shared" si="84"/>
        <v>0.10573981688603744</v>
      </c>
      <c r="N370" s="46">
        <f t="shared" si="94"/>
        <v>593566</v>
      </c>
      <c r="O370" s="48" t="s">
        <v>812</v>
      </c>
    </row>
    <row r="371" spans="1:15" s="18" customFormat="1" ht="25.5">
      <c r="A371" s="11">
        <v>369</v>
      </c>
      <c r="B371" s="11">
        <v>883560</v>
      </c>
      <c r="C371" s="23" t="s">
        <v>457</v>
      </c>
      <c r="D371" s="50" t="s">
        <v>7</v>
      </c>
      <c r="E371" s="11" t="s">
        <v>8</v>
      </c>
      <c r="F371" s="54">
        <v>331066</v>
      </c>
      <c r="G371" s="55">
        <v>439500</v>
      </c>
      <c r="H371" s="46">
        <f t="shared" si="79"/>
        <v>331066</v>
      </c>
      <c r="I371" s="46">
        <f t="shared" si="80"/>
        <v>439500</v>
      </c>
      <c r="J371" s="47">
        <f t="shared" si="81"/>
        <v>385283</v>
      </c>
      <c r="K371" s="46">
        <f t="shared" si="82"/>
        <v>385283</v>
      </c>
      <c r="L371" s="38">
        <f t="shared" si="83"/>
        <v>76674.416711182101</v>
      </c>
      <c r="M371" s="39">
        <f t="shared" si="84"/>
        <v>0.19900804528406937</v>
      </c>
      <c r="N371" s="46">
        <f t="shared" si="94"/>
        <v>331066</v>
      </c>
      <c r="O371" s="48" t="s">
        <v>812</v>
      </c>
    </row>
    <row r="372" spans="1:15" s="18" customFormat="1" ht="25.5">
      <c r="A372" s="11">
        <v>370</v>
      </c>
      <c r="B372" s="11">
        <v>883560</v>
      </c>
      <c r="C372" s="23" t="s">
        <v>458</v>
      </c>
      <c r="D372" s="50" t="s">
        <v>7</v>
      </c>
      <c r="E372" s="11" t="s">
        <v>8</v>
      </c>
      <c r="F372" s="54">
        <v>593566</v>
      </c>
      <c r="G372" s="55">
        <v>689500</v>
      </c>
      <c r="H372" s="46">
        <f t="shared" si="79"/>
        <v>593566</v>
      </c>
      <c r="I372" s="46">
        <f t="shared" si="80"/>
        <v>689500</v>
      </c>
      <c r="J372" s="47">
        <f t="shared" si="81"/>
        <v>641533</v>
      </c>
      <c r="K372" s="46">
        <f t="shared" si="82"/>
        <v>641533</v>
      </c>
      <c r="L372" s="38">
        <f t="shared" si="83"/>
        <v>67835.581946350256</v>
      </c>
      <c r="M372" s="39">
        <f t="shared" si="84"/>
        <v>0.10573981688603744</v>
      </c>
      <c r="N372" s="46">
        <f t="shared" si="94"/>
        <v>593566</v>
      </c>
      <c r="O372" s="48" t="s">
        <v>812</v>
      </c>
    </row>
    <row r="373" spans="1:15" s="18" customFormat="1" ht="25.5">
      <c r="A373" s="11">
        <v>371</v>
      </c>
      <c r="B373" s="11">
        <v>883230</v>
      </c>
      <c r="C373" s="23" t="s">
        <v>459</v>
      </c>
      <c r="D373" s="50" t="s">
        <v>7</v>
      </c>
      <c r="E373" s="11" t="s">
        <v>8</v>
      </c>
      <c r="F373" s="54">
        <v>1260000</v>
      </c>
      <c r="G373" s="55">
        <v>439500</v>
      </c>
      <c r="H373" s="46">
        <f t="shared" si="79"/>
        <v>439500</v>
      </c>
      <c r="I373" s="46">
        <f t="shared" si="80"/>
        <v>1260000</v>
      </c>
      <c r="J373" s="47">
        <f t="shared" si="81"/>
        <v>849750</v>
      </c>
      <c r="K373" s="46">
        <f t="shared" si="82"/>
        <v>849750</v>
      </c>
      <c r="L373" s="38">
        <f t="shared" si="83"/>
        <v>580181.1139635623</v>
      </c>
      <c r="M373" s="39">
        <f t="shared" si="84"/>
        <v>0.68276683020130902</v>
      </c>
      <c r="N373" s="46">
        <f t="shared" ref="N373:N376" si="95">J373</f>
        <v>849750</v>
      </c>
      <c r="O373" s="44" t="s">
        <v>810</v>
      </c>
    </row>
    <row r="374" spans="1:15" s="18" customFormat="1" ht="25.5">
      <c r="A374" s="11">
        <v>372</v>
      </c>
      <c r="B374" s="11">
        <v>883230</v>
      </c>
      <c r="C374" s="23" t="s">
        <v>460</v>
      </c>
      <c r="D374" s="50" t="s">
        <v>7</v>
      </c>
      <c r="E374" s="11" t="s">
        <v>8</v>
      </c>
      <c r="F374" s="54">
        <v>1470000</v>
      </c>
      <c r="G374" s="55">
        <v>689500</v>
      </c>
      <c r="H374" s="46">
        <f t="shared" si="79"/>
        <v>689500</v>
      </c>
      <c r="I374" s="46">
        <f t="shared" si="80"/>
        <v>1470000</v>
      </c>
      <c r="J374" s="47">
        <f t="shared" si="81"/>
        <v>1079750</v>
      </c>
      <c r="K374" s="46">
        <f t="shared" si="82"/>
        <v>1079750</v>
      </c>
      <c r="L374" s="38">
        <f t="shared" si="83"/>
        <v>551896.84271610039</v>
      </c>
      <c r="M374" s="39">
        <f t="shared" si="84"/>
        <v>0.51113391314295009</v>
      </c>
      <c r="N374" s="46">
        <f t="shared" si="95"/>
        <v>1079750</v>
      </c>
      <c r="O374" s="44" t="s">
        <v>810</v>
      </c>
    </row>
    <row r="375" spans="1:15" s="18" customFormat="1" ht="25.5">
      <c r="A375" s="11">
        <v>373</v>
      </c>
      <c r="B375" s="11">
        <v>883230</v>
      </c>
      <c r="C375" s="23" t="s">
        <v>461</v>
      </c>
      <c r="D375" s="50" t="s">
        <v>7</v>
      </c>
      <c r="E375" s="11" t="s">
        <v>8</v>
      </c>
      <c r="F375" s="54">
        <v>1260000</v>
      </c>
      <c r="G375" s="55">
        <v>439500</v>
      </c>
      <c r="H375" s="46">
        <f t="shared" si="79"/>
        <v>439500</v>
      </c>
      <c r="I375" s="46">
        <f t="shared" si="80"/>
        <v>1260000</v>
      </c>
      <c r="J375" s="47">
        <f t="shared" si="81"/>
        <v>849750</v>
      </c>
      <c r="K375" s="46">
        <f t="shared" si="82"/>
        <v>849750</v>
      </c>
      <c r="L375" s="38">
        <f t="shared" si="83"/>
        <v>580181.1139635623</v>
      </c>
      <c r="M375" s="39">
        <f t="shared" si="84"/>
        <v>0.68276683020130902</v>
      </c>
      <c r="N375" s="46">
        <f t="shared" si="95"/>
        <v>849750</v>
      </c>
      <c r="O375" s="44" t="s">
        <v>810</v>
      </c>
    </row>
    <row r="376" spans="1:15" s="18" customFormat="1" ht="25.5">
      <c r="A376" s="11">
        <v>374</v>
      </c>
      <c r="B376" s="11">
        <v>883230</v>
      </c>
      <c r="C376" s="23" t="s">
        <v>462</v>
      </c>
      <c r="D376" s="50" t="s">
        <v>7</v>
      </c>
      <c r="E376" s="11" t="s">
        <v>8</v>
      </c>
      <c r="F376" s="54">
        <v>1470000</v>
      </c>
      <c r="G376" s="55">
        <v>689500</v>
      </c>
      <c r="H376" s="46">
        <f t="shared" si="79"/>
        <v>689500</v>
      </c>
      <c r="I376" s="46">
        <f t="shared" si="80"/>
        <v>1470000</v>
      </c>
      <c r="J376" s="47">
        <f t="shared" si="81"/>
        <v>1079750</v>
      </c>
      <c r="K376" s="46">
        <f t="shared" si="82"/>
        <v>1079750</v>
      </c>
      <c r="L376" s="38">
        <f t="shared" si="83"/>
        <v>551896.84271610039</v>
      </c>
      <c r="M376" s="39">
        <f t="shared" si="84"/>
        <v>0.51113391314295009</v>
      </c>
      <c r="N376" s="46">
        <f t="shared" si="95"/>
        <v>1079750</v>
      </c>
      <c r="O376" s="44" t="s">
        <v>810</v>
      </c>
    </row>
    <row r="377" spans="1:15" s="18" customFormat="1" ht="25.5">
      <c r="A377" s="11">
        <v>375</v>
      </c>
      <c r="B377" s="11">
        <v>883440</v>
      </c>
      <c r="C377" s="23" t="s">
        <v>463</v>
      </c>
      <c r="D377" s="50" t="s">
        <v>7</v>
      </c>
      <c r="E377" s="11" t="s">
        <v>8</v>
      </c>
      <c r="F377" s="54">
        <v>2100000</v>
      </c>
      <c r="G377" s="55">
        <v>1500000</v>
      </c>
      <c r="H377" s="46">
        <f t="shared" si="79"/>
        <v>1500000</v>
      </c>
      <c r="I377" s="46">
        <f t="shared" si="80"/>
        <v>2100000</v>
      </c>
      <c r="J377" s="47">
        <f t="shared" si="81"/>
        <v>1800000</v>
      </c>
      <c r="K377" s="46">
        <f t="shared" si="82"/>
        <v>1800000</v>
      </c>
      <c r="L377" s="38">
        <f t="shared" si="83"/>
        <v>424264.0687119285</v>
      </c>
      <c r="M377" s="39">
        <f t="shared" si="84"/>
        <v>0.23570226039551584</v>
      </c>
      <c r="N377" s="46">
        <f>H377</f>
        <v>1500000</v>
      </c>
      <c r="O377" s="48" t="s">
        <v>812</v>
      </c>
    </row>
    <row r="378" spans="1:15" s="18" customFormat="1" ht="25.5">
      <c r="A378" s="11">
        <v>376</v>
      </c>
      <c r="B378" s="11">
        <v>883110</v>
      </c>
      <c r="C378" s="23" t="s">
        <v>464</v>
      </c>
      <c r="D378" s="50" t="s">
        <v>7</v>
      </c>
      <c r="E378" s="11" t="s">
        <v>8</v>
      </c>
      <c r="F378" s="54">
        <v>1260000</v>
      </c>
      <c r="G378" s="55">
        <v>500000</v>
      </c>
      <c r="H378" s="46">
        <f t="shared" si="79"/>
        <v>500000</v>
      </c>
      <c r="I378" s="46">
        <f t="shared" si="80"/>
        <v>1260000</v>
      </c>
      <c r="J378" s="47">
        <f t="shared" si="81"/>
        <v>880000</v>
      </c>
      <c r="K378" s="46">
        <f t="shared" si="82"/>
        <v>880000</v>
      </c>
      <c r="L378" s="38">
        <f t="shared" si="83"/>
        <v>537401.15370177617</v>
      </c>
      <c r="M378" s="39">
        <f t="shared" si="84"/>
        <v>0.61068312920656387</v>
      </c>
      <c r="N378" s="46">
        <f t="shared" ref="N378:N379" si="96">J378</f>
        <v>880000</v>
      </c>
      <c r="O378" s="44" t="s">
        <v>810</v>
      </c>
    </row>
    <row r="379" spans="1:15" s="18" customFormat="1" ht="25.5">
      <c r="A379" s="11">
        <v>377</v>
      </c>
      <c r="B379" s="11">
        <v>883110</v>
      </c>
      <c r="C379" s="23" t="s">
        <v>465</v>
      </c>
      <c r="D379" s="50" t="s">
        <v>7</v>
      </c>
      <c r="E379" s="11" t="s">
        <v>8</v>
      </c>
      <c r="F379" s="54">
        <v>1522500</v>
      </c>
      <c r="G379" s="55">
        <v>750000</v>
      </c>
      <c r="H379" s="46">
        <f t="shared" si="79"/>
        <v>750000</v>
      </c>
      <c r="I379" s="46">
        <f t="shared" si="80"/>
        <v>1522500</v>
      </c>
      <c r="J379" s="47">
        <f t="shared" si="81"/>
        <v>1136250</v>
      </c>
      <c r="K379" s="46">
        <f t="shared" si="82"/>
        <v>1136250</v>
      </c>
      <c r="L379" s="38">
        <f t="shared" si="83"/>
        <v>546239.98846660799</v>
      </c>
      <c r="M379" s="39">
        <f t="shared" si="84"/>
        <v>0.48073926377699272</v>
      </c>
      <c r="N379" s="46">
        <f t="shared" si="96"/>
        <v>1136250</v>
      </c>
      <c r="O379" s="44" t="s">
        <v>810</v>
      </c>
    </row>
    <row r="380" spans="1:15" s="18" customFormat="1">
      <c r="A380" s="11">
        <v>378</v>
      </c>
      <c r="B380" s="11">
        <v>883301</v>
      </c>
      <c r="C380" s="23" t="s">
        <v>466</v>
      </c>
      <c r="D380" s="50" t="s">
        <v>7</v>
      </c>
      <c r="E380" s="11" t="s">
        <v>8</v>
      </c>
      <c r="F380" s="54">
        <v>441987</v>
      </c>
      <c r="G380" s="55">
        <v>439500</v>
      </c>
      <c r="H380" s="46">
        <f t="shared" si="79"/>
        <v>439500</v>
      </c>
      <c r="I380" s="46">
        <f t="shared" si="80"/>
        <v>441987</v>
      </c>
      <c r="J380" s="47">
        <f t="shared" si="81"/>
        <v>440743.5</v>
      </c>
      <c r="K380" s="46">
        <f t="shared" si="82"/>
        <v>440743.5</v>
      </c>
      <c r="L380" s="38">
        <f t="shared" si="83"/>
        <v>1758.5745648109437</v>
      </c>
      <c r="M380" s="39">
        <f t="shared" si="84"/>
        <v>3.9900181507179205E-3</v>
      </c>
      <c r="N380" s="46">
        <f t="shared" ref="N380:N383" si="97">H380</f>
        <v>439500</v>
      </c>
      <c r="O380" s="48" t="s">
        <v>812</v>
      </c>
    </row>
    <row r="381" spans="1:15" s="18" customFormat="1" ht="25.5">
      <c r="A381" s="11">
        <v>379</v>
      </c>
      <c r="B381" s="11">
        <v>883301</v>
      </c>
      <c r="C381" s="23" t="s">
        <v>467</v>
      </c>
      <c r="D381" s="50" t="s">
        <v>7</v>
      </c>
      <c r="E381" s="11" t="s">
        <v>8</v>
      </c>
      <c r="F381" s="54">
        <v>704487</v>
      </c>
      <c r="G381" s="55">
        <v>689500</v>
      </c>
      <c r="H381" s="46">
        <f t="shared" si="79"/>
        <v>689500</v>
      </c>
      <c r="I381" s="46">
        <f t="shared" si="80"/>
        <v>704487</v>
      </c>
      <c r="J381" s="47">
        <f t="shared" si="81"/>
        <v>696993.5</v>
      </c>
      <c r="K381" s="46">
        <f t="shared" si="82"/>
        <v>696993.5</v>
      </c>
      <c r="L381" s="38">
        <f t="shared" si="83"/>
        <v>10597.409329642787</v>
      </c>
      <c r="M381" s="39">
        <f t="shared" si="84"/>
        <v>1.5204459338060954E-2</v>
      </c>
      <c r="N381" s="46">
        <f t="shared" si="97"/>
        <v>689500</v>
      </c>
      <c r="O381" s="48" t="s">
        <v>812</v>
      </c>
    </row>
    <row r="382" spans="1:15" s="18" customFormat="1">
      <c r="A382" s="11">
        <v>380</v>
      </c>
      <c r="B382" s="11">
        <v>883430</v>
      </c>
      <c r="C382" s="23" t="s">
        <v>468</v>
      </c>
      <c r="D382" s="50" t="s">
        <v>7</v>
      </c>
      <c r="E382" s="11" t="s">
        <v>8</v>
      </c>
      <c r="F382" s="54">
        <v>331066</v>
      </c>
      <c r="G382" s="55">
        <v>439500</v>
      </c>
      <c r="H382" s="46">
        <f t="shared" si="79"/>
        <v>331066</v>
      </c>
      <c r="I382" s="46">
        <f t="shared" si="80"/>
        <v>439500</v>
      </c>
      <c r="J382" s="47">
        <f t="shared" si="81"/>
        <v>385283</v>
      </c>
      <c r="K382" s="46">
        <f t="shared" si="82"/>
        <v>385283</v>
      </c>
      <c r="L382" s="38">
        <f t="shared" si="83"/>
        <v>76674.416711182101</v>
      </c>
      <c r="M382" s="39">
        <f t="shared" si="84"/>
        <v>0.19900804528406937</v>
      </c>
      <c r="N382" s="46">
        <f t="shared" si="97"/>
        <v>331066</v>
      </c>
      <c r="O382" s="48" t="s">
        <v>812</v>
      </c>
    </row>
    <row r="383" spans="1:15" s="18" customFormat="1" ht="25.5">
      <c r="A383" s="11">
        <v>381</v>
      </c>
      <c r="B383" s="11">
        <v>883430</v>
      </c>
      <c r="C383" s="23" t="s">
        <v>469</v>
      </c>
      <c r="D383" s="50" t="s">
        <v>7</v>
      </c>
      <c r="E383" s="11" t="s">
        <v>8</v>
      </c>
      <c r="F383" s="54">
        <v>593566</v>
      </c>
      <c r="G383" s="55">
        <v>689500</v>
      </c>
      <c r="H383" s="46">
        <f t="shared" si="79"/>
        <v>593566</v>
      </c>
      <c r="I383" s="46">
        <f t="shared" si="80"/>
        <v>689500</v>
      </c>
      <c r="J383" s="47">
        <f t="shared" si="81"/>
        <v>641533</v>
      </c>
      <c r="K383" s="46">
        <f t="shared" si="82"/>
        <v>641533</v>
      </c>
      <c r="L383" s="38">
        <f t="shared" si="83"/>
        <v>67835.581946350256</v>
      </c>
      <c r="M383" s="39">
        <f t="shared" si="84"/>
        <v>0.10573981688603744</v>
      </c>
      <c r="N383" s="46">
        <f t="shared" si="97"/>
        <v>593566</v>
      </c>
      <c r="O383" s="48" t="s">
        <v>812</v>
      </c>
    </row>
    <row r="384" spans="1:15" s="18" customFormat="1" ht="25.5">
      <c r="A384" s="11">
        <v>382</v>
      </c>
      <c r="B384" s="11">
        <v>883435</v>
      </c>
      <c r="C384" s="23" t="s">
        <v>470</v>
      </c>
      <c r="D384" s="50" t="s">
        <v>7</v>
      </c>
      <c r="E384" s="11" t="s">
        <v>8</v>
      </c>
      <c r="F384" s="54">
        <v>2100000</v>
      </c>
      <c r="G384" s="55">
        <v>1200000</v>
      </c>
      <c r="H384" s="46">
        <f t="shared" si="79"/>
        <v>1200000</v>
      </c>
      <c r="I384" s="46">
        <f t="shared" si="80"/>
        <v>2100000</v>
      </c>
      <c r="J384" s="47">
        <f t="shared" si="81"/>
        <v>1650000</v>
      </c>
      <c r="K384" s="46">
        <f t="shared" si="82"/>
        <v>1650000</v>
      </c>
      <c r="L384" s="38">
        <f t="shared" si="83"/>
        <v>636396.10306789272</v>
      </c>
      <c r="M384" s="39">
        <f t="shared" si="84"/>
        <v>0.38569460791993498</v>
      </c>
      <c r="N384" s="46">
        <f t="shared" ref="N384:N386" si="98">J384</f>
        <v>1650000</v>
      </c>
      <c r="O384" s="44" t="s">
        <v>810</v>
      </c>
    </row>
    <row r="385" spans="1:15" s="18" customFormat="1">
      <c r="A385" s="11">
        <v>383</v>
      </c>
      <c r="B385" s="11">
        <v>883442</v>
      </c>
      <c r="C385" s="23" t="s">
        <v>471</v>
      </c>
      <c r="D385" s="50" t="s">
        <v>7</v>
      </c>
      <c r="E385" s="11" t="s">
        <v>8</v>
      </c>
      <c r="F385" s="54">
        <v>1260000</v>
      </c>
      <c r="G385" s="55">
        <v>500000</v>
      </c>
      <c r="H385" s="46">
        <f t="shared" si="79"/>
        <v>500000</v>
      </c>
      <c r="I385" s="46">
        <f t="shared" si="80"/>
        <v>1260000</v>
      </c>
      <c r="J385" s="47">
        <f t="shared" si="81"/>
        <v>880000</v>
      </c>
      <c r="K385" s="46">
        <f t="shared" si="82"/>
        <v>880000</v>
      </c>
      <c r="L385" s="38">
        <f t="shared" si="83"/>
        <v>537401.15370177617</v>
      </c>
      <c r="M385" s="39">
        <f t="shared" si="84"/>
        <v>0.61068312920656387</v>
      </c>
      <c r="N385" s="46">
        <f t="shared" si="98"/>
        <v>880000</v>
      </c>
      <c r="O385" s="44" t="s">
        <v>810</v>
      </c>
    </row>
    <row r="386" spans="1:15" s="18" customFormat="1" ht="25.5">
      <c r="A386" s="11">
        <v>384</v>
      </c>
      <c r="B386" s="11">
        <v>883442</v>
      </c>
      <c r="C386" s="23" t="s">
        <v>472</v>
      </c>
      <c r="D386" s="50" t="s">
        <v>7</v>
      </c>
      <c r="E386" s="11" t="s">
        <v>8</v>
      </c>
      <c r="F386" s="54">
        <v>1522500</v>
      </c>
      <c r="G386" s="55">
        <v>750000</v>
      </c>
      <c r="H386" s="46">
        <f t="shared" si="79"/>
        <v>750000</v>
      </c>
      <c r="I386" s="46">
        <f t="shared" si="80"/>
        <v>1522500</v>
      </c>
      <c r="J386" s="47">
        <f t="shared" si="81"/>
        <v>1136250</v>
      </c>
      <c r="K386" s="46">
        <f t="shared" si="82"/>
        <v>1136250</v>
      </c>
      <c r="L386" s="38">
        <f t="shared" si="83"/>
        <v>546239.98846660799</v>
      </c>
      <c r="M386" s="39">
        <f t="shared" si="84"/>
        <v>0.48073926377699272</v>
      </c>
      <c r="N386" s="46">
        <f t="shared" si="98"/>
        <v>1136250</v>
      </c>
      <c r="O386" s="44" t="s">
        <v>810</v>
      </c>
    </row>
    <row r="387" spans="1:15" s="18" customFormat="1">
      <c r="A387" s="11">
        <v>385</v>
      </c>
      <c r="B387" s="11">
        <v>883401</v>
      </c>
      <c r="C387" s="23" t="s">
        <v>473</v>
      </c>
      <c r="D387" s="50" t="s">
        <v>7</v>
      </c>
      <c r="E387" s="11" t="s">
        <v>8</v>
      </c>
      <c r="F387" s="54">
        <v>441987</v>
      </c>
      <c r="G387" s="55">
        <v>439500</v>
      </c>
      <c r="H387" s="46">
        <f t="shared" si="79"/>
        <v>439500</v>
      </c>
      <c r="I387" s="46">
        <f t="shared" si="80"/>
        <v>441987</v>
      </c>
      <c r="J387" s="47">
        <f t="shared" si="81"/>
        <v>440743.5</v>
      </c>
      <c r="K387" s="46">
        <f t="shared" si="82"/>
        <v>440743.5</v>
      </c>
      <c r="L387" s="38">
        <f t="shared" si="83"/>
        <v>1758.5745648109437</v>
      </c>
      <c r="M387" s="39">
        <f t="shared" si="84"/>
        <v>3.9900181507179205E-3</v>
      </c>
      <c r="N387" s="46">
        <f t="shared" ref="N387:N390" si="99">H387</f>
        <v>439500</v>
      </c>
      <c r="O387" s="48" t="s">
        <v>812</v>
      </c>
    </row>
    <row r="388" spans="1:15" s="18" customFormat="1" ht="25.5">
      <c r="A388" s="11">
        <v>386</v>
      </c>
      <c r="B388" s="11">
        <v>883401</v>
      </c>
      <c r="C388" s="23" t="s">
        <v>474</v>
      </c>
      <c r="D388" s="50" t="s">
        <v>7</v>
      </c>
      <c r="E388" s="11" t="s">
        <v>8</v>
      </c>
      <c r="F388" s="54">
        <v>704487</v>
      </c>
      <c r="G388" s="55">
        <v>689500</v>
      </c>
      <c r="H388" s="46">
        <f t="shared" ref="H388:H451" si="100">MIN(F388:G388)</f>
        <v>689500</v>
      </c>
      <c r="I388" s="46">
        <f t="shared" ref="I388:I451" si="101">MAX(F388:G388)</f>
        <v>704487</v>
      </c>
      <c r="J388" s="47">
        <f t="shared" ref="J388:J451" si="102">AVERAGE(F388:G388)</f>
        <v>696993.5</v>
      </c>
      <c r="K388" s="46">
        <f t="shared" ref="K388:K451" si="103">MEDIAN(F388:G388)</f>
        <v>696993.5</v>
      </c>
      <c r="L388" s="38">
        <f t="shared" ref="L388:L451" si="104">STDEV(F388:G388)</f>
        <v>10597.409329642787</v>
      </c>
      <c r="M388" s="39">
        <f t="shared" ref="M388:M451" si="105">L388/K388</f>
        <v>1.5204459338060954E-2</v>
      </c>
      <c r="N388" s="46">
        <f t="shared" si="99"/>
        <v>689500</v>
      </c>
      <c r="O388" s="48" t="s">
        <v>812</v>
      </c>
    </row>
    <row r="389" spans="1:15" s="18" customFormat="1" ht="25.5">
      <c r="A389" s="11">
        <v>387</v>
      </c>
      <c r="B389" s="11">
        <v>883101</v>
      </c>
      <c r="C389" s="23" t="s">
        <v>475</v>
      </c>
      <c r="D389" s="50" t="s">
        <v>7</v>
      </c>
      <c r="E389" s="11" t="s">
        <v>8</v>
      </c>
      <c r="F389" s="54">
        <v>441987</v>
      </c>
      <c r="G389" s="55">
        <v>439500</v>
      </c>
      <c r="H389" s="46">
        <f t="shared" si="100"/>
        <v>439500</v>
      </c>
      <c r="I389" s="46">
        <f t="shared" si="101"/>
        <v>441987</v>
      </c>
      <c r="J389" s="47">
        <f t="shared" si="102"/>
        <v>440743.5</v>
      </c>
      <c r="K389" s="46">
        <f t="shared" si="103"/>
        <v>440743.5</v>
      </c>
      <c r="L389" s="38">
        <f t="shared" si="104"/>
        <v>1758.5745648109437</v>
      </c>
      <c r="M389" s="39">
        <f t="shared" si="105"/>
        <v>3.9900181507179205E-3</v>
      </c>
      <c r="N389" s="46">
        <f t="shared" si="99"/>
        <v>439500</v>
      </c>
      <c r="O389" s="48" t="s">
        <v>812</v>
      </c>
    </row>
    <row r="390" spans="1:15" s="18" customFormat="1" ht="25.5">
      <c r="A390" s="11">
        <v>388</v>
      </c>
      <c r="B390" s="11">
        <v>883101</v>
      </c>
      <c r="C390" s="23" t="s">
        <v>476</v>
      </c>
      <c r="D390" s="50" t="s">
        <v>7</v>
      </c>
      <c r="E390" s="11" t="s">
        <v>8</v>
      </c>
      <c r="F390" s="54">
        <v>704487</v>
      </c>
      <c r="G390" s="55">
        <v>689500</v>
      </c>
      <c r="H390" s="46">
        <f t="shared" si="100"/>
        <v>689500</v>
      </c>
      <c r="I390" s="46">
        <f t="shared" si="101"/>
        <v>704487</v>
      </c>
      <c r="J390" s="47">
        <f t="shared" si="102"/>
        <v>696993.5</v>
      </c>
      <c r="K390" s="46">
        <f t="shared" si="103"/>
        <v>696993.5</v>
      </c>
      <c r="L390" s="38">
        <f t="shared" si="104"/>
        <v>10597.409329642787</v>
      </c>
      <c r="M390" s="39">
        <f t="shared" si="105"/>
        <v>1.5204459338060954E-2</v>
      </c>
      <c r="N390" s="46">
        <f t="shared" si="99"/>
        <v>689500</v>
      </c>
      <c r="O390" s="48" t="s">
        <v>812</v>
      </c>
    </row>
    <row r="391" spans="1:15" s="18" customFormat="1" ht="25.5">
      <c r="A391" s="11">
        <v>389</v>
      </c>
      <c r="B391" s="20">
        <v>883101</v>
      </c>
      <c r="C391" s="51" t="s">
        <v>477</v>
      </c>
      <c r="D391" s="52" t="s">
        <v>7</v>
      </c>
      <c r="E391" s="20" t="s">
        <v>8</v>
      </c>
      <c r="F391" s="57">
        <v>630000</v>
      </c>
      <c r="G391" s="55"/>
      <c r="H391" s="46">
        <f t="shared" si="100"/>
        <v>630000</v>
      </c>
      <c r="I391" s="46">
        <f t="shared" si="101"/>
        <v>630000</v>
      </c>
      <c r="J391" s="47">
        <f t="shared" si="102"/>
        <v>630000</v>
      </c>
      <c r="K391" s="46">
        <f t="shared" si="103"/>
        <v>630000</v>
      </c>
      <c r="L391" s="38" t="e">
        <f t="shared" si="104"/>
        <v>#DIV/0!</v>
      </c>
      <c r="M391" s="39" t="e">
        <f t="shared" si="105"/>
        <v>#DIV/0!</v>
      </c>
      <c r="N391" s="46">
        <f t="shared" ref="N391:N392" si="106">F391</f>
        <v>630000</v>
      </c>
      <c r="O391" s="49" t="s">
        <v>808</v>
      </c>
    </row>
    <row r="392" spans="1:15" s="18" customFormat="1" ht="25.5">
      <c r="A392" s="11">
        <v>390</v>
      </c>
      <c r="B392" s="20">
        <v>883101</v>
      </c>
      <c r="C392" s="51" t="s">
        <v>478</v>
      </c>
      <c r="D392" s="52" t="s">
        <v>7</v>
      </c>
      <c r="E392" s="20" t="s">
        <v>8</v>
      </c>
      <c r="F392" s="57">
        <v>892500</v>
      </c>
      <c r="G392" s="55"/>
      <c r="H392" s="46">
        <f t="shared" si="100"/>
        <v>892500</v>
      </c>
      <c r="I392" s="46">
        <f t="shared" si="101"/>
        <v>892500</v>
      </c>
      <c r="J392" s="47">
        <f t="shared" si="102"/>
        <v>892500</v>
      </c>
      <c r="K392" s="46">
        <f t="shared" si="103"/>
        <v>892500</v>
      </c>
      <c r="L392" s="38" t="e">
        <f t="shared" si="104"/>
        <v>#DIV/0!</v>
      </c>
      <c r="M392" s="39" t="e">
        <f t="shared" si="105"/>
        <v>#DIV/0!</v>
      </c>
      <c r="N392" s="46">
        <f t="shared" si="106"/>
        <v>892500</v>
      </c>
      <c r="O392" s="49" t="s">
        <v>808</v>
      </c>
    </row>
    <row r="393" spans="1:15" s="18" customFormat="1">
      <c r="A393" s="11">
        <v>391</v>
      </c>
      <c r="B393" s="11">
        <v>883512</v>
      </c>
      <c r="C393" s="23" t="s">
        <v>479</v>
      </c>
      <c r="D393" s="50" t="s">
        <v>7</v>
      </c>
      <c r="E393" s="11" t="s">
        <v>8</v>
      </c>
      <c r="F393" s="54">
        <v>338849</v>
      </c>
      <c r="G393" s="55">
        <v>439500</v>
      </c>
      <c r="H393" s="46">
        <f t="shared" si="100"/>
        <v>338849</v>
      </c>
      <c r="I393" s="46">
        <f t="shared" si="101"/>
        <v>439500</v>
      </c>
      <c r="J393" s="47">
        <f t="shared" si="102"/>
        <v>389174.5</v>
      </c>
      <c r="K393" s="46">
        <f t="shared" si="103"/>
        <v>389174.5</v>
      </c>
      <c r="L393" s="38">
        <f t="shared" si="104"/>
        <v>71171.004633207194</v>
      </c>
      <c r="M393" s="39">
        <f t="shared" si="105"/>
        <v>0.18287684479123681</v>
      </c>
      <c r="N393" s="46">
        <f t="shared" ref="N393:N456" si="107">H393</f>
        <v>338849</v>
      </c>
      <c r="O393" s="48" t="s">
        <v>812</v>
      </c>
    </row>
    <row r="394" spans="1:15" s="18" customFormat="1" ht="25.5">
      <c r="A394" s="11">
        <v>392</v>
      </c>
      <c r="B394" s="11">
        <v>883512</v>
      </c>
      <c r="C394" s="23" t="s">
        <v>480</v>
      </c>
      <c r="D394" s="50" t="s">
        <v>7</v>
      </c>
      <c r="E394" s="11" t="s">
        <v>8</v>
      </c>
      <c r="F394" s="54">
        <v>601349</v>
      </c>
      <c r="G394" s="55">
        <v>689500</v>
      </c>
      <c r="H394" s="46">
        <f t="shared" si="100"/>
        <v>601349</v>
      </c>
      <c r="I394" s="46">
        <f t="shared" si="101"/>
        <v>689500</v>
      </c>
      <c r="J394" s="47">
        <f t="shared" si="102"/>
        <v>645424.5</v>
      </c>
      <c r="K394" s="46">
        <f t="shared" si="103"/>
        <v>645424.5</v>
      </c>
      <c r="L394" s="38">
        <f t="shared" si="104"/>
        <v>62332.169868375349</v>
      </c>
      <c r="M394" s="39">
        <f t="shared" si="105"/>
        <v>9.6575462921496394E-2</v>
      </c>
      <c r="N394" s="46">
        <f t="shared" si="107"/>
        <v>601349</v>
      </c>
      <c r="O394" s="48" t="s">
        <v>812</v>
      </c>
    </row>
    <row r="395" spans="1:15" s="18" customFormat="1">
      <c r="A395" s="11">
        <v>393</v>
      </c>
      <c r="B395" s="11">
        <v>883512</v>
      </c>
      <c r="C395" s="23" t="s">
        <v>481</v>
      </c>
      <c r="D395" s="50" t="s">
        <v>7</v>
      </c>
      <c r="E395" s="11" t="s">
        <v>8</v>
      </c>
      <c r="F395" s="54">
        <v>338849</v>
      </c>
      <c r="G395" s="55">
        <v>439500</v>
      </c>
      <c r="H395" s="46">
        <f t="shared" si="100"/>
        <v>338849</v>
      </c>
      <c r="I395" s="46">
        <f t="shared" si="101"/>
        <v>439500</v>
      </c>
      <c r="J395" s="47">
        <f t="shared" si="102"/>
        <v>389174.5</v>
      </c>
      <c r="K395" s="46">
        <f t="shared" si="103"/>
        <v>389174.5</v>
      </c>
      <c r="L395" s="38">
        <f t="shared" si="104"/>
        <v>71171.004633207194</v>
      </c>
      <c r="M395" s="39">
        <f t="shared" si="105"/>
        <v>0.18287684479123681</v>
      </c>
      <c r="N395" s="46">
        <f t="shared" si="107"/>
        <v>338849</v>
      </c>
      <c r="O395" s="48" t="s">
        <v>812</v>
      </c>
    </row>
    <row r="396" spans="1:15" s="18" customFormat="1" ht="25.5">
      <c r="A396" s="11">
        <v>394</v>
      </c>
      <c r="B396" s="11">
        <v>883512</v>
      </c>
      <c r="C396" s="23" t="s">
        <v>482</v>
      </c>
      <c r="D396" s="50" t="s">
        <v>7</v>
      </c>
      <c r="E396" s="11" t="s">
        <v>8</v>
      </c>
      <c r="F396" s="54">
        <v>601349</v>
      </c>
      <c r="G396" s="55">
        <v>689500</v>
      </c>
      <c r="H396" s="46">
        <f t="shared" si="100"/>
        <v>601349</v>
      </c>
      <c r="I396" s="46">
        <f t="shared" si="101"/>
        <v>689500</v>
      </c>
      <c r="J396" s="47">
        <f t="shared" si="102"/>
        <v>645424.5</v>
      </c>
      <c r="K396" s="46">
        <f t="shared" si="103"/>
        <v>645424.5</v>
      </c>
      <c r="L396" s="38">
        <f t="shared" si="104"/>
        <v>62332.169868375349</v>
      </c>
      <c r="M396" s="39">
        <f t="shared" si="105"/>
        <v>9.6575462921496394E-2</v>
      </c>
      <c r="N396" s="46">
        <f t="shared" si="107"/>
        <v>601349</v>
      </c>
      <c r="O396" s="48" t="s">
        <v>812</v>
      </c>
    </row>
    <row r="397" spans="1:15" s="18" customFormat="1">
      <c r="A397" s="11">
        <v>395</v>
      </c>
      <c r="B397" s="11">
        <v>883210</v>
      </c>
      <c r="C397" s="23" t="s">
        <v>483</v>
      </c>
      <c r="D397" s="50" t="s">
        <v>7</v>
      </c>
      <c r="E397" s="11" t="s">
        <v>8</v>
      </c>
      <c r="F397" s="54">
        <v>441987</v>
      </c>
      <c r="G397" s="55">
        <v>439500</v>
      </c>
      <c r="H397" s="46">
        <f t="shared" si="100"/>
        <v>439500</v>
      </c>
      <c r="I397" s="46">
        <f t="shared" si="101"/>
        <v>441987</v>
      </c>
      <c r="J397" s="47">
        <f t="shared" si="102"/>
        <v>440743.5</v>
      </c>
      <c r="K397" s="46">
        <f t="shared" si="103"/>
        <v>440743.5</v>
      </c>
      <c r="L397" s="38">
        <f t="shared" si="104"/>
        <v>1758.5745648109437</v>
      </c>
      <c r="M397" s="39">
        <f t="shared" si="105"/>
        <v>3.9900181507179205E-3</v>
      </c>
      <c r="N397" s="46">
        <f t="shared" si="107"/>
        <v>439500</v>
      </c>
      <c r="O397" s="48" t="s">
        <v>812</v>
      </c>
    </row>
    <row r="398" spans="1:15" s="18" customFormat="1" ht="25.5">
      <c r="A398" s="11">
        <v>396</v>
      </c>
      <c r="B398" s="11">
        <v>883210</v>
      </c>
      <c r="C398" s="23" t="s">
        <v>484</v>
      </c>
      <c r="D398" s="50" t="s">
        <v>7</v>
      </c>
      <c r="E398" s="11" t="s">
        <v>8</v>
      </c>
      <c r="F398" s="54">
        <v>704487</v>
      </c>
      <c r="G398" s="55">
        <v>689500</v>
      </c>
      <c r="H398" s="46">
        <f t="shared" si="100"/>
        <v>689500</v>
      </c>
      <c r="I398" s="46">
        <f t="shared" si="101"/>
        <v>704487</v>
      </c>
      <c r="J398" s="47">
        <f t="shared" si="102"/>
        <v>696993.5</v>
      </c>
      <c r="K398" s="46">
        <f t="shared" si="103"/>
        <v>696993.5</v>
      </c>
      <c r="L398" s="38">
        <f t="shared" si="104"/>
        <v>10597.409329642787</v>
      </c>
      <c r="M398" s="39">
        <f t="shared" si="105"/>
        <v>1.5204459338060954E-2</v>
      </c>
      <c r="N398" s="46">
        <f t="shared" si="107"/>
        <v>689500</v>
      </c>
      <c r="O398" s="48" t="s">
        <v>812</v>
      </c>
    </row>
    <row r="399" spans="1:15" s="18" customFormat="1">
      <c r="A399" s="11">
        <v>397</v>
      </c>
      <c r="B399" s="11">
        <v>883220</v>
      </c>
      <c r="C399" s="23" t="s">
        <v>485</v>
      </c>
      <c r="D399" s="50" t="s">
        <v>7</v>
      </c>
      <c r="E399" s="11" t="s">
        <v>8</v>
      </c>
      <c r="F399" s="54">
        <v>441987</v>
      </c>
      <c r="G399" s="55">
        <v>439500</v>
      </c>
      <c r="H399" s="46">
        <f t="shared" si="100"/>
        <v>439500</v>
      </c>
      <c r="I399" s="46">
        <f t="shared" si="101"/>
        <v>441987</v>
      </c>
      <c r="J399" s="47">
        <f t="shared" si="102"/>
        <v>440743.5</v>
      </c>
      <c r="K399" s="46">
        <f t="shared" si="103"/>
        <v>440743.5</v>
      </c>
      <c r="L399" s="38">
        <f t="shared" si="104"/>
        <v>1758.5745648109437</v>
      </c>
      <c r="M399" s="39">
        <f t="shared" si="105"/>
        <v>3.9900181507179205E-3</v>
      </c>
      <c r="N399" s="46">
        <f t="shared" si="107"/>
        <v>439500</v>
      </c>
      <c r="O399" s="48" t="s">
        <v>812</v>
      </c>
    </row>
    <row r="400" spans="1:15" s="18" customFormat="1" ht="25.5">
      <c r="A400" s="11">
        <v>398</v>
      </c>
      <c r="B400" s="11">
        <v>883220</v>
      </c>
      <c r="C400" s="23" t="s">
        <v>486</v>
      </c>
      <c r="D400" s="50" t="s">
        <v>7</v>
      </c>
      <c r="E400" s="11" t="s">
        <v>8</v>
      </c>
      <c r="F400" s="54">
        <v>704487</v>
      </c>
      <c r="G400" s="55">
        <v>689500</v>
      </c>
      <c r="H400" s="46">
        <f t="shared" si="100"/>
        <v>689500</v>
      </c>
      <c r="I400" s="46">
        <f t="shared" si="101"/>
        <v>704487</v>
      </c>
      <c r="J400" s="47">
        <f t="shared" si="102"/>
        <v>696993.5</v>
      </c>
      <c r="K400" s="46">
        <f t="shared" si="103"/>
        <v>696993.5</v>
      </c>
      <c r="L400" s="38">
        <f t="shared" si="104"/>
        <v>10597.409329642787</v>
      </c>
      <c r="M400" s="39">
        <f t="shared" si="105"/>
        <v>1.5204459338060954E-2</v>
      </c>
      <c r="N400" s="46">
        <f t="shared" si="107"/>
        <v>689500</v>
      </c>
      <c r="O400" s="48" t="s">
        <v>812</v>
      </c>
    </row>
    <row r="401" spans="1:15" s="18" customFormat="1">
      <c r="A401" s="11">
        <v>399</v>
      </c>
      <c r="B401" s="11">
        <v>883909</v>
      </c>
      <c r="C401" s="23" t="s">
        <v>487</v>
      </c>
      <c r="D401" s="50" t="s">
        <v>7</v>
      </c>
      <c r="E401" s="11" t="s">
        <v>8</v>
      </c>
      <c r="F401" s="54">
        <v>469247</v>
      </c>
      <c r="G401" s="55">
        <v>505193</v>
      </c>
      <c r="H401" s="46">
        <f t="shared" si="100"/>
        <v>469247</v>
      </c>
      <c r="I401" s="46">
        <f t="shared" si="101"/>
        <v>505193</v>
      </c>
      <c r="J401" s="47">
        <f t="shared" si="102"/>
        <v>487220</v>
      </c>
      <c r="K401" s="46">
        <f t="shared" si="103"/>
        <v>487220</v>
      </c>
      <c r="L401" s="38">
        <f t="shared" si="104"/>
        <v>25417.660356531636</v>
      </c>
      <c r="M401" s="39">
        <f t="shared" si="105"/>
        <v>5.216875406701621E-2</v>
      </c>
      <c r="N401" s="46">
        <f t="shared" si="107"/>
        <v>469247</v>
      </c>
      <c r="O401" s="48" t="s">
        <v>812</v>
      </c>
    </row>
    <row r="402" spans="1:15" s="18" customFormat="1" ht="25.5">
      <c r="A402" s="11">
        <v>400</v>
      </c>
      <c r="B402" s="11">
        <v>883909</v>
      </c>
      <c r="C402" s="23" t="s">
        <v>488</v>
      </c>
      <c r="D402" s="50" t="s">
        <v>7</v>
      </c>
      <c r="E402" s="11" t="s">
        <v>8</v>
      </c>
      <c r="F402" s="54">
        <v>731747</v>
      </c>
      <c r="G402" s="55">
        <v>755193</v>
      </c>
      <c r="H402" s="46">
        <f t="shared" si="100"/>
        <v>731747</v>
      </c>
      <c r="I402" s="46">
        <f t="shared" si="101"/>
        <v>755193</v>
      </c>
      <c r="J402" s="47">
        <f t="shared" si="102"/>
        <v>743470</v>
      </c>
      <c r="K402" s="46">
        <f t="shared" si="103"/>
        <v>743470</v>
      </c>
      <c r="L402" s="38">
        <f t="shared" si="104"/>
        <v>16578.825591699795</v>
      </c>
      <c r="M402" s="39">
        <f t="shared" si="105"/>
        <v>2.2299252951295673E-2</v>
      </c>
      <c r="N402" s="46">
        <f t="shared" si="107"/>
        <v>731747</v>
      </c>
      <c r="O402" s="48" t="s">
        <v>812</v>
      </c>
    </row>
    <row r="403" spans="1:15" s="18" customFormat="1">
      <c r="A403" s="11">
        <v>401</v>
      </c>
      <c r="B403" s="11">
        <v>883904</v>
      </c>
      <c r="C403" s="23" t="s">
        <v>489</v>
      </c>
      <c r="D403" s="50" t="s">
        <v>7</v>
      </c>
      <c r="E403" s="11" t="s">
        <v>8</v>
      </c>
      <c r="F403" s="54">
        <v>1575000</v>
      </c>
      <c r="G403" s="55">
        <v>1500000</v>
      </c>
      <c r="H403" s="46">
        <f t="shared" si="100"/>
        <v>1500000</v>
      </c>
      <c r="I403" s="46">
        <f t="shared" si="101"/>
        <v>1575000</v>
      </c>
      <c r="J403" s="47">
        <f t="shared" si="102"/>
        <v>1537500</v>
      </c>
      <c r="K403" s="46">
        <f t="shared" si="103"/>
        <v>1537500</v>
      </c>
      <c r="L403" s="38">
        <f t="shared" si="104"/>
        <v>53033.008588991062</v>
      </c>
      <c r="M403" s="39">
        <f t="shared" si="105"/>
        <v>3.449301371641695E-2</v>
      </c>
      <c r="N403" s="46">
        <f t="shared" si="107"/>
        <v>1500000</v>
      </c>
      <c r="O403" s="48" t="s">
        <v>812</v>
      </c>
    </row>
    <row r="404" spans="1:15" s="18" customFormat="1" ht="25.5">
      <c r="A404" s="11">
        <v>402</v>
      </c>
      <c r="B404" s="11">
        <v>883511</v>
      </c>
      <c r="C404" s="23" t="s">
        <v>490</v>
      </c>
      <c r="D404" s="50" t="s">
        <v>7</v>
      </c>
      <c r="E404" s="11" t="s">
        <v>8</v>
      </c>
      <c r="F404" s="54">
        <v>338849</v>
      </c>
      <c r="G404" s="55">
        <v>439500</v>
      </c>
      <c r="H404" s="46">
        <f t="shared" si="100"/>
        <v>338849</v>
      </c>
      <c r="I404" s="46">
        <f t="shared" si="101"/>
        <v>439500</v>
      </c>
      <c r="J404" s="47">
        <f t="shared" si="102"/>
        <v>389174.5</v>
      </c>
      <c r="K404" s="46">
        <f t="shared" si="103"/>
        <v>389174.5</v>
      </c>
      <c r="L404" s="38">
        <f t="shared" si="104"/>
        <v>71171.004633207194</v>
      </c>
      <c r="M404" s="39">
        <f t="shared" si="105"/>
        <v>0.18287684479123681</v>
      </c>
      <c r="N404" s="46">
        <f t="shared" si="107"/>
        <v>338849</v>
      </c>
      <c r="O404" s="48" t="s">
        <v>812</v>
      </c>
    </row>
    <row r="405" spans="1:15" s="18" customFormat="1" ht="25.5">
      <c r="A405" s="11">
        <v>403</v>
      </c>
      <c r="B405" s="11">
        <v>883511</v>
      </c>
      <c r="C405" s="23" t="s">
        <v>491</v>
      </c>
      <c r="D405" s="50" t="s">
        <v>7</v>
      </c>
      <c r="E405" s="11" t="s">
        <v>8</v>
      </c>
      <c r="F405" s="54">
        <v>601349</v>
      </c>
      <c r="G405" s="55">
        <v>689500</v>
      </c>
      <c r="H405" s="46">
        <f t="shared" si="100"/>
        <v>601349</v>
      </c>
      <c r="I405" s="46">
        <f t="shared" si="101"/>
        <v>689500</v>
      </c>
      <c r="J405" s="47">
        <f t="shared" si="102"/>
        <v>645424.5</v>
      </c>
      <c r="K405" s="46">
        <f t="shared" si="103"/>
        <v>645424.5</v>
      </c>
      <c r="L405" s="38">
        <f t="shared" si="104"/>
        <v>62332.169868375349</v>
      </c>
      <c r="M405" s="39">
        <f t="shared" si="105"/>
        <v>9.6575462921496394E-2</v>
      </c>
      <c r="N405" s="46">
        <f t="shared" si="107"/>
        <v>601349</v>
      </c>
      <c r="O405" s="48" t="s">
        <v>812</v>
      </c>
    </row>
    <row r="406" spans="1:15" s="18" customFormat="1" ht="25.5">
      <c r="A406" s="11">
        <v>404</v>
      </c>
      <c r="B406" s="11">
        <v>883511</v>
      </c>
      <c r="C406" s="23" t="s">
        <v>492</v>
      </c>
      <c r="D406" s="50" t="s">
        <v>7</v>
      </c>
      <c r="E406" s="11" t="s">
        <v>8</v>
      </c>
      <c r="F406" s="54">
        <v>338849</v>
      </c>
      <c r="G406" s="55">
        <v>439500</v>
      </c>
      <c r="H406" s="46">
        <f t="shared" si="100"/>
        <v>338849</v>
      </c>
      <c r="I406" s="46">
        <f t="shared" si="101"/>
        <v>439500</v>
      </c>
      <c r="J406" s="47">
        <f t="shared" si="102"/>
        <v>389174.5</v>
      </c>
      <c r="K406" s="46">
        <f t="shared" si="103"/>
        <v>389174.5</v>
      </c>
      <c r="L406" s="38">
        <f t="shared" si="104"/>
        <v>71171.004633207194</v>
      </c>
      <c r="M406" s="39">
        <f t="shared" si="105"/>
        <v>0.18287684479123681</v>
      </c>
      <c r="N406" s="46">
        <f t="shared" si="107"/>
        <v>338849</v>
      </c>
      <c r="O406" s="48" t="s">
        <v>812</v>
      </c>
    </row>
    <row r="407" spans="1:15" s="18" customFormat="1" ht="25.5">
      <c r="A407" s="11">
        <v>405</v>
      </c>
      <c r="B407" s="11">
        <v>883511</v>
      </c>
      <c r="C407" s="23" t="s">
        <v>493</v>
      </c>
      <c r="D407" s="50" t="s">
        <v>7</v>
      </c>
      <c r="E407" s="11" t="s">
        <v>8</v>
      </c>
      <c r="F407" s="54">
        <v>601349</v>
      </c>
      <c r="G407" s="55">
        <v>689500</v>
      </c>
      <c r="H407" s="46">
        <f t="shared" si="100"/>
        <v>601349</v>
      </c>
      <c r="I407" s="46">
        <f t="shared" si="101"/>
        <v>689500</v>
      </c>
      <c r="J407" s="47">
        <f t="shared" si="102"/>
        <v>645424.5</v>
      </c>
      <c r="K407" s="46">
        <f t="shared" si="103"/>
        <v>645424.5</v>
      </c>
      <c r="L407" s="38">
        <f t="shared" si="104"/>
        <v>62332.169868375349</v>
      </c>
      <c r="M407" s="39">
        <f t="shared" si="105"/>
        <v>9.6575462921496394E-2</v>
      </c>
      <c r="N407" s="46">
        <f t="shared" si="107"/>
        <v>601349</v>
      </c>
      <c r="O407" s="48" t="s">
        <v>812</v>
      </c>
    </row>
    <row r="408" spans="1:15" s="18" customFormat="1">
      <c r="A408" s="11">
        <v>406</v>
      </c>
      <c r="B408" s="11">
        <v>883511</v>
      </c>
      <c r="C408" s="23" t="s">
        <v>494</v>
      </c>
      <c r="D408" s="50" t="s">
        <v>7</v>
      </c>
      <c r="E408" s="11" t="s">
        <v>8</v>
      </c>
      <c r="F408" s="54">
        <v>338849</v>
      </c>
      <c r="G408" s="55">
        <v>439500</v>
      </c>
      <c r="H408" s="46">
        <f t="shared" si="100"/>
        <v>338849</v>
      </c>
      <c r="I408" s="46">
        <f t="shared" si="101"/>
        <v>439500</v>
      </c>
      <c r="J408" s="47">
        <f t="shared" si="102"/>
        <v>389174.5</v>
      </c>
      <c r="K408" s="46">
        <f t="shared" si="103"/>
        <v>389174.5</v>
      </c>
      <c r="L408" s="38">
        <f t="shared" si="104"/>
        <v>71171.004633207194</v>
      </c>
      <c r="M408" s="39">
        <f t="shared" si="105"/>
        <v>0.18287684479123681</v>
      </c>
      <c r="N408" s="46">
        <f t="shared" si="107"/>
        <v>338849</v>
      </c>
      <c r="O408" s="48" t="s">
        <v>812</v>
      </c>
    </row>
    <row r="409" spans="1:15" s="18" customFormat="1" ht="25.5">
      <c r="A409" s="11">
        <v>407</v>
      </c>
      <c r="B409" s="11">
        <v>883511</v>
      </c>
      <c r="C409" s="23" t="s">
        <v>495</v>
      </c>
      <c r="D409" s="50" t="s">
        <v>7</v>
      </c>
      <c r="E409" s="11" t="s">
        <v>8</v>
      </c>
      <c r="F409" s="54">
        <v>601349</v>
      </c>
      <c r="G409" s="55">
        <v>689500</v>
      </c>
      <c r="H409" s="46">
        <f t="shared" si="100"/>
        <v>601349</v>
      </c>
      <c r="I409" s="46">
        <f t="shared" si="101"/>
        <v>689500</v>
      </c>
      <c r="J409" s="47">
        <f t="shared" si="102"/>
        <v>645424.5</v>
      </c>
      <c r="K409" s="46">
        <f t="shared" si="103"/>
        <v>645424.5</v>
      </c>
      <c r="L409" s="38">
        <f t="shared" si="104"/>
        <v>62332.169868375349</v>
      </c>
      <c r="M409" s="39">
        <f t="shared" si="105"/>
        <v>9.6575462921496394E-2</v>
      </c>
      <c r="N409" s="46">
        <f t="shared" si="107"/>
        <v>601349</v>
      </c>
      <c r="O409" s="48" t="s">
        <v>812</v>
      </c>
    </row>
    <row r="410" spans="1:15" s="18" customFormat="1">
      <c r="A410" s="11">
        <v>408</v>
      </c>
      <c r="B410" s="11">
        <v>883511</v>
      </c>
      <c r="C410" s="23" t="s">
        <v>496</v>
      </c>
      <c r="D410" s="50" t="s">
        <v>7</v>
      </c>
      <c r="E410" s="11" t="s">
        <v>8</v>
      </c>
      <c r="F410" s="54">
        <v>338849</v>
      </c>
      <c r="G410" s="55">
        <v>439500</v>
      </c>
      <c r="H410" s="46">
        <f t="shared" si="100"/>
        <v>338849</v>
      </c>
      <c r="I410" s="46">
        <f t="shared" si="101"/>
        <v>439500</v>
      </c>
      <c r="J410" s="47">
        <f t="shared" si="102"/>
        <v>389174.5</v>
      </c>
      <c r="K410" s="46">
        <f t="shared" si="103"/>
        <v>389174.5</v>
      </c>
      <c r="L410" s="38">
        <f t="shared" si="104"/>
        <v>71171.004633207194</v>
      </c>
      <c r="M410" s="39">
        <f t="shared" si="105"/>
        <v>0.18287684479123681</v>
      </c>
      <c r="N410" s="46">
        <f t="shared" si="107"/>
        <v>338849</v>
      </c>
      <c r="O410" s="48" t="s">
        <v>812</v>
      </c>
    </row>
    <row r="411" spans="1:15" s="18" customFormat="1" ht="25.5">
      <c r="A411" s="11">
        <v>409</v>
      </c>
      <c r="B411" s="11">
        <v>883511</v>
      </c>
      <c r="C411" s="23" t="s">
        <v>497</v>
      </c>
      <c r="D411" s="50" t="s">
        <v>7</v>
      </c>
      <c r="E411" s="11" t="s">
        <v>8</v>
      </c>
      <c r="F411" s="54">
        <v>601349</v>
      </c>
      <c r="G411" s="55">
        <v>689500</v>
      </c>
      <c r="H411" s="46">
        <f t="shared" si="100"/>
        <v>601349</v>
      </c>
      <c r="I411" s="46">
        <f t="shared" si="101"/>
        <v>689500</v>
      </c>
      <c r="J411" s="47">
        <f t="shared" si="102"/>
        <v>645424.5</v>
      </c>
      <c r="K411" s="46">
        <f t="shared" si="103"/>
        <v>645424.5</v>
      </c>
      <c r="L411" s="38">
        <f t="shared" si="104"/>
        <v>62332.169868375349</v>
      </c>
      <c r="M411" s="39">
        <f t="shared" si="105"/>
        <v>9.6575462921496394E-2</v>
      </c>
      <c r="N411" s="46">
        <f t="shared" si="107"/>
        <v>601349</v>
      </c>
      <c r="O411" s="48" t="s">
        <v>812</v>
      </c>
    </row>
    <row r="412" spans="1:15" s="18" customFormat="1">
      <c r="A412" s="11">
        <v>410</v>
      </c>
      <c r="B412" s="11">
        <v>883522</v>
      </c>
      <c r="C412" s="23" t="s">
        <v>498</v>
      </c>
      <c r="D412" s="50" t="s">
        <v>7</v>
      </c>
      <c r="E412" s="11" t="s">
        <v>8</v>
      </c>
      <c r="F412" s="54">
        <v>338849</v>
      </c>
      <c r="G412" s="55">
        <v>439500</v>
      </c>
      <c r="H412" s="46">
        <f t="shared" si="100"/>
        <v>338849</v>
      </c>
      <c r="I412" s="46">
        <f t="shared" si="101"/>
        <v>439500</v>
      </c>
      <c r="J412" s="47">
        <f t="shared" si="102"/>
        <v>389174.5</v>
      </c>
      <c r="K412" s="46">
        <f t="shared" si="103"/>
        <v>389174.5</v>
      </c>
      <c r="L412" s="38">
        <f t="shared" si="104"/>
        <v>71171.004633207194</v>
      </c>
      <c r="M412" s="39">
        <f t="shared" si="105"/>
        <v>0.18287684479123681</v>
      </c>
      <c r="N412" s="46">
        <f t="shared" si="107"/>
        <v>338849</v>
      </c>
      <c r="O412" s="48" t="s">
        <v>812</v>
      </c>
    </row>
    <row r="413" spans="1:15" s="18" customFormat="1" ht="25.5">
      <c r="A413" s="11">
        <v>411</v>
      </c>
      <c r="B413" s="11">
        <v>883522</v>
      </c>
      <c r="C413" s="23" t="s">
        <v>499</v>
      </c>
      <c r="D413" s="50" t="s">
        <v>7</v>
      </c>
      <c r="E413" s="11" t="s">
        <v>8</v>
      </c>
      <c r="F413" s="54">
        <v>601349</v>
      </c>
      <c r="G413" s="55">
        <v>689500</v>
      </c>
      <c r="H413" s="46">
        <f t="shared" si="100"/>
        <v>601349</v>
      </c>
      <c r="I413" s="46">
        <f t="shared" si="101"/>
        <v>689500</v>
      </c>
      <c r="J413" s="47">
        <f t="shared" si="102"/>
        <v>645424.5</v>
      </c>
      <c r="K413" s="46">
        <f t="shared" si="103"/>
        <v>645424.5</v>
      </c>
      <c r="L413" s="38">
        <f t="shared" si="104"/>
        <v>62332.169868375349</v>
      </c>
      <c r="M413" s="39">
        <f t="shared" si="105"/>
        <v>9.6575462921496394E-2</v>
      </c>
      <c r="N413" s="46">
        <f t="shared" si="107"/>
        <v>601349</v>
      </c>
      <c r="O413" s="48" t="s">
        <v>812</v>
      </c>
    </row>
    <row r="414" spans="1:15" s="18" customFormat="1">
      <c r="A414" s="11">
        <v>412</v>
      </c>
      <c r="B414" s="11">
        <v>883522</v>
      </c>
      <c r="C414" s="23" t="s">
        <v>500</v>
      </c>
      <c r="D414" s="50" t="s">
        <v>7</v>
      </c>
      <c r="E414" s="11" t="s">
        <v>8</v>
      </c>
      <c r="F414" s="54">
        <v>338849</v>
      </c>
      <c r="G414" s="55">
        <v>439500</v>
      </c>
      <c r="H414" s="46">
        <f t="shared" si="100"/>
        <v>338849</v>
      </c>
      <c r="I414" s="46">
        <f t="shared" si="101"/>
        <v>439500</v>
      </c>
      <c r="J414" s="47">
        <f t="shared" si="102"/>
        <v>389174.5</v>
      </c>
      <c r="K414" s="46">
        <f t="shared" si="103"/>
        <v>389174.5</v>
      </c>
      <c r="L414" s="38">
        <f t="shared" si="104"/>
        <v>71171.004633207194</v>
      </c>
      <c r="M414" s="39">
        <f t="shared" si="105"/>
        <v>0.18287684479123681</v>
      </c>
      <c r="N414" s="46">
        <f t="shared" si="107"/>
        <v>338849</v>
      </c>
      <c r="O414" s="48" t="s">
        <v>812</v>
      </c>
    </row>
    <row r="415" spans="1:15" s="18" customFormat="1" ht="25.5">
      <c r="A415" s="11">
        <v>413</v>
      </c>
      <c r="B415" s="11">
        <v>883522</v>
      </c>
      <c r="C415" s="23" t="s">
        <v>501</v>
      </c>
      <c r="D415" s="50" t="s">
        <v>7</v>
      </c>
      <c r="E415" s="11" t="s">
        <v>8</v>
      </c>
      <c r="F415" s="54">
        <v>601349</v>
      </c>
      <c r="G415" s="55">
        <v>689500</v>
      </c>
      <c r="H415" s="46">
        <f t="shared" si="100"/>
        <v>601349</v>
      </c>
      <c r="I415" s="46">
        <f t="shared" si="101"/>
        <v>689500</v>
      </c>
      <c r="J415" s="47">
        <f t="shared" si="102"/>
        <v>645424.5</v>
      </c>
      <c r="K415" s="46">
        <f t="shared" si="103"/>
        <v>645424.5</v>
      </c>
      <c r="L415" s="38">
        <f t="shared" si="104"/>
        <v>62332.169868375349</v>
      </c>
      <c r="M415" s="39">
        <f t="shared" si="105"/>
        <v>9.6575462921496394E-2</v>
      </c>
      <c r="N415" s="46">
        <f t="shared" si="107"/>
        <v>601349</v>
      </c>
      <c r="O415" s="48" t="s">
        <v>812</v>
      </c>
    </row>
    <row r="416" spans="1:15" s="18" customFormat="1">
      <c r="A416" s="11">
        <v>414</v>
      </c>
      <c r="B416" s="11">
        <v>883512</v>
      </c>
      <c r="C416" s="23" t="s">
        <v>502</v>
      </c>
      <c r="D416" s="50" t="s">
        <v>7</v>
      </c>
      <c r="E416" s="11" t="s">
        <v>8</v>
      </c>
      <c r="F416" s="54">
        <v>338849</v>
      </c>
      <c r="G416" s="55">
        <v>439500</v>
      </c>
      <c r="H416" s="46">
        <f t="shared" si="100"/>
        <v>338849</v>
      </c>
      <c r="I416" s="46">
        <f t="shared" si="101"/>
        <v>439500</v>
      </c>
      <c r="J416" s="47">
        <f t="shared" si="102"/>
        <v>389174.5</v>
      </c>
      <c r="K416" s="46">
        <f t="shared" si="103"/>
        <v>389174.5</v>
      </c>
      <c r="L416" s="38">
        <f t="shared" si="104"/>
        <v>71171.004633207194</v>
      </c>
      <c r="M416" s="39">
        <f t="shared" si="105"/>
        <v>0.18287684479123681</v>
      </c>
      <c r="N416" s="46">
        <f t="shared" si="107"/>
        <v>338849</v>
      </c>
      <c r="O416" s="48" t="s">
        <v>812</v>
      </c>
    </row>
    <row r="417" spans="1:15" s="18" customFormat="1" ht="25.5">
      <c r="A417" s="11">
        <v>415</v>
      </c>
      <c r="B417" s="11">
        <v>883512</v>
      </c>
      <c r="C417" s="23" t="s">
        <v>503</v>
      </c>
      <c r="D417" s="50" t="s">
        <v>7</v>
      </c>
      <c r="E417" s="11" t="s">
        <v>8</v>
      </c>
      <c r="F417" s="54">
        <v>601349</v>
      </c>
      <c r="G417" s="55">
        <v>689500</v>
      </c>
      <c r="H417" s="46">
        <f t="shared" si="100"/>
        <v>601349</v>
      </c>
      <c r="I417" s="46">
        <f t="shared" si="101"/>
        <v>689500</v>
      </c>
      <c r="J417" s="47">
        <f t="shared" si="102"/>
        <v>645424.5</v>
      </c>
      <c r="K417" s="46">
        <f t="shared" si="103"/>
        <v>645424.5</v>
      </c>
      <c r="L417" s="38">
        <f t="shared" si="104"/>
        <v>62332.169868375349</v>
      </c>
      <c r="M417" s="39">
        <f t="shared" si="105"/>
        <v>9.6575462921496394E-2</v>
      </c>
      <c r="N417" s="46">
        <f t="shared" si="107"/>
        <v>601349</v>
      </c>
      <c r="O417" s="48" t="s">
        <v>812</v>
      </c>
    </row>
    <row r="418" spans="1:15" s="18" customFormat="1">
      <c r="A418" s="11">
        <v>416</v>
      </c>
      <c r="B418" s="11">
        <v>883512</v>
      </c>
      <c r="C418" s="23" t="s">
        <v>504</v>
      </c>
      <c r="D418" s="50" t="s">
        <v>7</v>
      </c>
      <c r="E418" s="11" t="s">
        <v>8</v>
      </c>
      <c r="F418" s="54">
        <v>338849</v>
      </c>
      <c r="G418" s="55">
        <v>439500</v>
      </c>
      <c r="H418" s="46">
        <f t="shared" si="100"/>
        <v>338849</v>
      </c>
      <c r="I418" s="46">
        <f t="shared" si="101"/>
        <v>439500</v>
      </c>
      <c r="J418" s="47">
        <f t="shared" si="102"/>
        <v>389174.5</v>
      </c>
      <c r="K418" s="46">
        <f t="shared" si="103"/>
        <v>389174.5</v>
      </c>
      <c r="L418" s="38">
        <f t="shared" si="104"/>
        <v>71171.004633207194</v>
      </c>
      <c r="M418" s="39">
        <f t="shared" si="105"/>
        <v>0.18287684479123681</v>
      </c>
      <c r="N418" s="46">
        <f t="shared" si="107"/>
        <v>338849</v>
      </c>
      <c r="O418" s="48" t="s">
        <v>812</v>
      </c>
    </row>
    <row r="419" spans="1:15" s="18" customFormat="1" ht="25.5">
      <c r="A419" s="11">
        <v>417</v>
      </c>
      <c r="B419" s="11">
        <v>883512</v>
      </c>
      <c r="C419" s="23" t="s">
        <v>505</v>
      </c>
      <c r="D419" s="50" t="s">
        <v>7</v>
      </c>
      <c r="E419" s="11" t="s">
        <v>8</v>
      </c>
      <c r="F419" s="54">
        <v>601349</v>
      </c>
      <c r="G419" s="55">
        <v>689500</v>
      </c>
      <c r="H419" s="46">
        <f t="shared" si="100"/>
        <v>601349</v>
      </c>
      <c r="I419" s="46">
        <f t="shared" si="101"/>
        <v>689500</v>
      </c>
      <c r="J419" s="47">
        <f t="shared" si="102"/>
        <v>645424.5</v>
      </c>
      <c r="K419" s="46">
        <f t="shared" si="103"/>
        <v>645424.5</v>
      </c>
      <c r="L419" s="38">
        <f t="shared" si="104"/>
        <v>62332.169868375349</v>
      </c>
      <c r="M419" s="39">
        <f t="shared" si="105"/>
        <v>9.6575462921496394E-2</v>
      </c>
      <c r="N419" s="46">
        <f t="shared" si="107"/>
        <v>601349</v>
      </c>
      <c r="O419" s="48" t="s">
        <v>812</v>
      </c>
    </row>
    <row r="420" spans="1:15" s="18" customFormat="1">
      <c r="A420" s="11">
        <v>418</v>
      </c>
      <c r="B420" s="11">
        <v>883512</v>
      </c>
      <c r="C420" s="23" t="s">
        <v>506</v>
      </c>
      <c r="D420" s="50" t="s">
        <v>7</v>
      </c>
      <c r="E420" s="11" t="s">
        <v>8</v>
      </c>
      <c r="F420" s="54">
        <v>338849</v>
      </c>
      <c r="G420" s="55">
        <v>439500</v>
      </c>
      <c r="H420" s="46">
        <f t="shared" si="100"/>
        <v>338849</v>
      </c>
      <c r="I420" s="46">
        <f t="shared" si="101"/>
        <v>439500</v>
      </c>
      <c r="J420" s="47">
        <f t="shared" si="102"/>
        <v>389174.5</v>
      </c>
      <c r="K420" s="46">
        <f t="shared" si="103"/>
        <v>389174.5</v>
      </c>
      <c r="L420" s="38">
        <f t="shared" si="104"/>
        <v>71171.004633207194</v>
      </c>
      <c r="M420" s="39">
        <f t="shared" si="105"/>
        <v>0.18287684479123681</v>
      </c>
      <c r="N420" s="46">
        <f t="shared" si="107"/>
        <v>338849</v>
      </c>
      <c r="O420" s="48" t="s">
        <v>812</v>
      </c>
    </row>
    <row r="421" spans="1:15" s="18" customFormat="1" ht="25.5">
      <c r="A421" s="11">
        <v>419</v>
      </c>
      <c r="B421" s="11">
        <v>883512</v>
      </c>
      <c r="C421" s="23" t="s">
        <v>507</v>
      </c>
      <c r="D421" s="50" t="s">
        <v>7</v>
      </c>
      <c r="E421" s="11" t="s">
        <v>8</v>
      </c>
      <c r="F421" s="54">
        <v>601349</v>
      </c>
      <c r="G421" s="55">
        <v>689500</v>
      </c>
      <c r="H421" s="46">
        <f t="shared" si="100"/>
        <v>601349</v>
      </c>
      <c r="I421" s="46">
        <f t="shared" si="101"/>
        <v>689500</v>
      </c>
      <c r="J421" s="47">
        <f t="shared" si="102"/>
        <v>645424.5</v>
      </c>
      <c r="K421" s="46">
        <f t="shared" si="103"/>
        <v>645424.5</v>
      </c>
      <c r="L421" s="38">
        <f t="shared" si="104"/>
        <v>62332.169868375349</v>
      </c>
      <c r="M421" s="39">
        <f t="shared" si="105"/>
        <v>9.6575462921496394E-2</v>
      </c>
      <c r="N421" s="46">
        <f t="shared" si="107"/>
        <v>601349</v>
      </c>
      <c r="O421" s="48" t="s">
        <v>812</v>
      </c>
    </row>
    <row r="422" spans="1:15" s="18" customFormat="1" ht="25.5">
      <c r="A422" s="11">
        <v>420</v>
      </c>
      <c r="B422" s="11">
        <v>883512</v>
      </c>
      <c r="C422" s="23" t="s">
        <v>508</v>
      </c>
      <c r="D422" s="50" t="s">
        <v>7</v>
      </c>
      <c r="E422" s="11" t="s">
        <v>8</v>
      </c>
      <c r="F422" s="54">
        <v>338849</v>
      </c>
      <c r="G422" s="55">
        <v>439500</v>
      </c>
      <c r="H422" s="46">
        <f t="shared" si="100"/>
        <v>338849</v>
      </c>
      <c r="I422" s="46">
        <f t="shared" si="101"/>
        <v>439500</v>
      </c>
      <c r="J422" s="47">
        <f t="shared" si="102"/>
        <v>389174.5</v>
      </c>
      <c r="K422" s="46">
        <f t="shared" si="103"/>
        <v>389174.5</v>
      </c>
      <c r="L422" s="38">
        <f t="shared" si="104"/>
        <v>71171.004633207194</v>
      </c>
      <c r="M422" s="39">
        <f t="shared" si="105"/>
        <v>0.18287684479123681</v>
      </c>
      <c r="N422" s="46">
        <f t="shared" si="107"/>
        <v>338849</v>
      </c>
      <c r="O422" s="48" t="s">
        <v>812</v>
      </c>
    </row>
    <row r="423" spans="1:15" s="18" customFormat="1" ht="25.5">
      <c r="A423" s="11">
        <v>421</v>
      </c>
      <c r="B423" s="11">
        <v>883512</v>
      </c>
      <c r="C423" s="23" t="s">
        <v>509</v>
      </c>
      <c r="D423" s="50" t="s">
        <v>7</v>
      </c>
      <c r="E423" s="11" t="s">
        <v>8</v>
      </c>
      <c r="F423" s="54">
        <v>601349</v>
      </c>
      <c r="G423" s="55">
        <v>689500</v>
      </c>
      <c r="H423" s="46">
        <f t="shared" si="100"/>
        <v>601349</v>
      </c>
      <c r="I423" s="46">
        <f t="shared" si="101"/>
        <v>689500</v>
      </c>
      <c r="J423" s="47">
        <f t="shared" si="102"/>
        <v>645424.5</v>
      </c>
      <c r="K423" s="46">
        <f t="shared" si="103"/>
        <v>645424.5</v>
      </c>
      <c r="L423" s="38">
        <f t="shared" si="104"/>
        <v>62332.169868375349</v>
      </c>
      <c r="M423" s="39">
        <f t="shared" si="105"/>
        <v>9.6575462921496394E-2</v>
      </c>
      <c r="N423" s="46">
        <f t="shared" si="107"/>
        <v>601349</v>
      </c>
      <c r="O423" s="48" t="s">
        <v>812</v>
      </c>
    </row>
    <row r="424" spans="1:15" s="18" customFormat="1">
      <c r="A424" s="11">
        <v>422</v>
      </c>
      <c r="B424" s="11">
        <v>883521</v>
      </c>
      <c r="C424" s="23" t="s">
        <v>510</v>
      </c>
      <c r="D424" s="50" t="s">
        <v>7</v>
      </c>
      <c r="E424" s="11" t="s">
        <v>8</v>
      </c>
      <c r="F424" s="54">
        <v>338849</v>
      </c>
      <c r="G424" s="55">
        <v>439500</v>
      </c>
      <c r="H424" s="46">
        <f t="shared" si="100"/>
        <v>338849</v>
      </c>
      <c r="I424" s="46">
        <f t="shared" si="101"/>
        <v>439500</v>
      </c>
      <c r="J424" s="47">
        <f t="shared" si="102"/>
        <v>389174.5</v>
      </c>
      <c r="K424" s="46">
        <f t="shared" si="103"/>
        <v>389174.5</v>
      </c>
      <c r="L424" s="38">
        <f t="shared" si="104"/>
        <v>71171.004633207194</v>
      </c>
      <c r="M424" s="39">
        <f t="shared" si="105"/>
        <v>0.18287684479123681</v>
      </c>
      <c r="N424" s="46">
        <f t="shared" si="107"/>
        <v>338849</v>
      </c>
      <c r="O424" s="48" t="s">
        <v>812</v>
      </c>
    </row>
    <row r="425" spans="1:15" s="18" customFormat="1" ht="25.5">
      <c r="A425" s="11">
        <v>423</v>
      </c>
      <c r="B425" s="11">
        <v>883521</v>
      </c>
      <c r="C425" s="23" t="s">
        <v>511</v>
      </c>
      <c r="D425" s="50" t="s">
        <v>7</v>
      </c>
      <c r="E425" s="11" t="s">
        <v>8</v>
      </c>
      <c r="F425" s="54">
        <v>601349</v>
      </c>
      <c r="G425" s="55">
        <v>689500</v>
      </c>
      <c r="H425" s="46">
        <f t="shared" si="100"/>
        <v>601349</v>
      </c>
      <c r="I425" s="46">
        <f t="shared" si="101"/>
        <v>689500</v>
      </c>
      <c r="J425" s="47">
        <f t="shared" si="102"/>
        <v>645424.5</v>
      </c>
      <c r="K425" s="46">
        <f t="shared" si="103"/>
        <v>645424.5</v>
      </c>
      <c r="L425" s="38">
        <f t="shared" si="104"/>
        <v>62332.169868375349</v>
      </c>
      <c r="M425" s="39">
        <f t="shared" si="105"/>
        <v>9.6575462921496394E-2</v>
      </c>
      <c r="N425" s="46">
        <f t="shared" si="107"/>
        <v>601349</v>
      </c>
      <c r="O425" s="48" t="s">
        <v>812</v>
      </c>
    </row>
    <row r="426" spans="1:15" s="18" customFormat="1">
      <c r="A426" s="11">
        <v>424</v>
      </c>
      <c r="B426" s="11">
        <v>883521</v>
      </c>
      <c r="C426" s="23" t="s">
        <v>512</v>
      </c>
      <c r="D426" s="50" t="s">
        <v>7</v>
      </c>
      <c r="E426" s="11" t="s">
        <v>8</v>
      </c>
      <c r="F426" s="54">
        <v>338849</v>
      </c>
      <c r="G426" s="55">
        <v>439500</v>
      </c>
      <c r="H426" s="46">
        <f t="shared" si="100"/>
        <v>338849</v>
      </c>
      <c r="I426" s="46">
        <f t="shared" si="101"/>
        <v>439500</v>
      </c>
      <c r="J426" s="47">
        <f t="shared" si="102"/>
        <v>389174.5</v>
      </c>
      <c r="K426" s="46">
        <f t="shared" si="103"/>
        <v>389174.5</v>
      </c>
      <c r="L426" s="38">
        <f t="shared" si="104"/>
        <v>71171.004633207194</v>
      </c>
      <c r="M426" s="39">
        <f t="shared" si="105"/>
        <v>0.18287684479123681</v>
      </c>
      <c r="N426" s="46">
        <f t="shared" si="107"/>
        <v>338849</v>
      </c>
      <c r="O426" s="48" t="s">
        <v>812</v>
      </c>
    </row>
    <row r="427" spans="1:15" s="18" customFormat="1" ht="25.5">
      <c r="A427" s="11">
        <v>425</v>
      </c>
      <c r="B427" s="11">
        <v>883521</v>
      </c>
      <c r="C427" s="23" t="s">
        <v>513</v>
      </c>
      <c r="D427" s="50" t="s">
        <v>7</v>
      </c>
      <c r="E427" s="11" t="s">
        <v>8</v>
      </c>
      <c r="F427" s="54">
        <v>601349</v>
      </c>
      <c r="G427" s="55">
        <v>689500</v>
      </c>
      <c r="H427" s="46">
        <f t="shared" si="100"/>
        <v>601349</v>
      </c>
      <c r="I427" s="46">
        <f t="shared" si="101"/>
        <v>689500</v>
      </c>
      <c r="J427" s="47">
        <f t="shared" si="102"/>
        <v>645424.5</v>
      </c>
      <c r="K427" s="46">
        <f t="shared" si="103"/>
        <v>645424.5</v>
      </c>
      <c r="L427" s="38">
        <f t="shared" si="104"/>
        <v>62332.169868375349</v>
      </c>
      <c r="M427" s="39">
        <f t="shared" si="105"/>
        <v>9.6575462921496394E-2</v>
      </c>
      <c r="N427" s="46">
        <f t="shared" si="107"/>
        <v>601349</v>
      </c>
      <c r="O427" s="48" t="s">
        <v>812</v>
      </c>
    </row>
    <row r="428" spans="1:15" s="18" customFormat="1">
      <c r="A428" s="11">
        <v>426</v>
      </c>
      <c r="B428" s="11">
        <v>883512</v>
      </c>
      <c r="C428" s="23" t="s">
        <v>514</v>
      </c>
      <c r="D428" s="50" t="s">
        <v>7</v>
      </c>
      <c r="E428" s="11" t="s">
        <v>8</v>
      </c>
      <c r="F428" s="54">
        <v>338849</v>
      </c>
      <c r="G428" s="55">
        <v>439500</v>
      </c>
      <c r="H428" s="46">
        <f t="shared" si="100"/>
        <v>338849</v>
      </c>
      <c r="I428" s="46">
        <f t="shared" si="101"/>
        <v>439500</v>
      </c>
      <c r="J428" s="47">
        <f t="shared" si="102"/>
        <v>389174.5</v>
      </c>
      <c r="K428" s="46">
        <f t="shared" si="103"/>
        <v>389174.5</v>
      </c>
      <c r="L428" s="38">
        <f t="shared" si="104"/>
        <v>71171.004633207194</v>
      </c>
      <c r="M428" s="39">
        <f t="shared" si="105"/>
        <v>0.18287684479123681</v>
      </c>
      <c r="N428" s="46">
        <f t="shared" si="107"/>
        <v>338849</v>
      </c>
      <c r="O428" s="48" t="s">
        <v>812</v>
      </c>
    </row>
    <row r="429" spans="1:15" s="18" customFormat="1" ht="25.5">
      <c r="A429" s="11">
        <v>427</v>
      </c>
      <c r="B429" s="11">
        <v>883512</v>
      </c>
      <c r="C429" s="23" t="s">
        <v>515</v>
      </c>
      <c r="D429" s="50" t="s">
        <v>7</v>
      </c>
      <c r="E429" s="11" t="s">
        <v>8</v>
      </c>
      <c r="F429" s="54">
        <v>601349</v>
      </c>
      <c r="G429" s="55">
        <v>689500</v>
      </c>
      <c r="H429" s="46">
        <f t="shared" si="100"/>
        <v>601349</v>
      </c>
      <c r="I429" s="46">
        <f t="shared" si="101"/>
        <v>689500</v>
      </c>
      <c r="J429" s="47">
        <f t="shared" si="102"/>
        <v>645424.5</v>
      </c>
      <c r="K429" s="46">
        <f t="shared" si="103"/>
        <v>645424.5</v>
      </c>
      <c r="L429" s="38">
        <f t="shared" si="104"/>
        <v>62332.169868375349</v>
      </c>
      <c r="M429" s="39">
        <f t="shared" si="105"/>
        <v>9.6575462921496394E-2</v>
      </c>
      <c r="N429" s="46">
        <f t="shared" si="107"/>
        <v>601349</v>
      </c>
      <c r="O429" s="48" t="s">
        <v>812</v>
      </c>
    </row>
    <row r="430" spans="1:15" s="18" customFormat="1">
      <c r="A430" s="11">
        <v>428</v>
      </c>
      <c r="B430" s="11">
        <v>883512</v>
      </c>
      <c r="C430" s="23" t="s">
        <v>516</v>
      </c>
      <c r="D430" s="50" t="s">
        <v>7</v>
      </c>
      <c r="E430" s="11" t="s">
        <v>8</v>
      </c>
      <c r="F430" s="54">
        <v>338849</v>
      </c>
      <c r="G430" s="55">
        <v>439500</v>
      </c>
      <c r="H430" s="46">
        <f t="shared" si="100"/>
        <v>338849</v>
      </c>
      <c r="I430" s="46">
        <f t="shared" si="101"/>
        <v>439500</v>
      </c>
      <c r="J430" s="47">
        <f t="shared" si="102"/>
        <v>389174.5</v>
      </c>
      <c r="K430" s="46">
        <f t="shared" si="103"/>
        <v>389174.5</v>
      </c>
      <c r="L430" s="38">
        <f t="shared" si="104"/>
        <v>71171.004633207194</v>
      </c>
      <c r="M430" s="39">
        <f t="shared" si="105"/>
        <v>0.18287684479123681</v>
      </c>
      <c r="N430" s="46">
        <f t="shared" si="107"/>
        <v>338849</v>
      </c>
      <c r="O430" s="48" t="s">
        <v>812</v>
      </c>
    </row>
    <row r="431" spans="1:15" s="18" customFormat="1" ht="25.5">
      <c r="A431" s="11">
        <v>429</v>
      </c>
      <c r="B431" s="11">
        <v>883512</v>
      </c>
      <c r="C431" s="23" t="s">
        <v>517</v>
      </c>
      <c r="D431" s="50" t="s">
        <v>7</v>
      </c>
      <c r="E431" s="11" t="s">
        <v>8</v>
      </c>
      <c r="F431" s="54">
        <v>601349</v>
      </c>
      <c r="G431" s="55">
        <v>689500</v>
      </c>
      <c r="H431" s="46">
        <f t="shared" si="100"/>
        <v>601349</v>
      </c>
      <c r="I431" s="46">
        <f t="shared" si="101"/>
        <v>689500</v>
      </c>
      <c r="J431" s="47">
        <f t="shared" si="102"/>
        <v>645424.5</v>
      </c>
      <c r="K431" s="46">
        <f t="shared" si="103"/>
        <v>645424.5</v>
      </c>
      <c r="L431" s="38">
        <f t="shared" si="104"/>
        <v>62332.169868375349</v>
      </c>
      <c r="M431" s="39">
        <f t="shared" si="105"/>
        <v>9.6575462921496394E-2</v>
      </c>
      <c r="N431" s="46">
        <f t="shared" si="107"/>
        <v>601349</v>
      </c>
      <c r="O431" s="48" t="s">
        <v>812</v>
      </c>
    </row>
    <row r="432" spans="1:15" s="18" customFormat="1">
      <c r="A432" s="11">
        <v>430</v>
      </c>
      <c r="B432" s="11">
        <v>883351</v>
      </c>
      <c r="C432" s="23" t="s">
        <v>518</v>
      </c>
      <c r="D432" s="50" t="s">
        <v>7</v>
      </c>
      <c r="E432" s="11" t="s">
        <v>8</v>
      </c>
      <c r="F432" s="54">
        <v>1260000</v>
      </c>
      <c r="G432" s="55">
        <v>1200000</v>
      </c>
      <c r="H432" s="46">
        <f t="shared" si="100"/>
        <v>1200000</v>
      </c>
      <c r="I432" s="46">
        <f t="shared" si="101"/>
        <v>1260000</v>
      </c>
      <c r="J432" s="47">
        <f t="shared" si="102"/>
        <v>1230000</v>
      </c>
      <c r="K432" s="46">
        <f t="shared" si="103"/>
        <v>1230000</v>
      </c>
      <c r="L432" s="38">
        <f t="shared" si="104"/>
        <v>42426.406871192848</v>
      </c>
      <c r="M432" s="39">
        <f t="shared" si="105"/>
        <v>3.449301371641695E-2</v>
      </c>
      <c r="N432" s="46">
        <f t="shared" si="107"/>
        <v>1200000</v>
      </c>
      <c r="O432" s="48" t="s">
        <v>812</v>
      </c>
    </row>
    <row r="433" spans="1:15" s="18" customFormat="1" ht="25.5">
      <c r="A433" s="11">
        <v>431</v>
      </c>
      <c r="B433" s="11">
        <v>883351</v>
      </c>
      <c r="C433" s="23" t="s">
        <v>519</v>
      </c>
      <c r="D433" s="50" t="s">
        <v>7</v>
      </c>
      <c r="E433" s="11" t="s">
        <v>8</v>
      </c>
      <c r="F433" s="54">
        <v>1522500</v>
      </c>
      <c r="G433" s="55">
        <v>1450000</v>
      </c>
      <c r="H433" s="46">
        <f t="shared" si="100"/>
        <v>1450000</v>
      </c>
      <c r="I433" s="46">
        <f t="shared" si="101"/>
        <v>1522500</v>
      </c>
      <c r="J433" s="47">
        <f t="shared" si="102"/>
        <v>1486250</v>
      </c>
      <c r="K433" s="46">
        <f t="shared" si="103"/>
        <v>1486250</v>
      </c>
      <c r="L433" s="38">
        <f t="shared" si="104"/>
        <v>51265.241636024693</v>
      </c>
      <c r="M433" s="39">
        <f t="shared" si="105"/>
        <v>3.449301371641695E-2</v>
      </c>
      <c r="N433" s="46">
        <f t="shared" si="107"/>
        <v>1450000</v>
      </c>
      <c r="O433" s="48" t="s">
        <v>812</v>
      </c>
    </row>
    <row r="434" spans="1:15" s="18" customFormat="1">
      <c r="A434" s="11">
        <v>432</v>
      </c>
      <c r="B434" s="11">
        <v>883512</v>
      </c>
      <c r="C434" s="23" t="s">
        <v>520</v>
      </c>
      <c r="D434" s="50" t="s">
        <v>7</v>
      </c>
      <c r="E434" s="11" t="s">
        <v>8</v>
      </c>
      <c r="F434" s="54">
        <v>338849</v>
      </c>
      <c r="G434" s="55">
        <v>439500</v>
      </c>
      <c r="H434" s="46">
        <f t="shared" si="100"/>
        <v>338849</v>
      </c>
      <c r="I434" s="46">
        <f t="shared" si="101"/>
        <v>439500</v>
      </c>
      <c r="J434" s="47">
        <f t="shared" si="102"/>
        <v>389174.5</v>
      </c>
      <c r="K434" s="46">
        <f t="shared" si="103"/>
        <v>389174.5</v>
      </c>
      <c r="L434" s="38">
        <f t="shared" si="104"/>
        <v>71171.004633207194</v>
      </c>
      <c r="M434" s="39">
        <f t="shared" si="105"/>
        <v>0.18287684479123681</v>
      </c>
      <c r="N434" s="46">
        <f t="shared" si="107"/>
        <v>338849</v>
      </c>
      <c r="O434" s="48" t="s">
        <v>812</v>
      </c>
    </row>
    <row r="435" spans="1:15" s="18" customFormat="1" ht="25.5">
      <c r="A435" s="11">
        <v>433</v>
      </c>
      <c r="B435" s="11">
        <v>883512</v>
      </c>
      <c r="C435" s="23" t="s">
        <v>521</v>
      </c>
      <c r="D435" s="50" t="s">
        <v>7</v>
      </c>
      <c r="E435" s="11" t="s">
        <v>8</v>
      </c>
      <c r="F435" s="54">
        <v>601349</v>
      </c>
      <c r="G435" s="55">
        <v>689500</v>
      </c>
      <c r="H435" s="46">
        <f t="shared" si="100"/>
        <v>601349</v>
      </c>
      <c r="I435" s="46">
        <f t="shared" si="101"/>
        <v>689500</v>
      </c>
      <c r="J435" s="47">
        <f t="shared" si="102"/>
        <v>645424.5</v>
      </c>
      <c r="K435" s="46">
        <f t="shared" si="103"/>
        <v>645424.5</v>
      </c>
      <c r="L435" s="38">
        <f t="shared" si="104"/>
        <v>62332.169868375349</v>
      </c>
      <c r="M435" s="39">
        <f t="shared" si="105"/>
        <v>9.6575462921496394E-2</v>
      </c>
      <c r="N435" s="46">
        <f t="shared" si="107"/>
        <v>601349</v>
      </c>
      <c r="O435" s="48" t="s">
        <v>812</v>
      </c>
    </row>
    <row r="436" spans="1:15" s="18" customFormat="1">
      <c r="A436" s="11">
        <v>434</v>
      </c>
      <c r="B436" s="11">
        <v>883512</v>
      </c>
      <c r="C436" s="23" t="s">
        <v>522</v>
      </c>
      <c r="D436" s="50" t="s">
        <v>7</v>
      </c>
      <c r="E436" s="11" t="s">
        <v>8</v>
      </c>
      <c r="F436" s="54">
        <v>338849</v>
      </c>
      <c r="G436" s="55">
        <v>439500</v>
      </c>
      <c r="H436" s="46">
        <f t="shared" si="100"/>
        <v>338849</v>
      </c>
      <c r="I436" s="46">
        <f t="shared" si="101"/>
        <v>439500</v>
      </c>
      <c r="J436" s="47">
        <f t="shared" si="102"/>
        <v>389174.5</v>
      </c>
      <c r="K436" s="46">
        <f t="shared" si="103"/>
        <v>389174.5</v>
      </c>
      <c r="L436" s="38">
        <f t="shared" si="104"/>
        <v>71171.004633207194</v>
      </c>
      <c r="M436" s="39">
        <f t="shared" si="105"/>
        <v>0.18287684479123681</v>
      </c>
      <c r="N436" s="46">
        <f t="shared" si="107"/>
        <v>338849</v>
      </c>
      <c r="O436" s="48" t="s">
        <v>812</v>
      </c>
    </row>
    <row r="437" spans="1:15" s="18" customFormat="1" ht="25.5">
      <c r="A437" s="11">
        <v>435</v>
      </c>
      <c r="B437" s="11">
        <v>883512</v>
      </c>
      <c r="C437" s="23" t="s">
        <v>523</v>
      </c>
      <c r="D437" s="50" t="s">
        <v>7</v>
      </c>
      <c r="E437" s="11" t="s">
        <v>8</v>
      </c>
      <c r="F437" s="54">
        <v>601349</v>
      </c>
      <c r="G437" s="55">
        <v>689500</v>
      </c>
      <c r="H437" s="46">
        <f t="shared" si="100"/>
        <v>601349</v>
      </c>
      <c r="I437" s="46">
        <f t="shared" si="101"/>
        <v>689500</v>
      </c>
      <c r="J437" s="47">
        <f t="shared" si="102"/>
        <v>645424.5</v>
      </c>
      <c r="K437" s="46">
        <f t="shared" si="103"/>
        <v>645424.5</v>
      </c>
      <c r="L437" s="38">
        <f t="shared" si="104"/>
        <v>62332.169868375349</v>
      </c>
      <c r="M437" s="39">
        <f t="shared" si="105"/>
        <v>9.6575462921496394E-2</v>
      </c>
      <c r="N437" s="46">
        <f t="shared" si="107"/>
        <v>601349</v>
      </c>
      <c r="O437" s="48" t="s">
        <v>812</v>
      </c>
    </row>
    <row r="438" spans="1:15" s="18" customFormat="1">
      <c r="A438" s="11">
        <v>436</v>
      </c>
      <c r="B438" s="11">
        <v>883512</v>
      </c>
      <c r="C438" s="23" t="s">
        <v>524</v>
      </c>
      <c r="D438" s="50" t="s">
        <v>7</v>
      </c>
      <c r="E438" s="11" t="s">
        <v>8</v>
      </c>
      <c r="F438" s="54">
        <v>338849</v>
      </c>
      <c r="G438" s="55">
        <v>439500</v>
      </c>
      <c r="H438" s="46">
        <f t="shared" si="100"/>
        <v>338849</v>
      </c>
      <c r="I438" s="46">
        <f t="shared" si="101"/>
        <v>439500</v>
      </c>
      <c r="J438" s="47">
        <f t="shared" si="102"/>
        <v>389174.5</v>
      </c>
      <c r="K438" s="46">
        <f t="shared" si="103"/>
        <v>389174.5</v>
      </c>
      <c r="L438" s="38">
        <f t="shared" si="104"/>
        <v>71171.004633207194</v>
      </c>
      <c r="M438" s="39">
        <f t="shared" si="105"/>
        <v>0.18287684479123681</v>
      </c>
      <c r="N438" s="46">
        <f t="shared" si="107"/>
        <v>338849</v>
      </c>
      <c r="O438" s="48" t="s">
        <v>812</v>
      </c>
    </row>
    <row r="439" spans="1:15" s="18" customFormat="1" ht="25.5">
      <c r="A439" s="11">
        <v>437</v>
      </c>
      <c r="B439" s="11">
        <v>883512</v>
      </c>
      <c r="C439" s="23" t="s">
        <v>525</v>
      </c>
      <c r="D439" s="50" t="s">
        <v>7</v>
      </c>
      <c r="E439" s="11" t="s">
        <v>8</v>
      </c>
      <c r="F439" s="54">
        <v>601349</v>
      </c>
      <c r="G439" s="55">
        <v>689500</v>
      </c>
      <c r="H439" s="46">
        <f t="shared" si="100"/>
        <v>601349</v>
      </c>
      <c r="I439" s="46">
        <f t="shared" si="101"/>
        <v>689500</v>
      </c>
      <c r="J439" s="47">
        <f t="shared" si="102"/>
        <v>645424.5</v>
      </c>
      <c r="K439" s="46">
        <f t="shared" si="103"/>
        <v>645424.5</v>
      </c>
      <c r="L439" s="38">
        <f t="shared" si="104"/>
        <v>62332.169868375349</v>
      </c>
      <c r="M439" s="39">
        <f t="shared" si="105"/>
        <v>9.6575462921496394E-2</v>
      </c>
      <c r="N439" s="46">
        <f t="shared" si="107"/>
        <v>601349</v>
      </c>
      <c r="O439" s="48" t="s">
        <v>812</v>
      </c>
    </row>
    <row r="440" spans="1:15" s="18" customFormat="1">
      <c r="A440" s="11">
        <v>438</v>
      </c>
      <c r="B440" s="11">
        <v>883512</v>
      </c>
      <c r="C440" s="23" t="s">
        <v>526</v>
      </c>
      <c r="D440" s="50" t="s">
        <v>7</v>
      </c>
      <c r="E440" s="11" t="s">
        <v>8</v>
      </c>
      <c r="F440" s="54">
        <v>338849</v>
      </c>
      <c r="G440" s="55">
        <v>439500</v>
      </c>
      <c r="H440" s="46">
        <f t="shared" si="100"/>
        <v>338849</v>
      </c>
      <c r="I440" s="46">
        <f t="shared" si="101"/>
        <v>439500</v>
      </c>
      <c r="J440" s="47">
        <f t="shared" si="102"/>
        <v>389174.5</v>
      </c>
      <c r="K440" s="46">
        <f t="shared" si="103"/>
        <v>389174.5</v>
      </c>
      <c r="L440" s="38">
        <f t="shared" si="104"/>
        <v>71171.004633207194</v>
      </c>
      <c r="M440" s="39">
        <f t="shared" si="105"/>
        <v>0.18287684479123681</v>
      </c>
      <c r="N440" s="46">
        <f t="shared" si="107"/>
        <v>338849</v>
      </c>
      <c r="O440" s="48" t="s">
        <v>812</v>
      </c>
    </row>
    <row r="441" spans="1:15" s="18" customFormat="1" ht="25.5">
      <c r="A441" s="11">
        <v>439</v>
      </c>
      <c r="B441" s="11">
        <v>883512</v>
      </c>
      <c r="C441" s="23" t="s">
        <v>527</v>
      </c>
      <c r="D441" s="50" t="s">
        <v>7</v>
      </c>
      <c r="E441" s="11" t="s">
        <v>8</v>
      </c>
      <c r="F441" s="54">
        <v>601349</v>
      </c>
      <c r="G441" s="55">
        <v>689500</v>
      </c>
      <c r="H441" s="46">
        <f t="shared" si="100"/>
        <v>601349</v>
      </c>
      <c r="I441" s="46">
        <f t="shared" si="101"/>
        <v>689500</v>
      </c>
      <c r="J441" s="47">
        <f t="shared" si="102"/>
        <v>645424.5</v>
      </c>
      <c r="K441" s="46">
        <f t="shared" si="103"/>
        <v>645424.5</v>
      </c>
      <c r="L441" s="38">
        <f t="shared" si="104"/>
        <v>62332.169868375349</v>
      </c>
      <c r="M441" s="39">
        <f t="shared" si="105"/>
        <v>9.6575462921496394E-2</v>
      </c>
      <c r="N441" s="46">
        <f t="shared" si="107"/>
        <v>601349</v>
      </c>
      <c r="O441" s="48" t="s">
        <v>812</v>
      </c>
    </row>
    <row r="442" spans="1:15" s="18" customFormat="1">
      <c r="A442" s="11">
        <v>440</v>
      </c>
      <c r="B442" s="11">
        <v>883521</v>
      </c>
      <c r="C442" s="23" t="s">
        <v>528</v>
      </c>
      <c r="D442" s="50" t="s">
        <v>7</v>
      </c>
      <c r="E442" s="11" t="s">
        <v>8</v>
      </c>
      <c r="F442" s="54">
        <v>338849</v>
      </c>
      <c r="G442" s="55">
        <v>439500</v>
      </c>
      <c r="H442" s="46">
        <f t="shared" si="100"/>
        <v>338849</v>
      </c>
      <c r="I442" s="46">
        <f t="shared" si="101"/>
        <v>439500</v>
      </c>
      <c r="J442" s="47">
        <f t="shared" si="102"/>
        <v>389174.5</v>
      </c>
      <c r="K442" s="46">
        <f t="shared" si="103"/>
        <v>389174.5</v>
      </c>
      <c r="L442" s="38">
        <f t="shared" si="104"/>
        <v>71171.004633207194</v>
      </c>
      <c r="M442" s="39">
        <f t="shared" si="105"/>
        <v>0.18287684479123681</v>
      </c>
      <c r="N442" s="46">
        <f t="shared" si="107"/>
        <v>338849</v>
      </c>
      <c r="O442" s="48" t="s">
        <v>812</v>
      </c>
    </row>
    <row r="443" spans="1:15" s="18" customFormat="1" ht="25.5">
      <c r="A443" s="11">
        <v>441</v>
      </c>
      <c r="B443" s="11">
        <v>883521</v>
      </c>
      <c r="C443" s="23" t="s">
        <v>529</v>
      </c>
      <c r="D443" s="50" t="s">
        <v>7</v>
      </c>
      <c r="E443" s="11" t="s">
        <v>8</v>
      </c>
      <c r="F443" s="54">
        <v>601349</v>
      </c>
      <c r="G443" s="55">
        <v>689500</v>
      </c>
      <c r="H443" s="46">
        <f t="shared" si="100"/>
        <v>601349</v>
      </c>
      <c r="I443" s="46">
        <f t="shared" si="101"/>
        <v>689500</v>
      </c>
      <c r="J443" s="47">
        <f t="shared" si="102"/>
        <v>645424.5</v>
      </c>
      <c r="K443" s="46">
        <f t="shared" si="103"/>
        <v>645424.5</v>
      </c>
      <c r="L443" s="38">
        <f t="shared" si="104"/>
        <v>62332.169868375349</v>
      </c>
      <c r="M443" s="39">
        <f t="shared" si="105"/>
        <v>9.6575462921496394E-2</v>
      </c>
      <c r="N443" s="46">
        <f t="shared" si="107"/>
        <v>601349</v>
      </c>
      <c r="O443" s="48" t="s">
        <v>812</v>
      </c>
    </row>
    <row r="444" spans="1:15" s="18" customFormat="1">
      <c r="A444" s="11">
        <v>442</v>
      </c>
      <c r="B444" s="11">
        <v>883521</v>
      </c>
      <c r="C444" s="23" t="s">
        <v>530</v>
      </c>
      <c r="D444" s="50" t="s">
        <v>7</v>
      </c>
      <c r="E444" s="11" t="s">
        <v>8</v>
      </c>
      <c r="F444" s="54">
        <v>338849</v>
      </c>
      <c r="G444" s="55">
        <v>439500</v>
      </c>
      <c r="H444" s="46">
        <f t="shared" si="100"/>
        <v>338849</v>
      </c>
      <c r="I444" s="46">
        <f t="shared" si="101"/>
        <v>439500</v>
      </c>
      <c r="J444" s="47">
        <f t="shared" si="102"/>
        <v>389174.5</v>
      </c>
      <c r="K444" s="46">
        <f t="shared" si="103"/>
        <v>389174.5</v>
      </c>
      <c r="L444" s="38">
        <f t="shared" si="104"/>
        <v>71171.004633207194</v>
      </c>
      <c r="M444" s="39">
        <f t="shared" si="105"/>
        <v>0.18287684479123681</v>
      </c>
      <c r="N444" s="46">
        <f t="shared" si="107"/>
        <v>338849</v>
      </c>
      <c r="O444" s="48" t="s">
        <v>812</v>
      </c>
    </row>
    <row r="445" spans="1:15" s="18" customFormat="1" ht="25.5">
      <c r="A445" s="11">
        <v>443</v>
      </c>
      <c r="B445" s="11">
        <v>883521</v>
      </c>
      <c r="C445" s="23" t="s">
        <v>531</v>
      </c>
      <c r="D445" s="50" t="s">
        <v>7</v>
      </c>
      <c r="E445" s="11" t="s">
        <v>8</v>
      </c>
      <c r="F445" s="54">
        <v>601349</v>
      </c>
      <c r="G445" s="55">
        <v>689500</v>
      </c>
      <c r="H445" s="46">
        <f t="shared" si="100"/>
        <v>601349</v>
      </c>
      <c r="I445" s="46">
        <f t="shared" si="101"/>
        <v>689500</v>
      </c>
      <c r="J445" s="47">
        <f t="shared" si="102"/>
        <v>645424.5</v>
      </c>
      <c r="K445" s="46">
        <f t="shared" si="103"/>
        <v>645424.5</v>
      </c>
      <c r="L445" s="38">
        <f t="shared" si="104"/>
        <v>62332.169868375349</v>
      </c>
      <c r="M445" s="39">
        <f t="shared" si="105"/>
        <v>9.6575462921496394E-2</v>
      </c>
      <c r="N445" s="46">
        <f t="shared" si="107"/>
        <v>601349</v>
      </c>
      <c r="O445" s="48" t="s">
        <v>812</v>
      </c>
    </row>
    <row r="446" spans="1:15" s="18" customFormat="1">
      <c r="A446" s="11">
        <v>444</v>
      </c>
      <c r="B446" s="11">
        <v>883522</v>
      </c>
      <c r="C446" s="23" t="s">
        <v>532</v>
      </c>
      <c r="D446" s="50" t="s">
        <v>7</v>
      </c>
      <c r="E446" s="11" t="s">
        <v>8</v>
      </c>
      <c r="F446" s="54">
        <v>338849</v>
      </c>
      <c r="G446" s="55">
        <v>439500</v>
      </c>
      <c r="H446" s="46">
        <f t="shared" si="100"/>
        <v>338849</v>
      </c>
      <c r="I446" s="46">
        <f t="shared" si="101"/>
        <v>439500</v>
      </c>
      <c r="J446" s="47">
        <f t="shared" si="102"/>
        <v>389174.5</v>
      </c>
      <c r="K446" s="46">
        <f t="shared" si="103"/>
        <v>389174.5</v>
      </c>
      <c r="L446" s="38">
        <f t="shared" si="104"/>
        <v>71171.004633207194</v>
      </c>
      <c r="M446" s="39">
        <f t="shared" si="105"/>
        <v>0.18287684479123681</v>
      </c>
      <c r="N446" s="46">
        <f t="shared" si="107"/>
        <v>338849</v>
      </c>
      <c r="O446" s="48" t="s">
        <v>812</v>
      </c>
    </row>
    <row r="447" spans="1:15" s="18" customFormat="1" ht="25.5">
      <c r="A447" s="11">
        <v>445</v>
      </c>
      <c r="B447" s="11">
        <v>883522</v>
      </c>
      <c r="C447" s="23" t="s">
        <v>533</v>
      </c>
      <c r="D447" s="50" t="s">
        <v>7</v>
      </c>
      <c r="E447" s="11" t="s">
        <v>8</v>
      </c>
      <c r="F447" s="54">
        <v>601349</v>
      </c>
      <c r="G447" s="55">
        <v>689500</v>
      </c>
      <c r="H447" s="46">
        <f t="shared" si="100"/>
        <v>601349</v>
      </c>
      <c r="I447" s="46">
        <f t="shared" si="101"/>
        <v>689500</v>
      </c>
      <c r="J447" s="47">
        <f t="shared" si="102"/>
        <v>645424.5</v>
      </c>
      <c r="K447" s="46">
        <f t="shared" si="103"/>
        <v>645424.5</v>
      </c>
      <c r="L447" s="38">
        <f t="shared" si="104"/>
        <v>62332.169868375349</v>
      </c>
      <c r="M447" s="39">
        <f t="shared" si="105"/>
        <v>9.6575462921496394E-2</v>
      </c>
      <c r="N447" s="46">
        <f t="shared" si="107"/>
        <v>601349</v>
      </c>
      <c r="O447" s="48" t="s">
        <v>812</v>
      </c>
    </row>
    <row r="448" spans="1:15" s="18" customFormat="1">
      <c r="A448" s="11">
        <v>446</v>
      </c>
      <c r="B448" s="11">
        <v>883522</v>
      </c>
      <c r="C448" s="23" t="s">
        <v>534</v>
      </c>
      <c r="D448" s="50" t="s">
        <v>7</v>
      </c>
      <c r="E448" s="11" t="s">
        <v>8</v>
      </c>
      <c r="F448" s="54">
        <v>338849</v>
      </c>
      <c r="G448" s="55">
        <v>439500</v>
      </c>
      <c r="H448" s="46">
        <f t="shared" si="100"/>
        <v>338849</v>
      </c>
      <c r="I448" s="46">
        <f t="shared" si="101"/>
        <v>439500</v>
      </c>
      <c r="J448" s="47">
        <f t="shared" si="102"/>
        <v>389174.5</v>
      </c>
      <c r="K448" s="46">
        <f t="shared" si="103"/>
        <v>389174.5</v>
      </c>
      <c r="L448" s="38">
        <f t="shared" si="104"/>
        <v>71171.004633207194</v>
      </c>
      <c r="M448" s="39">
        <f t="shared" si="105"/>
        <v>0.18287684479123681</v>
      </c>
      <c r="N448" s="46">
        <f t="shared" si="107"/>
        <v>338849</v>
      </c>
      <c r="O448" s="48" t="s">
        <v>812</v>
      </c>
    </row>
    <row r="449" spans="1:15" s="18" customFormat="1" ht="25.5">
      <c r="A449" s="11">
        <v>447</v>
      </c>
      <c r="B449" s="11">
        <v>883522</v>
      </c>
      <c r="C449" s="23" t="s">
        <v>535</v>
      </c>
      <c r="D449" s="50" t="s">
        <v>7</v>
      </c>
      <c r="E449" s="11" t="s">
        <v>8</v>
      </c>
      <c r="F449" s="54">
        <v>601349</v>
      </c>
      <c r="G449" s="55">
        <v>689500</v>
      </c>
      <c r="H449" s="46">
        <f t="shared" si="100"/>
        <v>601349</v>
      </c>
      <c r="I449" s="46">
        <f t="shared" si="101"/>
        <v>689500</v>
      </c>
      <c r="J449" s="47">
        <f t="shared" si="102"/>
        <v>645424.5</v>
      </c>
      <c r="K449" s="46">
        <f t="shared" si="103"/>
        <v>645424.5</v>
      </c>
      <c r="L449" s="38">
        <f t="shared" si="104"/>
        <v>62332.169868375349</v>
      </c>
      <c r="M449" s="39">
        <f t="shared" si="105"/>
        <v>9.6575462921496394E-2</v>
      </c>
      <c r="N449" s="46">
        <f t="shared" si="107"/>
        <v>601349</v>
      </c>
      <c r="O449" s="48" t="s">
        <v>812</v>
      </c>
    </row>
    <row r="450" spans="1:15" s="18" customFormat="1">
      <c r="A450" s="11">
        <v>448</v>
      </c>
      <c r="B450" s="11">
        <v>883521</v>
      </c>
      <c r="C450" s="23" t="s">
        <v>536</v>
      </c>
      <c r="D450" s="50" t="s">
        <v>7</v>
      </c>
      <c r="E450" s="11" t="s">
        <v>8</v>
      </c>
      <c r="F450" s="54">
        <v>338849</v>
      </c>
      <c r="G450" s="55">
        <v>439500</v>
      </c>
      <c r="H450" s="46">
        <f t="shared" si="100"/>
        <v>338849</v>
      </c>
      <c r="I450" s="46">
        <f t="shared" si="101"/>
        <v>439500</v>
      </c>
      <c r="J450" s="47">
        <f t="shared" si="102"/>
        <v>389174.5</v>
      </c>
      <c r="K450" s="46">
        <f t="shared" si="103"/>
        <v>389174.5</v>
      </c>
      <c r="L450" s="38">
        <f t="shared" si="104"/>
        <v>71171.004633207194</v>
      </c>
      <c r="M450" s="39">
        <f t="shared" si="105"/>
        <v>0.18287684479123681</v>
      </c>
      <c r="N450" s="46">
        <f t="shared" si="107"/>
        <v>338849</v>
      </c>
      <c r="O450" s="48" t="s">
        <v>812</v>
      </c>
    </row>
    <row r="451" spans="1:15" s="18" customFormat="1" ht="25.5">
      <c r="A451" s="11">
        <v>449</v>
      </c>
      <c r="B451" s="11">
        <v>883521</v>
      </c>
      <c r="C451" s="23" t="s">
        <v>537</v>
      </c>
      <c r="D451" s="50" t="s">
        <v>7</v>
      </c>
      <c r="E451" s="11" t="s">
        <v>8</v>
      </c>
      <c r="F451" s="54">
        <v>601349</v>
      </c>
      <c r="G451" s="55">
        <v>689500</v>
      </c>
      <c r="H451" s="46">
        <f t="shared" si="100"/>
        <v>601349</v>
      </c>
      <c r="I451" s="46">
        <f t="shared" si="101"/>
        <v>689500</v>
      </c>
      <c r="J451" s="47">
        <f t="shared" si="102"/>
        <v>645424.5</v>
      </c>
      <c r="K451" s="46">
        <f t="shared" si="103"/>
        <v>645424.5</v>
      </c>
      <c r="L451" s="38">
        <f t="shared" si="104"/>
        <v>62332.169868375349</v>
      </c>
      <c r="M451" s="39">
        <f t="shared" si="105"/>
        <v>9.6575462921496394E-2</v>
      </c>
      <c r="N451" s="46">
        <f t="shared" si="107"/>
        <v>601349</v>
      </c>
      <c r="O451" s="48" t="s">
        <v>812</v>
      </c>
    </row>
    <row r="452" spans="1:15" s="18" customFormat="1">
      <c r="A452" s="11">
        <v>450</v>
      </c>
      <c r="B452" s="11">
        <v>883521</v>
      </c>
      <c r="C452" s="23" t="s">
        <v>538</v>
      </c>
      <c r="D452" s="50" t="s">
        <v>7</v>
      </c>
      <c r="E452" s="11" t="s">
        <v>8</v>
      </c>
      <c r="F452" s="54">
        <v>338849</v>
      </c>
      <c r="G452" s="55">
        <v>439500</v>
      </c>
      <c r="H452" s="46">
        <f t="shared" ref="H452:H515" si="108">MIN(F452:G452)</f>
        <v>338849</v>
      </c>
      <c r="I452" s="46">
        <f t="shared" ref="I452:I515" si="109">MAX(F452:G452)</f>
        <v>439500</v>
      </c>
      <c r="J452" s="47">
        <f t="shared" ref="J452:J515" si="110">AVERAGE(F452:G452)</f>
        <v>389174.5</v>
      </c>
      <c r="K452" s="46">
        <f t="shared" ref="K452:K515" si="111">MEDIAN(F452:G452)</f>
        <v>389174.5</v>
      </c>
      <c r="L452" s="38">
        <f t="shared" ref="L452:L514" si="112">STDEV(F452:G452)</f>
        <v>71171.004633207194</v>
      </c>
      <c r="M452" s="39">
        <f t="shared" ref="M452:M515" si="113">L452/K452</f>
        <v>0.18287684479123681</v>
      </c>
      <c r="N452" s="46">
        <f t="shared" si="107"/>
        <v>338849</v>
      </c>
      <c r="O452" s="48" t="s">
        <v>812</v>
      </c>
    </row>
    <row r="453" spans="1:15" s="18" customFormat="1" ht="25.5">
      <c r="A453" s="11">
        <v>451</v>
      </c>
      <c r="B453" s="11">
        <v>883521</v>
      </c>
      <c r="C453" s="23" t="s">
        <v>539</v>
      </c>
      <c r="D453" s="50" t="s">
        <v>7</v>
      </c>
      <c r="E453" s="11" t="s">
        <v>8</v>
      </c>
      <c r="F453" s="54">
        <v>601349</v>
      </c>
      <c r="G453" s="55">
        <v>689500</v>
      </c>
      <c r="H453" s="46">
        <f t="shared" si="108"/>
        <v>601349</v>
      </c>
      <c r="I453" s="46">
        <f t="shared" si="109"/>
        <v>689500</v>
      </c>
      <c r="J453" s="47">
        <f t="shared" si="110"/>
        <v>645424.5</v>
      </c>
      <c r="K453" s="46">
        <f t="shared" si="111"/>
        <v>645424.5</v>
      </c>
      <c r="L453" s="38">
        <f t="shared" si="112"/>
        <v>62332.169868375349</v>
      </c>
      <c r="M453" s="39">
        <f t="shared" si="113"/>
        <v>9.6575462921496394E-2</v>
      </c>
      <c r="N453" s="46">
        <f t="shared" si="107"/>
        <v>601349</v>
      </c>
      <c r="O453" s="48" t="s">
        <v>812</v>
      </c>
    </row>
    <row r="454" spans="1:15" s="18" customFormat="1">
      <c r="A454" s="11">
        <v>452</v>
      </c>
      <c r="B454" s="11">
        <v>883522</v>
      </c>
      <c r="C454" s="23" t="s">
        <v>540</v>
      </c>
      <c r="D454" s="50" t="s">
        <v>7</v>
      </c>
      <c r="E454" s="11" t="s">
        <v>8</v>
      </c>
      <c r="F454" s="54">
        <v>338849</v>
      </c>
      <c r="G454" s="55">
        <v>439500</v>
      </c>
      <c r="H454" s="46">
        <f t="shared" si="108"/>
        <v>338849</v>
      </c>
      <c r="I454" s="46">
        <f t="shared" si="109"/>
        <v>439500</v>
      </c>
      <c r="J454" s="47">
        <f t="shared" si="110"/>
        <v>389174.5</v>
      </c>
      <c r="K454" s="46">
        <f t="shared" si="111"/>
        <v>389174.5</v>
      </c>
      <c r="L454" s="38">
        <f t="shared" si="112"/>
        <v>71171.004633207194</v>
      </c>
      <c r="M454" s="39">
        <f t="shared" si="113"/>
        <v>0.18287684479123681</v>
      </c>
      <c r="N454" s="46">
        <f t="shared" si="107"/>
        <v>338849</v>
      </c>
      <c r="O454" s="48" t="s">
        <v>812</v>
      </c>
    </row>
    <row r="455" spans="1:15" s="18" customFormat="1" ht="25.5">
      <c r="A455" s="11">
        <v>453</v>
      </c>
      <c r="B455" s="11">
        <v>883522</v>
      </c>
      <c r="C455" s="23" t="s">
        <v>541</v>
      </c>
      <c r="D455" s="50" t="s">
        <v>7</v>
      </c>
      <c r="E455" s="11" t="s">
        <v>8</v>
      </c>
      <c r="F455" s="54">
        <v>601349</v>
      </c>
      <c r="G455" s="55">
        <v>689500</v>
      </c>
      <c r="H455" s="46">
        <f t="shared" si="108"/>
        <v>601349</v>
      </c>
      <c r="I455" s="46">
        <f t="shared" si="109"/>
        <v>689500</v>
      </c>
      <c r="J455" s="47">
        <f t="shared" si="110"/>
        <v>645424.5</v>
      </c>
      <c r="K455" s="46">
        <f t="shared" si="111"/>
        <v>645424.5</v>
      </c>
      <c r="L455" s="38">
        <f t="shared" si="112"/>
        <v>62332.169868375349</v>
      </c>
      <c r="M455" s="39">
        <f t="shared" si="113"/>
        <v>9.6575462921496394E-2</v>
      </c>
      <c r="N455" s="46">
        <f t="shared" si="107"/>
        <v>601349</v>
      </c>
      <c r="O455" s="48" t="s">
        <v>812</v>
      </c>
    </row>
    <row r="456" spans="1:15" s="18" customFormat="1">
      <c r="A456" s="11">
        <v>454</v>
      </c>
      <c r="B456" s="11">
        <v>883522</v>
      </c>
      <c r="C456" s="23" t="s">
        <v>542</v>
      </c>
      <c r="D456" s="50" t="s">
        <v>7</v>
      </c>
      <c r="E456" s="11" t="s">
        <v>8</v>
      </c>
      <c r="F456" s="54">
        <v>338849</v>
      </c>
      <c r="G456" s="55">
        <v>439500</v>
      </c>
      <c r="H456" s="46">
        <f t="shared" si="108"/>
        <v>338849</v>
      </c>
      <c r="I456" s="46">
        <f t="shared" si="109"/>
        <v>439500</v>
      </c>
      <c r="J456" s="47">
        <f t="shared" si="110"/>
        <v>389174.5</v>
      </c>
      <c r="K456" s="46">
        <f t="shared" si="111"/>
        <v>389174.5</v>
      </c>
      <c r="L456" s="38">
        <f t="shared" si="112"/>
        <v>71171.004633207194</v>
      </c>
      <c r="M456" s="39">
        <f t="shared" si="113"/>
        <v>0.18287684479123681</v>
      </c>
      <c r="N456" s="46">
        <f t="shared" si="107"/>
        <v>338849</v>
      </c>
      <c r="O456" s="48" t="s">
        <v>812</v>
      </c>
    </row>
    <row r="457" spans="1:15" s="18" customFormat="1" ht="25.5">
      <c r="A457" s="11">
        <v>455</v>
      </c>
      <c r="B457" s="11">
        <v>883522</v>
      </c>
      <c r="C457" s="23" t="s">
        <v>543</v>
      </c>
      <c r="D457" s="50" t="s">
        <v>7</v>
      </c>
      <c r="E457" s="11" t="s">
        <v>8</v>
      </c>
      <c r="F457" s="54">
        <v>601349</v>
      </c>
      <c r="G457" s="55">
        <v>689500</v>
      </c>
      <c r="H457" s="46">
        <f t="shared" si="108"/>
        <v>601349</v>
      </c>
      <c r="I457" s="46">
        <f t="shared" si="109"/>
        <v>689500</v>
      </c>
      <c r="J457" s="47">
        <f t="shared" si="110"/>
        <v>645424.5</v>
      </c>
      <c r="K457" s="46">
        <f t="shared" si="111"/>
        <v>645424.5</v>
      </c>
      <c r="L457" s="38">
        <f t="shared" si="112"/>
        <v>62332.169868375349</v>
      </c>
      <c r="M457" s="39">
        <f t="shared" si="113"/>
        <v>9.6575462921496394E-2</v>
      </c>
      <c r="N457" s="46">
        <f t="shared" ref="N457:N466" si="114">H457</f>
        <v>601349</v>
      </c>
      <c r="O457" s="48" t="s">
        <v>812</v>
      </c>
    </row>
    <row r="458" spans="1:15" s="18" customFormat="1" ht="25.5">
      <c r="A458" s="11">
        <v>456</v>
      </c>
      <c r="B458" s="11">
        <v>883902</v>
      </c>
      <c r="C458" s="23" t="s">
        <v>544</v>
      </c>
      <c r="D458" s="50" t="s">
        <v>7</v>
      </c>
      <c r="E458" s="11" t="s">
        <v>8</v>
      </c>
      <c r="F458" s="54">
        <v>441987</v>
      </c>
      <c r="G458" s="55">
        <v>439500</v>
      </c>
      <c r="H458" s="46">
        <f t="shared" si="108"/>
        <v>439500</v>
      </c>
      <c r="I458" s="46">
        <f t="shared" si="109"/>
        <v>441987</v>
      </c>
      <c r="J458" s="47">
        <f t="shared" si="110"/>
        <v>440743.5</v>
      </c>
      <c r="K458" s="46">
        <f t="shared" si="111"/>
        <v>440743.5</v>
      </c>
      <c r="L458" s="38">
        <f t="shared" si="112"/>
        <v>1758.5745648109437</v>
      </c>
      <c r="M458" s="39">
        <f t="shared" si="113"/>
        <v>3.9900181507179205E-3</v>
      </c>
      <c r="N458" s="46">
        <f t="shared" si="114"/>
        <v>439500</v>
      </c>
      <c r="O458" s="48" t="s">
        <v>812</v>
      </c>
    </row>
    <row r="459" spans="1:15" s="18" customFormat="1" ht="25.5">
      <c r="A459" s="11">
        <v>457</v>
      </c>
      <c r="B459" s="11">
        <v>883522</v>
      </c>
      <c r="C459" s="23" t="s">
        <v>545</v>
      </c>
      <c r="D459" s="50" t="s">
        <v>7</v>
      </c>
      <c r="E459" s="11" t="s">
        <v>8</v>
      </c>
      <c r="F459" s="54">
        <v>338849</v>
      </c>
      <c r="G459" s="55">
        <v>439500</v>
      </c>
      <c r="H459" s="46">
        <f t="shared" si="108"/>
        <v>338849</v>
      </c>
      <c r="I459" s="46">
        <f t="shared" si="109"/>
        <v>439500</v>
      </c>
      <c r="J459" s="47">
        <f t="shared" si="110"/>
        <v>389174.5</v>
      </c>
      <c r="K459" s="46">
        <f t="shared" si="111"/>
        <v>389174.5</v>
      </c>
      <c r="L459" s="38">
        <f t="shared" si="112"/>
        <v>71171.004633207194</v>
      </c>
      <c r="M459" s="39">
        <f t="shared" si="113"/>
        <v>0.18287684479123681</v>
      </c>
      <c r="N459" s="46">
        <f t="shared" si="114"/>
        <v>338849</v>
      </c>
      <c r="O459" s="48" t="s">
        <v>812</v>
      </c>
    </row>
    <row r="460" spans="1:15" s="18" customFormat="1" ht="25.5">
      <c r="A460" s="11">
        <v>458</v>
      </c>
      <c r="B460" s="11">
        <v>883522</v>
      </c>
      <c r="C460" s="23" t="s">
        <v>546</v>
      </c>
      <c r="D460" s="50" t="s">
        <v>7</v>
      </c>
      <c r="E460" s="11" t="s">
        <v>8</v>
      </c>
      <c r="F460" s="54">
        <v>601349</v>
      </c>
      <c r="G460" s="55">
        <v>689500</v>
      </c>
      <c r="H460" s="46">
        <f t="shared" si="108"/>
        <v>601349</v>
      </c>
      <c r="I460" s="46">
        <f t="shared" si="109"/>
        <v>689500</v>
      </c>
      <c r="J460" s="47">
        <f t="shared" si="110"/>
        <v>645424.5</v>
      </c>
      <c r="K460" s="46">
        <f t="shared" si="111"/>
        <v>645424.5</v>
      </c>
      <c r="L460" s="38">
        <f t="shared" si="112"/>
        <v>62332.169868375349</v>
      </c>
      <c r="M460" s="39">
        <f t="shared" si="113"/>
        <v>9.6575462921496394E-2</v>
      </c>
      <c r="N460" s="46">
        <f t="shared" si="114"/>
        <v>601349</v>
      </c>
      <c r="O460" s="48" t="s">
        <v>812</v>
      </c>
    </row>
    <row r="461" spans="1:15" s="18" customFormat="1" ht="25.5">
      <c r="A461" s="11">
        <v>459</v>
      </c>
      <c r="B461" s="11">
        <v>883522</v>
      </c>
      <c r="C461" s="23" t="s">
        <v>547</v>
      </c>
      <c r="D461" s="50" t="s">
        <v>7</v>
      </c>
      <c r="E461" s="11" t="s">
        <v>8</v>
      </c>
      <c r="F461" s="54">
        <v>338849</v>
      </c>
      <c r="G461" s="55">
        <v>439500</v>
      </c>
      <c r="H461" s="46">
        <f t="shared" si="108"/>
        <v>338849</v>
      </c>
      <c r="I461" s="46">
        <f t="shared" si="109"/>
        <v>439500</v>
      </c>
      <c r="J461" s="47">
        <f t="shared" si="110"/>
        <v>389174.5</v>
      </c>
      <c r="K461" s="46">
        <f t="shared" si="111"/>
        <v>389174.5</v>
      </c>
      <c r="L461" s="38">
        <f t="shared" si="112"/>
        <v>71171.004633207194</v>
      </c>
      <c r="M461" s="39">
        <f t="shared" si="113"/>
        <v>0.18287684479123681</v>
      </c>
      <c r="N461" s="46">
        <f t="shared" si="114"/>
        <v>338849</v>
      </c>
      <c r="O461" s="48" t="s">
        <v>812</v>
      </c>
    </row>
    <row r="462" spans="1:15" s="18" customFormat="1" ht="25.5">
      <c r="A462" s="11">
        <v>460</v>
      </c>
      <c r="B462" s="11">
        <v>883522</v>
      </c>
      <c r="C462" s="23" t="s">
        <v>548</v>
      </c>
      <c r="D462" s="50" t="s">
        <v>7</v>
      </c>
      <c r="E462" s="11" t="s">
        <v>8</v>
      </c>
      <c r="F462" s="54">
        <v>601349</v>
      </c>
      <c r="G462" s="55">
        <v>689500</v>
      </c>
      <c r="H462" s="46">
        <f t="shared" si="108"/>
        <v>601349</v>
      </c>
      <c r="I462" s="46">
        <f t="shared" si="109"/>
        <v>689500</v>
      </c>
      <c r="J462" s="47">
        <f t="shared" si="110"/>
        <v>645424.5</v>
      </c>
      <c r="K462" s="46">
        <f t="shared" si="111"/>
        <v>645424.5</v>
      </c>
      <c r="L462" s="38">
        <f t="shared" si="112"/>
        <v>62332.169868375349</v>
      </c>
      <c r="M462" s="39">
        <f t="shared" si="113"/>
        <v>9.6575462921496394E-2</v>
      </c>
      <c r="N462" s="46">
        <f t="shared" si="114"/>
        <v>601349</v>
      </c>
      <c r="O462" s="48" t="s">
        <v>812</v>
      </c>
    </row>
    <row r="463" spans="1:15" s="18" customFormat="1">
      <c r="A463" s="11">
        <v>461</v>
      </c>
      <c r="B463" s="11">
        <v>883522</v>
      </c>
      <c r="C463" s="23" t="s">
        <v>549</v>
      </c>
      <c r="D463" s="50" t="s">
        <v>7</v>
      </c>
      <c r="E463" s="11" t="s">
        <v>8</v>
      </c>
      <c r="F463" s="54">
        <v>338849</v>
      </c>
      <c r="G463" s="55">
        <v>439500</v>
      </c>
      <c r="H463" s="46">
        <f t="shared" si="108"/>
        <v>338849</v>
      </c>
      <c r="I463" s="46">
        <f t="shared" si="109"/>
        <v>439500</v>
      </c>
      <c r="J463" s="47">
        <f t="shared" si="110"/>
        <v>389174.5</v>
      </c>
      <c r="K463" s="46">
        <f t="shared" si="111"/>
        <v>389174.5</v>
      </c>
      <c r="L463" s="38">
        <f t="shared" si="112"/>
        <v>71171.004633207194</v>
      </c>
      <c r="M463" s="39">
        <f t="shared" si="113"/>
        <v>0.18287684479123681</v>
      </c>
      <c r="N463" s="46">
        <f t="shared" si="114"/>
        <v>338849</v>
      </c>
      <c r="O463" s="48" t="s">
        <v>812</v>
      </c>
    </row>
    <row r="464" spans="1:15" s="18" customFormat="1" ht="25.5">
      <c r="A464" s="11">
        <v>462</v>
      </c>
      <c r="B464" s="11">
        <v>883522</v>
      </c>
      <c r="C464" s="23" t="s">
        <v>550</v>
      </c>
      <c r="D464" s="50" t="s">
        <v>7</v>
      </c>
      <c r="E464" s="11" t="s">
        <v>8</v>
      </c>
      <c r="F464" s="54">
        <v>601349</v>
      </c>
      <c r="G464" s="55">
        <v>689500</v>
      </c>
      <c r="H464" s="46">
        <f t="shared" si="108"/>
        <v>601349</v>
      </c>
      <c r="I464" s="46">
        <f t="shared" si="109"/>
        <v>689500</v>
      </c>
      <c r="J464" s="47">
        <f t="shared" si="110"/>
        <v>645424.5</v>
      </c>
      <c r="K464" s="46">
        <f t="shared" si="111"/>
        <v>645424.5</v>
      </c>
      <c r="L464" s="38">
        <f t="shared" si="112"/>
        <v>62332.169868375349</v>
      </c>
      <c r="M464" s="39">
        <f t="shared" si="113"/>
        <v>9.6575462921496394E-2</v>
      </c>
      <c r="N464" s="46">
        <f t="shared" si="114"/>
        <v>601349</v>
      </c>
      <c r="O464" s="48" t="s">
        <v>812</v>
      </c>
    </row>
    <row r="465" spans="1:15" s="18" customFormat="1">
      <c r="A465" s="11">
        <v>463</v>
      </c>
      <c r="B465" s="11">
        <v>883522</v>
      </c>
      <c r="C465" s="23" t="s">
        <v>551</v>
      </c>
      <c r="D465" s="50" t="s">
        <v>7</v>
      </c>
      <c r="E465" s="11" t="s">
        <v>8</v>
      </c>
      <c r="F465" s="54">
        <v>338849</v>
      </c>
      <c r="G465" s="55">
        <v>439500</v>
      </c>
      <c r="H465" s="46">
        <f t="shared" si="108"/>
        <v>338849</v>
      </c>
      <c r="I465" s="46">
        <f t="shared" si="109"/>
        <v>439500</v>
      </c>
      <c r="J465" s="47">
        <f t="shared" si="110"/>
        <v>389174.5</v>
      </c>
      <c r="K465" s="46">
        <f t="shared" si="111"/>
        <v>389174.5</v>
      </c>
      <c r="L465" s="38">
        <f t="shared" si="112"/>
        <v>71171.004633207194</v>
      </c>
      <c r="M465" s="39">
        <f t="shared" si="113"/>
        <v>0.18287684479123681</v>
      </c>
      <c r="N465" s="46">
        <f t="shared" si="114"/>
        <v>338849</v>
      </c>
      <c r="O465" s="48" t="s">
        <v>812</v>
      </c>
    </row>
    <row r="466" spans="1:15" s="18" customFormat="1" ht="25.5">
      <c r="A466" s="11">
        <v>464</v>
      </c>
      <c r="B466" s="11">
        <v>883522</v>
      </c>
      <c r="C466" s="23" t="s">
        <v>552</v>
      </c>
      <c r="D466" s="50" t="s">
        <v>7</v>
      </c>
      <c r="E466" s="11" t="s">
        <v>8</v>
      </c>
      <c r="F466" s="54">
        <v>601349</v>
      </c>
      <c r="G466" s="55">
        <v>689500</v>
      </c>
      <c r="H466" s="46">
        <f t="shared" si="108"/>
        <v>601349</v>
      </c>
      <c r="I466" s="46">
        <f t="shared" si="109"/>
        <v>689500</v>
      </c>
      <c r="J466" s="47">
        <f t="shared" si="110"/>
        <v>645424.5</v>
      </c>
      <c r="K466" s="46">
        <f t="shared" si="111"/>
        <v>645424.5</v>
      </c>
      <c r="L466" s="38">
        <f t="shared" si="112"/>
        <v>62332.169868375349</v>
      </c>
      <c r="M466" s="39">
        <f t="shared" si="113"/>
        <v>9.6575462921496394E-2</v>
      </c>
      <c r="N466" s="46">
        <f t="shared" si="114"/>
        <v>601349</v>
      </c>
      <c r="O466" s="48" t="s">
        <v>812</v>
      </c>
    </row>
    <row r="467" spans="1:15" s="18" customFormat="1" ht="25.5">
      <c r="A467" s="11">
        <v>465</v>
      </c>
      <c r="B467" s="11">
        <v>883107</v>
      </c>
      <c r="C467" s="23" t="s">
        <v>553</v>
      </c>
      <c r="D467" s="50" t="s">
        <v>7</v>
      </c>
      <c r="E467" s="11" t="s">
        <v>8</v>
      </c>
      <c r="F467" s="54">
        <v>2415000</v>
      </c>
      <c r="G467" s="55">
        <v>1500000</v>
      </c>
      <c r="H467" s="46">
        <f t="shared" si="108"/>
        <v>1500000</v>
      </c>
      <c r="I467" s="46">
        <f t="shared" si="109"/>
        <v>2415000</v>
      </c>
      <c r="J467" s="47">
        <f t="shared" si="110"/>
        <v>1957500</v>
      </c>
      <c r="K467" s="46">
        <f t="shared" si="111"/>
        <v>1957500</v>
      </c>
      <c r="L467" s="38">
        <f t="shared" si="112"/>
        <v>647002.70478569099</v>
      </c>
      <c r="M467" s="39">
        <f t="shared" si="113"/>
        <v>0.33052500883049346</v>
      </c>
      <c r="N467" s="46">
        <f t="shared" ref="N467:N468" si="115">J467</f>
        <v>1957500</v>
      </c>
      <c r="O467" s="44" t="s">
        <v>810</v>
      </c>
    </row>
    <row r="468" spans="1:15" s="18" customFormat="1" ht="25.5">
      <c r="A468" s="11">
        <v>466</v>
      </c>
      <c r="B468" s="11">
        <v>998702</v>
      </c>
      <c r="C468" s="23" t="s">
        <v>554</v>
      </c>
      <c r="D468" s="50" t="s">
        <v>7</v>
      </c>
      <c r="E468" s="11" t="s">
        <v>8</v>
      </c>
      <c r="F468" s="54">
        <v>700000</v>
      </c>
      <c r="G468" s="55">
        <v>350000</v>
      </c>
      <c r="H468" s="46">
        <f t="shared" si="108"/>
        <v>350000</v>
      </c>
      <c r="I468" s="46">
        <f t="shared" si="109"/>
        <v>700000</v>
      </c>
      <c r="J468" s="47">
        <f t="shared" si="110"/>
        <v>525000</v>
      </c>
      <c r="K468" s="46">
        <f t="shared" si="111"/>
        <v>525000</v>
      </c>
      <c r="L468" s="38">
        <f t="shared" si="112"/>
        <v>247487.37341529163</v>
      </c>
      <c r="M468" s="39">
        <f t="shared" si="113"/>
        <v>0.47140452079103168</v>
      </c>
      <c r="N468" s="46">
        <f t="shared" si="115"/>
        <v>525000</v>
      </c>
      <c r="O468" s="44" t="s">
        <v>810</v>
      </c>
    </row>
    <row r="469" spans="1:15" s="18" customFormat="1" ht="25.5">
      <c r="A469" s="11">
        <v>467</v>
      </c>
      <c r="B469" s="11">
        <v>874700</v>
      </c>
      <c r="C469" s="23" t="s">
        <v>555</v>
      </c>
      <c r="D469" s="50" t="s">
        <v>7</v>
      </c>
      <c r="E469" s="11" t="s">
        <v>8</v>
      </c>
      <c r="F469" s="54">
        <v>737667</v>
      </c>
      <c r="G469" s="55">
        <v>198394</v>
      </c>
      <c r="H469" s="46">
        <f t="shared" si="108"/>
        <v>198394</v>
      </c>
      <c r="I469" s="46">
        <f t="shared" si="109"/>
        <v>737667</v>
      </c>
      <c r="J469" s="47">
        <f t="shared" si="110"/>
        <v>468030.5</v>
      </c>
      <c r="K469" s="46">
        <f t="shared" si="111"/>
        <v>468030.5</v>
      </c>
      <c r="L469" s="38">
        <f t="shared" si="112"/>
        <v>381323.59521081304</v>
      </c>
      <c r="M469" s="39">
        <f t="shared" si="113"/>
        <v>0.81474090942964839</v>
      </c>
      <c r="N469" s="46">
        <f>K469</f>
        <v>468030.5</v>
      </c>
      <c r="O469" s="34" t="s">
        <v>803</v>
      </c>
    </row>
    <row r="470" spans="1:15" s="18" customFormat="1" ht="25.5">
      <c r="A470" s="11">
        <v>468</v>
      </c>
      <c r="B470" s="11">
        <v>883111</v>
      </c>
      <c r="C470" s="51" t="s">
        <v>556</v>
      </c>
      <c r="D470" s="50" t="s">
        <v>7</v>
      </c>
      <c r="E470" s="11" t="s">
        <v>8</v>
      </c>
      <c r="F470" s="54">
        <v>1575000</v>
      </c>
      <c r="G470" s="56"/>
      <c r="H470" s="46">
        <f t="shared" si="108"/>
        <v>1575000</v>
      </c>
      <c r="I470" s="46">
        <f t="shared" si="109"/>
        <v>1575000</v>
      </c>
      <c r="J470" s="47">
        <f t="shared" si="110"/>
        <v>1575000</v>
      </c>
      <c r="K470" s="46">
        <f t="shared" si="111"/>
        <v>1575000</v>
      </c>
      <c r="L470" s="38" t="e">
        <f t="shared" si="112"/>
        <v>#DIV/0!</v>
      </c>
      <c r="M470" s="39" t="e">
        <f t="shared" si="113"/>
        <v>#DIV/0!</v>
      </c>
      <c r="N470" s="46">
        <f>F470</f>
        <v>1575000</v>
      </c>
      <c r="O470" s="49" t="s">
        <v>808</v>
      </c>
    </row>
    <row r="471" spans="1:15" s="18" customFormat="1" ht="25.5">
      <c r="A471" s="11">
        <v>469</v>
      </c>
      <c r="B471" s="11">
        <v>879301</v>
      </c>
      <c r="C471" s="23" t="s">
        <v>47</v>
      </c>
      <c r="D471" s="50" t="s">
        <v>7</v>
      </c>
      <c r="E471" s="11" t="s">
        <v>8</v>
      </c>
      <c r="F471" s="54">
        <v>433650</v>
      </c>
      <c r="G471" s="55">
        <v>270141</v>
      </c>
      <c r="H471" s="46">
        <f t="shared" si="108"/>
        <v>270141</v>
      </c>
      <c r="I471" s="46">
        <f t="shared" si="109"/>
        <v>433650</v>
      </c>
      <c r="J471" s="47">
        <f t="shared" si="110"/>
        <v>351895.5</v>
      </c>
      <c r="K471" s="46">
        <f t="shared" si="111"/>
        <v>351895.5</v>
      </c>
      <c r="L471" s="38">
        <f t="shared" si="112"/>
        <v>115618.32268503121</v>
      </c>
      <c r="M471" s="39">
        <f t="shared" si="113"/>
        <v>0.3285586848511311</v>
      </c>
      <c r="N471" s="46">
        <f>J471</f>
        <v>351895.5</v>
      </c>
      <c r="O471" s="44" t="s">
        <v>810</v>
      </c>
    </row>
    <row r="472" spans="1:15" s="18" customFormat="1">
      <c r="A472" s="11">
        <v>470</v>
      </c>
      <c r="B472" s="11">
        <v>212145</v>
      </c>
      <c r="C472" s="23" t="s">
        <v>557</v>
      </c>
      <c r="D472" s="50" t="s">
        <v>7</v>
      </c>
      <c r="E472" s="11" t="s">
        <v>8</v>
      </c>
      <c r="F472" s="54">
        <v>49435</v>
      </c>
      <c r="G472" s="55">
        <v>57889</v>
      </c>
      <c r="H472" s="46">
        <f t="shared" si="108"/>
        <v>49435</v>
      </c>
      <c r="I472" s="46">
        <f t="shared" si="109"/>
        <v>57889</v>
      </c>
      <c r="J472" s="47">
        <f t="shared" si="110"/>
        <v>53662</v>
      </c>
      <c r="K472" s="46">
        <f t="shared" si="111"/>
        <v>53662</v>
      </c>
      <c r="L472" s="38">
        <f t="shared" si="112"/>
        <v>5977.8807281510726</v>
      </c>
      <c r="M472" s="39">
        <f t="shared" si="113"/>
        <v>0.11139876874046947</v>
      </c>
      <c r="N472" s="46">
        <f>H472</f>
        <v>49435</v>
      </c>
      <c r="O472" s="48" t="s">
        <v>812</v>
      </c>
    </row>
    <row r="473" spans="1:15" s="18" customFormat="1" ht="25.5">
      <c r="A473" s="11">
        <v>471</v>
      </c>
      <c r="B473" s="11">
        <v>879410</v>
      </c>
      <c r="C473" s="23" t="s">
        <v>558</v>
      </c>
      <c r="D473" s="50" t="s">
        <v>7</v>
      </c>
      <c r="E473" s="11" t="s">
        <v>8</v>
      </c>
      <c r="F473" s="54">
        <v>452101</v>
      </c>
      <c r="G473" s="55">
        <v>305969</v>
      </c>
      <c r="H473" s="46">
        <f t="shared" si="108"/>
        <v>305969</v>
      </c>
      <c r="I473" s="46">
        <f t="shared" si="109"/>
        <v>452101</v>
      </c>
      <c r="J473" s="47">
        <f t="shared" si="110"/>
        <v>379035</v>
      </c>
      <c r="K473" s="46">
        <f t="shared" si="111"/>
        <v>379035</v>
      </c>
      <c r="L473" s="38">
        <f t="shared" si="112"/>
        <v>103330.92814835256</v>
      </c>
      <c r="M473" s="39">
        <f t="shared" si="113"/>
        <v>0.2726157957664927</v>
      </c>
      <c r="N473" s="46">
        <f t="shared" ref="N473:N476" si="116">J473</f>
        <v>379035</v>
      </c>
      <c r="O473" s="44" t="s">
        <v>810</v>
      </c>
    </row>
    <row r="474" spans="1:15" s="18" customFormat="1" ht="25.5">
      <c r="A474" s="11">
        <v>472</v>
      </c>
      <c r="B474" s="11">
        <v>879420</v>
      </c>
      <c r="C474" s="23" t="s">
        <v>559</v>
      </c>
      <c r="D474" s="50" t="s">
        <v>7</v>
      </c>
      <c r="E474" s="11" t="s">
        <v>8</v>
      </c>
      <c r="F474" s="54">
        <v>474391</v>
      </c>
      <c r="G474" s="55">
        <v>305969</v>
      </c>
      <c r="H474" s="46">
        <f t="shared" si="108"/>
        <v>305969</v>
      </c>
      <c r="I474" s="46">
        <f t="shared" si="109"/>
        <v>474391</v>
      </c>
      <c r="J474" s="47">
        <f t="shared" si="110"/>
        <v>390180</v>
      </c>
      <c r="K474" s="46">
        <f t="shared" si="111"/>
        <v>390180</v>
      </c>
      <c r="L474" s="38">
        <f t="shared" si="112"/>
        <v>119092.33830100071</v>
      </c>
      <c r="M474" s="39">
        <f t="shared" si="113"/>
        <v>0.30522409734225409</v>
      </c>
      <c r="N474" s="46">
        <f t="shared" si="116"/>
        <v>390180</v>
      </c>
      <c r="O474" s="44" t="s">
        <v>810</v>
      </c>
    </row>
    <row r="475" spans="1:15" s="18" customFormat="1" ht="25.5">
      <c r="A475" s="11">
        <v>473</v>
      </c>
      <c r="B475" s="11">
        <v>879150</v>
      </c>
      <c r="C475" s="23" t="s">
        <v>560</v>
      </c>
      <c r="D475" s="50" t="s">
        <v>7</v>
      </c>
      <c r="E475" s="11" t="s">
        <v>8</v>
      </c>
      <c r="F475" s="54">
        <v>128544</v>
      </c>
      <c r="G475" s="55">
        <v>284875</v>
      </c>
      <c r="H475" s="46">
        <f t="shared" si="108"/>
        <v>128544</v>
      </c>
      <c r="I475" s="46">
        <f t="shared" si="109"/>
        <v>284875</v>
      </c>
      <c r="J475" s="47">
        <f t="shared" si="110"/>
        <v>206709.5</v>
      </c>
      <c r="K475" s="46">
        <f t="shared" si="111"/>
        <v>206709.5</v>
      </c>
      <c r="L475" s="38">
        <f t="shared" si="112"/>
        <v>110542.71020967416</v>
      </c>
      <c r="M475" s="39">
        <f t="shared" si="113"/>
        <v>0.53477324559187733</v>
      </c>
      <c r="N475" s="46">
        <f t="shared" si="116"/>
        <v>206709.5</v>
      </c>
      <c r="O475" s="44" t="s">
        <v>810</v>
      </c>
    </row>
    <row r="476" spans="1:15" s="18" customFormat="1">
      <c r="A476" s="11">
        <v>474</v>
      </c>
      <c r="B476" s="11">
        <v>879421</v>
      </c>
      <c r="C476" s="23" t="s">
        <v>561</v>
      </c>
      <c r="D476" s="50" t="s">
        <v>7</v>
      </c>
      <c r="E476" s="11" t="s">
        <v>8</v>
      </c>
      <c r="F476" s="54">
        <v>109002</v>
      </c>
      <c r="G476" s="55">
        <v>241627</v>
      </c>
      <c r="H476" s="46">
        <f t="shared" si="108"/>
        <v>109002</v>
      </c>
      <c r="I476" s="46">
        <f t="shared" si="109"/>
        <v>241627</v>
      </c>
      <c r="J476" s="47">
        <f t="shared" si="110"/>
        <v>175314.5</v>
      </c>
      <c r="K476" s="46">
        <f t="shared" si="111"/>
        <v>175314.5</v>
      </c>
      <c r="L476" s="38">
        <f t="shared" si="112"/>
        <v>93780.036854865859</v>
      </c>
      <c r="M476" s="39">
        <f t="shared" si="113"/>
        <v>0.5349245889807509</v>
      </c>
      <c r="N476" s="46">
        <f t="shared" si="116"/>
        <v>175314.5</v>
      </c>
      <c r="O476" s="44" t="s">
        <v>810</v>
      </c>
    </row>
    <row r="477" spans="1:15" s="18" customFormat="1" ht="51">
      <c r="A477" s="11">
        <v>475</v>
      </c>
      <c r="B477" s="11">
        <v>879205</v>
      </c>
      <c r="C477" s="23" t="s">
        <v>562</v>
      </c>
      <c r="D477" s="50" t="s">
        <v>7</v>
      </c>
      <c r="E477" s="11" t="s">
        <v>8</v>
      </c>
      <c r="F477" s="54">
        <v>109002</v>
      </c>
      <c r="G477" s="55">
        <v>142199</v>
      </c>
      <c r="H477" s="46">
        <f t="shared" si="108"/>
        <v>109002</v>
      </c>
      <c r="I477" s="46">
        <f t="shared" si="109"/>
        <v>142199</v>
      </c>
      <c r="J477" s="47">
        <f t="shared" si="110"/>
        <v>125600.5</v>
      </c>
      <c r="K477" s="46">
        <f t="shared" si="111"/>
        <v>125600.5</v>
      </c>
      <c r="L477" s="38">
        <f t="shared" si="112"/>
        <v>23473.823815049818</v>
      </c>
      <c r="M477" s="39">
        <f t="shared" si="113"/>
        <v>0.18689275771234842</v>
      </c>
      <c r="N477" s="46">
        <f>H477</f>
        <v>109002</v>
      </c>
      <c r="O477" s="48" t="s">
        <v>812</v>
      </c>
    </row>
    <row r="478" spans="1:15" s="18" customFormat="1" ht="38.25">
      <c r="A478" s="11">
        <v>476</v>
      </c>
      <c r="B478" s="11">
        <v>879201</v>
      </c>
      <c r="C478" s="23" t="s">
        <v>563</v>
      </c>
      <c r="D478" s="50" t="s">
        <v>7</v>
      </c>
      <c r="E478" s="11" t="s">
        <v>8</v>
      </c>
      <c r="F478" s="54">
        <v>78409</v>
      </c>
      <c r="G478" s="55">
        <v>241627</v>
      </c>
      <c r="H478" s="46">
        <f t="shared" si="108"/>
        <v>78409</v>
      </c>
      <c r="I478" s="46">
        <f t="shared" si="109"/>
        <v>241627</v>
      </c>
      <c r="J478" s="47">
        <f t="shared" si="110"/>
        <v>160018</v>
      </c>
      <c r="K478" s="46">
        <f t="shared" si="111"/>
        <v>160018</v>
      </c>
      <c r="L478" s="38">
        <f t="shared" si="112"/>
        <v>115412.55461170591</v>
      </c>
      <c r="M478" s="39">
        <f t="shared" si="113"/>
        <v>0.72124732599898711</v>
      </c>
      <c r="N478" s="46">
        <f>K478</f>
        <v>160018</v>
      </c>
      <c r="O478" s="34" t="s">
        <v>803</v>
      </c>
    </row>
    <row r="479" spans="1:15" s="18" customFormat="1" ht="25.5">
      <c r="A479" s="11">
        <v>477</v>
      </c>
      <c r="B479" s="11">
        <v>879112</v>
      </c>
      <c r="C479" s="23" t="s">
        <v>564</v>
      </c>
      <c r="D479" s="50" t="s">
        <v>7</v>
      </c>
      <c r="E479" s="11" t="s">
        <v>8</v>
      </c>
      <c r="F479" s="54">
        <v>128539</v>
      </c>
      <c r="G479" s="55">
        <v>284875</v>
      </c>
      <c r="H479" s="46">
        <f t="shared" si="108"/>
        <v>128539</v>
      </c>
      <c r="I479" s="46">
        <f t="shared" si="109"/>
        <v>284875</v>
      </c>
      <c r="J479" s="47">
        <f t="shared" si="110"/>
        <v>206707</v>
      </c>
      <c r="K479" s="46">
        <f t="shared" si="111"/>
        <v>206707</v>
      </c>
      <c r="L479" s="38">
        <f t="shared" si="112"/>
        <v>110546.24574358009</v>
      </c>
      <c r="M479" s="39">
        <f t="shared" si="113"/>
        <v>0.53479681744488616</v>
      </c>
      <c r="N479" s="46">
        <f t="shared" ref="N479:N480" si="117">J479</f>
        <v>206707</v>
      </c>
      <c r="O479" s="44" t="s">
        <v>810</v>
      </c>
    </row>
    <row r="480" spans="1:15" s="18" customFormat="1">
      <c r="A480" s="11">
        <v>478</v>
      </c>
      <c r="B480" s="11">
        <v>879111</v>
      </c>
      <c r="C480" s="23" t="s">
        <v>565</v>
      </c>
      <c r="D480" s="50" t="s">
        <v>7</v>
      </c>
      <c r="E480" s="11" t="s">
        <v>8</v>
      </c>
      <c r="F480" s="54">
        <v>117182</v>
      </c>
      <c r="G480" s="55">
        <v>259594</v>
      </c>
      <c r="H480" s="46">
        <f t="shared" si="108"/>
        <v>117182</v>
      </c>
      <c r="I480" s="46">
        <f t="shared" si="109"/>
        <v>259594</v>
      </c>
      <c r="J480" s="47">
        <f t="shared" si="110"/>
        <v>188388</v>
      </c>
      <c r="K480" s="46">
        <f t="shared" si="111"/>
        <v>188388</v>
      </c>
      <c r="L480" s="38">
        <f t="shared" si="112"/>
        <v>100700.49092233861</v>
      </c>
      <c r="M480" s="39">
        <f t="shared" si="113"/>
        <v>0.53453771430419461</v>
      </c>
      <c r="N480" s="46">
        <f t="shared" si="117"/>
        <v>188388</v>
      </c>
      <c r="O480" s="44" t="s">
        <v>810</v>
      </c>
    </row>
    <row r="481" spans="1:15" s="18" customFormat="1" ht="25.5">
      <c r="A481" s="11">
        <v>479</v>
      </c>
      <c r="B481" s="11">
        <v>879113</v>
      </c>
      <c r="C481" s="23" t="s">
        <v>566</v>
      </c>
      <c r="D481" s="50" t="s">
        <v>7</v>
      </c>
      <c r="E481" s="11" t="s">
        <v>8</v>
      </c>
      <c r="F481" s="54">
        <v>420164</v>
      </c>
      <c r="G481" s="55">
        <v>326109</v>
      </c>
      <c r="H481" s="46">
        <f t="shared" si="108"/>
        <v>326109</v>
      </c>
      <c r="I481" s="46">
        <f t="shared" si="109"/>
        <v>420164</v>
      </c>
      <c r="J481" s="47">
        <f t="shared" si="110"/>
        <v>373136.5</v>
      </c>
      <c r="K481" s="46">
        <f t="shared" si="111"/>
        <v>373136.5</v>
      </c>
      <c r="L481" s="38">
        <f t="shared" si="112"/>
        <v>66506.928304500732</v>
      </c>
      <c r="M481" s="39">
        <f t="shared" si="113"/>
        <v>0.17823753051363436</v>
      </c>
      <c r="N481" s="46">
        <f>H481</f>
        <v>326109</v>
      </c>
      <c r="O481" s="48" t="s">
        <v>812</v>
      </c>
    </row>
    <row r="482" spans="1:15" s="18" customFormat="1" ht="25.5">
      <c r="A482" s="11">
        <v>480</v>
      </c>
      <c r="B482" s="11">
        <v>879161</v>
      </c>
      <c r="C482" s="23" t="s">
        <v>567</v>
      </c>
      <c r="D482" s="50" t="s">
        <v>7</v>
      </c>
      <c r="E482" s="11" t="s">
        <v>8</v>
      </c>
      <c r="F482" s="54">
        <v>382002</v>
      </c>
      <c r="G482" s="55">
        <v>241627</v>
      </c>
      <c r="H482" s="46">
        <f t="shared" si="108"/>
        <v>241627</v>
      </c>
      <c r="I482" s="46">
        <f t="shared" si="109"/>
        <v>382002</v>
      </c>
      <c r="J482" s="47">
        <f t="shared" si="110"/>
        <v>311814.5</v>
      </c>
      <c r="K482" s="46">
        <f t="shared" si="111"/>
        <v>311814.5</v>
      </c>
      <c r="L482" s="38">
        <f t="shared" si="112"/>
        <v>99260.114409061614</v>
      </c>
      <c r="M482" s="39">
        <f t="shared" si="113"/>
        <v>0.31833065623651757</v>
      </c>
      <c r="N482" s="46">
        <f t="shared" ref="N482:N484" si="118">J482</f>
        <v>311814.5</v>
      </c>
      <c r="O482" s="44" t="s">
        <v>810</v>
      </c>
    </row>
    <row r="483" spans="1:15" s="18" customFormat="1" ht="25.5">
      <c r="A483" s="11">
        <v>481</v>
      </c>
      <c r="B483" s="11">
        <v>879411</v>
      </c>
      <c r="C483" s="23" t="s">
        <v>568</v>
      </c>
      <c r="D483" s="50" t="s">
        <v>7</v>
      </c>
      <c r="E483" s="11" t="s">
        <v>8</v>
      </c>
      <c r="F483" s="54">
        <v>852495</v>
      </c>
      <c r="G483" s="55">
        <v>355577</v>
      </c>
      <c r="H483" s="46">
        <f t="shared" si="108"/>
        <v>355577</v>
      </c>
      <c r="I483" s="46">
        <f t="shared" si="109"/>
        <v>852495</v>
      </c>
      <c r="J483" s="47">
        <f t="shared" si="110"/>
        <v>604036</v>
      </c>
      <c r="K483" s="46">
        <f t="shared" si="111"/>
        <v>604036</v>
      </c>
      <c r="L483" s="38">
        <f t="shared" si="112"/>
        <v>351374.08749365684</v>
      </c>
      <c r="M483" s="39">
        <f t="shared" si="113"/>
        <v>0.58171050648248923</v>
      </c>
      <c r="N483" s="46">
        <f t="shared" si="118"/>
        <v>604036</v>
      </c>
      <c r="O483" s="44" t="s">
        <v>810</v>
      </c>
    </row>
    <row r="484" spans="1:15" s="18" customFormat="1">
      <c r="A484" s="11">
        <v>482</v>
      </c>
      <c r="B484" s="11">
        <v>879162</v>
      </c>
      <c r="C484" s="23" t="s">
        <v>569</v>
      </c>
      <c r="D484" s="50" t="s">
        <v>7</v>
      </c>
      <c r="E484" s="11" t="s">
        <v>8</v>
      </c>
      <c r="F484" s="54">
        <v>109002</v>
      </c>
      <c r="G484" s="55">
        <v>241627</v>
      </c>
      <c r="H484" s="46">
        <f t="shared" si="108"/>
        <v>109002</v>
      </c>
      <c r="I484" s="46">
        <f t="shared" si="109"/>
        <v>241627</v>
      </c>
      <c r="J484" s="47">
        <f t="shared" si="110"/>
        <v>175314.5</v>
      </c>
      <c r="K484" s="46">
        <f t="shared" si="111"/>
        <v>175314.5</v>
      </c>
      <c r="L484" s="38">
        <f t="shared" si="112"/>
        <v>93780.036854865859</v>
      </c>
      <c r="M484" s="39">
        <f t="shared" si="113"/>
        <v>0.5349245889807509</v>
      </c>
      <c r="N484" s="46">
        <f t="shared" si="118"/>
        <v>175314.5</v>
      </c>
      <c r="O484" s="44" t="s">
        <v>810</v>
      </c>
    </row>
    <row r="485" spans="1:15" s="18" customFormat="1" ht="25.5">
      <c r="A485" s="11">
        <v>483</v>
      </c>
      <c r="B485" s="11">
        <v>879141</v>
      </c>
      <c r="C485" s="23" t="s">
        <v>570</v>
      </c>
      <c r="D485" s="50" t="s">
        <v>7</v>
      </c>
      <c r="E485" s="11" t="s">
        <v>8</v>
      </c>
      <c r="F485" s="54">
        <v>289800</v>
      </c>
      <c r="G485" s="55">
        <v>284875</v>
      </c>
      <c r="H485" s="46">
        <f t="shared" si="108"/>
        <v>284875</v>
      </c>
      <c r="I485" s="46">
        <f t="shared" si="109"/>
        <v>289800</v>
      </c>
      <c r="J485" s="47">
        <f t="shared" si="110"/>
        <v>287337.5</v>
      </c>
      <c r="K485" s="46">
        <f t="shared" si="111"/>
        <v>287337.5</v>
      </c>
      <c r="L485" s="38">
        <f t="shared" si="112"/>
        <v>3482.5008973437466</v>
      </c>
      <c r="M485" s="39">
        <f t="shared" si="113"/>
        <v>1.2119896976008166E-2</v>
      </c>
      <c r="N485" s="46">
        <f>H485</f>
        <v>284875</v>
      </c>
      <c r="O485" s="48" t="s">
        <v>812</v>
      </c>
    </row>
    <row r="486" spans="1:15" s="18" customFormat="1" ht="25.5">
      <c r="A486" s="11">
        <v>484</v>
      </c>
      <c r="B486" s="11">
        <v>879520</v>
      </c>
      <c r="C486" s="23" t="s">
        <v>571</v>
      </c>
      <c r="D486" s="50" t="s">
        <v>7</v>
      </c>
      <c r="E486" s="11" t="s">
        <v>8</v>
      </c>
      <c r="F486" s="54">
        <v>99981</v>
      </c>
      <c r="G486" s="55">
        <v>221434</v>
      </c>
      <c r="H486" s="46">
        <f t="shared" si="108"/>
        <v>99981</v>
      </c>
      <c r="I486" s="46">
        <f t="shared" si="109"/>
        <v>221434</v>
      </c>
      <c r="J486" s="47">
        <f t="shared" si="110"/>
        <v>160707.5</v>
      </c>
      <c r="K486" s="46">
        <f t="shared" si="111"/>
        <v>160707.5</v>
      </c>
      <c r="L486" s="38">
        <f t="shared" si="112"/>
        <v>85880.239895449762</v>
      </c>
      <c r="M486" s="39">
        <f t="shared" si="113"/>
        <v>0.53438850019725126</v>
      </c>
      <c r="N486" s="46">
        <f t="shared" ref="N486:N495" si="119">J486</f>
        <v>160707.5</v>
      </c>
      <c r="O486" s="44" t="s">
        <v>810</v>
      </c>
    </row>
    <row r="487" spans="1:15" s="18" customFormat="1" ht="38.25">
      <c r="A487" s="11">
        <v>485</v>
      </c>
      <c r="B487" s="11">
        <v>879522</v>
      </c>
      <c r="C487" s="23" t="s">
        <v>572</v>
      </c>
      <c r="D487" s="50" t="s">
        <v>7</v>
      </c>
      <c r="E487" s="11" t="s">
        <v>8</v>
      </c>
      <c r="F487" s="54">
        <v>99981</v>
      </c>
      <c r="G487" s="55">
        <v>221434</v>
      </c>
      <c r="H487" s="46">
        <f t="shared" si="108"/>
        <v>99981</v>
      </c>
      <c r="I487" s="46">
        <f t="shared" si="109"/>
        <v>221434</v>
      </c>
      <c r="J487" s="47">
        <f t="shared" si="110"/>
        <v>160707.5</v>
      </c>
      <c r="K487" s="46">
        <f t="shared" si="111"/>
        <v>160707.5</v>
      </c>
      <c r="L487" s="38">
        <f t="shared" si="112"/>
        <v>85880.239895449762</v>
      </c>
      <c r="M487" s="39">
        <f t="shared" si="113"/>
        <v>0.53438850019725126</v>
      </c>
      <c r="N487" s="46">
        <f t="shared" si="119"/>
        <v>160707.5</v>
      </c>
      <c r="O487" s="44" t="s">
        <v>810</v>
      </c>
    </row>
    <row r="488" spans="1:15" s="18" customFormat="1" ht="38.25">
      <c r="A488" s="11">
        <v>486</v>
      </c>
      <c r="B488" s="11">
        <v>879523</v>
      </c>
      <c r="C488" s="23" t="s">
        <v>573</v>
      </c>
      <c r="D488" s="50" t="s">
        <v>7</v>
      </c>
      <c r="E488" s="11" t="s">
        <v>8</v>
      </c>
      <c r="F488" s="54">
        <v>99981</v>
      </c>
      <c r="G488" s="55">
        <v>221434</v>
      </c>
      <c r="H488" s="46">
        <f t="shared" si="108"/>
        <v>99981</v>
      </c>
      <c r="I488" s="46">
        <f t="shared" si="109"/>
        <v>221434</v>
      </c>
      <c r="J488" s="47">
        <f t="shared" si="110"/>
        <v>160707.5</v>
      </c>
      <c r="K488" s="46">
        <f t="shared" si="111"/>
        <v>160707.5</v>
      </c>
      <c r="L488" s="38">
        <f t="shared" si="112"/>
        <v>85880.239895449762</v>
      </c>
      <c r="M488" s="39">
        <f t="shared" si="113"/>
        <v>0.53438850019725126</v>
      </c>
      <c r="N488" s="46">
        <f t="shared" si="119"/>
        <v>160707.5</v>
      </c>
      <c r="O488" s="44" t="s">
        <v>810</v>
      </c>
    </row>
    <row r="489" spans="1:15" s="18" customFormat="1" ht="25.5">
      <c r="A489" s="11">
        <v>487</v>
      </c>
      <c r="B489" s="11">
        <v>879510</v>
      </c>
      <c r="C489" s="23" t="s">
        <v>574</v>
      </c>
      <c r="D489" s="50" t="s">
        <v>7</v>
      </c>
      <c r="E489" s="11" t="s">
        <v>8</v>
      </c>
      <c r="F489" s="54">
        <v>99981</v>
      </c>
      <c r="G489" s="55">
        <v>221434</v>
      </c>
      <c r="H489" s="46">
        <f t="shared" si="108"/>
        <v>99981</v>
      </c>
      <c r="I489" s="46">
        <f t="shared" si="109"/>
        <v>221434</v>
      </c>
      <c r="J489" s="47">
        <f t="shared" si="110"/>
        <v>160707.5</v>
      </c>
      <c r="K489" s="46">
        <f t="shared" si="111"/>
        <v>160707.5</v>
      </c>
      <c r="L489" s="38">
        <f t="shared" si="112"/>
        <v>85880.239895449762</v>
      </c>
      <c r="M489" s="39">
        <f t="shared" si="113"/>
        <v>0.53438850019725126</v>
      </c>
      <c r="N489" s="46">
        <f t="shared" si="119"/>
        <v>160707.5</v>
      </c>
      <c r="O489" s="44" t="s">
        <v>810</v>
      </c>
    </row>
    <row r="490" spans="1:15" s="18" customFormat="1" ht="25.5">
      <c r="A490" s="11">
        <v>488</v>
      </c>
      <c r="B490" s="11">
        <v>879112</v>
      </c>
      <c r="C490" s="23" t="s">
        <v>575</v>
      </c>
      <c r="D490" s="50" t="s">
        <v>7</v>
      </c>
      <c r="E490" s="11" t="s">
        <v>8</v>
      </c>
      <c r="F490" s="54">
        <v>433650</v>
      </c>
      <c r="G490" s="55">
        <v>284875</v>
      </c>
      <c r="H490" s="46">
        <f t="shared" si="108"/>
        <v>284875</v>
      </c>
      <c r="I490" s="46">
        <f t="shared" si="109"/>
        <v>433650</v>
      </c>
      <c r="J490" s="47">
        <f t="shared" si="110"/>
        <v>359262.5</v>
      </c>
      <c r="K490" s="46">
        <f t="shared" si="111"/>
        <v>359262.5</v>
      </c>
      <c r="L490" s="38">
        <f t="shared" si="112"/>
        <v>105199.81137102861</v>
      </c>
      <c r="M490" s="39">
        <f t="shared" si="113"/>
        <v>0.29282157578658674</v>
      </c>
      <c r="N490" s="46">
        <f t="shared" si="119"/>
        <v>359262.5</v>
      </c>
      <c r="O490" s="44" t="s">
        <v>810</v>
      </c>
    </row>
    <row r="491" spans="1:15" s="18" customFormat="1" ht="38.25">
      <c r="A491" s="11">
        <v>489</v>
      </c>
      <c r="B491" s="11">
        <v>879122</v>
      </c>
      <c r="C491" s="23" t="s">
        <v>576</v>
      </c>
      <c r="D491" s="50" t="s">
        <v>7</v>
      </c>
      <c r="E491" s="11" t="s">
        <v>8</v>
      </c>
      <c r="F491" s="54">
        <v>128629</v>
      </c>
      <c r="G491" s="55">
        <v>284875</v>
      </c>
      <c r="H491" s="46">
        <f t="shared" si="108"/>
        <v>128629</v>
      </c>
      <c r="I491" s="46">
        <f t="shared" si="109"/>
        <v>284875</v>
      </c>
      <c r="J491" s="47">
        <f t="shared" si="110"/>
        <v>206752</v>
      </c>
      <c r="K491" s="46">
        <f t="shared" si="111"/>
        <v>206752</v>
      </c>
      <c r="L491" s="38">
        <f t="shared" si="112"/>
        <v>110482.60613327331</v>
      </c>
      <c r="M491" s="39">
        <f t="shared" si="113"/>
        <v>0.5343726113085886</v>
      </c>
      <c r="N491" s="46">
        <f t="shared" si="119"/>
        <v>206752</v>
      </c>
      <c r="O491" s="44" t="s">
        <v>810</v>
      </c>
    </row>
    <row r="492" spans="1:15" s="18" customFormat="1" ht="25.5">
      <c r="A492" s="11">
        <v>490</v>
      </c>
      <c r="B492" s="11">
        <v>879121</v>
      </c>
      <c r="C492" s="23" t="s">
        <v>577</v>
      </c>
      <c r="D492" s="50" t="s">
        <v>7</v>
      </c>
      <c r="E492" s="11" t="s">
        <v>8</v>
      </c>
      <c r="F492" s="54">
        <v>99981</v>
      </c>
      <c r="G492" s="55">
        <v>221434</v>
      </c>
      <c r="H492" s="46">
        <f t="shared" si="108"/>
        <v>99981</v>
      </c>
      <c r="I492" s="46">
        <f t="shared" si="109"/>
        <v>221434</v>
      </c>
      <c r="J492" s="47">
        <f t="shared" si="110"/>
        <v>160707.5</v>
      </c>
      <c r="K492" s="46">
        <f t="shared" si="111"/>
        <v>160707.5</v>
      </c>
      <c r="L492" s="38">
        <f t="shared" si="112"/>
        <v>85880.239895449762</v>
      </c>
      <c r="M492" s="39">
        <f t="shared" si="113"/>
        <v>0.53438850019725126</v>
      </c>
      <c r="N492" s="46">
        <f t="shared" si="119"/>
        <v>160707.5</v>
      </c>
      <c r="O492" s="44" t="s">
        <v>810</v>
      </c>
    </row>
    <row r="493" spans="1:15" s="18" customFormat="1">
      <c r="A493" s="11">
        <v>491</v>
      </c>
      <c r="B493" s="11">
        <v>879460</v>
      </c>
      <c r="C493" s="23" t="s">
        <v>578</v>
      </c>
      <c r="D493" s="50" t="s">
        <v>7</v>
      </c>
      <c r="E493" s="11" t="s">
        <v>8</v>
      </c>
      <c r="F493" s="54">
        <v>382002</v>
      </c>
      <c r="G493" s="55">
        <v>241627</v>
      </c>
      <c r="H493" s="46">
        <f t="shared" si="108"/>
        <v>241627</v>
      </c>
      <c r="I493" s="46">
        <f t="shared" si="109"/>
        <v>382002</v>
      </c>
      <c r="J493" s="47">
        <f t="shared" si="110"/>
        <v>311814.5</v>
      </c>
      <c r="K493" s="46">
        <f t="shared" si="111"/>
        <v>311814.5</v>
      </c>
      <c r="L493" s="38">
        <f t="shared" si="112"/>
        <v>99260.114409061614</v>
      </c>
      <c r="M493" s="39">
        <f t="shared" si="113"/>
        <v>0.31833065623651757</v>
      </c>
      <c r="N493" s="46">
        <f t="shared" si="119"/>
        <v>311814.5</v>
      </c>
      <c r="O493" s="44" t="s">
        <v>810</v>
      </c>
    </row>
    <row r="494" spans="1:15" s="18" customFormat="1" ht="25.5">
      <c r="A494" s="11">
        <v>492</v>
      </c>
      <c r="B494" s="11">
        <v>879132</v>
      </c>
      <c r="C494" s="23" t="s">
        <v>579</v>
      </c>
      <c r="D494" s="50" t="s">
        <v>7</v>
      </c>
      <c r="E494" s="11" t="s">
        <v>8</v>
      </c>
      <c r="F494" s="54">
        <v>128629</v>
      </c>
      <c r="G494" s="55">
        <v>284875</v>
      </c>
      <c r="H494" s="46">
        <f t="shared" si="108"/>
        <v>128629</v>
      </c>
      <c r="I494" s="46">
        <f t="shared" si="109"/>
        <v>284875</v>
      </c>
      <c r="J494" s="47">
        <f t="shared" si="110"/>
        <v>206752</v>
      </c>
      <c r="K494" s="46">
        <f t="shared" si="111"/>
        <v>206752</v>
      </c>
      <c r="L494" s="38">
        <f t="shared" si="112"/>
        <v>110482.60613327331</v>
      </c>
      <c r="M494" s="39">
        <f t="shared" si="113"/>
        <v>0.5343726113085886</v>
      </c>
      <c r="N494" s="46">
        <f t="shared" si="119"/>
        <v>206752</v>
      </c>
      <c r="O494" s="44" t="s">
        <v>810</v>
      </c>
    </row>
    <row r="495" spans="1:15" s="18" customFormat="1" ht="38.25">
      <c r="A495" s="11">
        <v>493</v>
      </c>
      <c r="B495" s="11">
        <v>879131</v>
      </c>
      <c r="C495" s="23" t="s">
        <v>580</v>
      </c>
      <c r="D495" s="50" t="s">
        <v>7</v>
      </c>
      <c r="E495" s="11" t="s">
        <v>8</v>
      </c>
      <c r="F495" s="54">
        <v>128629</v>
      </c>
      <c r="G495" s="55">
        <v>284875</v>
      </c>
      <c r="H495" s="46">
        <f t="shared" si="108"/>
        <v>128629</v>
      </c>
      <c r="I495" s="46">
        <f t="shared" si="109"/>
        <v>284875</v>
      </c>
      <c r="J495" s="47">
        <f t="shared" si="110"/>
        <v>206752</v>
      </c>
      <c r="K495" s="46">
        <f t="shared" si="111"/>
        <v>206752</v>
      </c>
      <c r="L495" s="38">
        <f t="shared" si="112"/>
        <v>110482.60613327331</v>
      </c>
      <c r="M495" s="39">
        <f t="shared" si="113"/>
        <v>0.5343726113085886</v>
      </c>
      <c r="N495" s="46">
        <f t="shared" si="119"/>
        <v>206752</v>
      </c>
      <c r="O495" s="44" t="s">
        <v>810</v>
      </c>
    </row>
    <row r="496" spans="1:15" s="18" customFormat="1" ht="25.5">
      <c r="A496" s="11">
        <v>494</v>
      </c>
      <c r="B496" s="11">
        <v>879116</v>
      </c>
      <c r="C496" s="23" t="s">
        <v>581</v>
      </c>
      <c r="D496" s="50" t="s">
        <v>7</v>
      </c>
      <c r="E496" s="11" t="s">
        <v>8</v>
      </c>
      <c r="F496" s="54">
        <v>401629</v>
      </c>
      <c r="G496" s="55">
        <v>284875</v>
      </c>
      <c r="H496" s="46">
        <f t="shared" si="108"/>
        <v>284875</v>
      </c>
      <c r="I496" s="46">
        <f t="shared" si="109"/>
        <v>401629</v>
      </c>
      <c r="J496" s="47">
        <f t="shared" si="110"/>
        <v>343252</v>
      </c>
      <c r="K496" s="46">
        <f t="shared" si="111"/>
        <v>343252</v>
      </c>
      <c r="L496" s="38">
        <f t="shared" si="112"/>
        <v>82557.545130654165</v>
      </c>
      <c r="M496" s="39">
        <f t="shared" si="113"/>
        <v>0.24051584588190067</v>
      </c>
      <c r="N496" s="46">
        <f>H496</f>
        <v>284875</v>
      </c>
      <c r="O496" s="48" t="s">
        <v>812</v>
      </c>
    </row>
    <row r="497" spans="1:15" s="18" customFormat="1">
      <c r="A497" s="11">
        <v>495</v>
      </c>
      <c r="B497" s="11">
        <v>879301</v>
      </c>
      <c r="C497" s="23" t="s">
        <v>582</v>
      </c>
      <c r="D497" s="50" t="s">
        <v>7</v>
      </c>
      <c r="E497" s="11" t="s">
        <v>8</v>
      </c>
      <c r="F497" s="54">
        <v>394946</v>
      </c>
      <c r="G497" s="55">
        <v>270141</v>
      </c>
      <c r="H497" s="46">
        <f t="shared" si="108"/>
        <v>270141</v>
      </c>
      <c r="I497" s="46">
        <f t="shared" si="109"/>
        <v>394946</v>
      </c>
      <c r="J497" s="47">
        <f t="shared" si="110"/>
        <v>332543.5</v>
      </c>
      <c r="K497" s="46">
        <f t="shared" si="111"/>
        <v>332543.5</v>
      </c>
      <c r="L497" s="38">
        <f t="shared" si="112"/>
        <v>88250.461825987062</v>
      </c>
      <c r="M497" s="39">
        <f t="shared" si="113"/>
        <v>0.26538020387103362</v>
      </c>
      <c r="N497" s="46">
        <f>J497</f>
        <v>332543.5</v>
      </c>
      <c r="O497" s="44" t="s">
        <v>810</v>
      </c>
    </row>
    <row r="498" spans="1:15" s="18" customFormat="1" ht="25.5">
      <c r="A498" s="11">
        <v>496</v>
      </c>
      <c r="B498" s="11">
        <v>879391</v>
      </c>
      <c r="C498" s="23" t="s">
        <v>583</v>
      </c>
      <c r="D498" s="50" t="s">
        <v>7</v>
      </c>
      <c r="E498" s="11" t="s">
        <v>8</v>
      </c>
      <c r="F498" s="54">
        <v>432197</v>
      </c>
      <c r="G498" s="55">
        <v>305969</v>
      </c>
      <c r="H498" s="46">
        <f t="shared" si="108"/>
        <v>305969</v>
      </c>
      <c r="I498" s="46">
        <f t="shared" si="109"/>
        <v>432197</v>
      </c>
      <c r="J498" s="47">
        <f t="shared" si="110"/>
        <v>369083</v>
      </c>
      <c r="K498" s="46">
        <f t="shared" si="111"/>
        <v>369083</v>
      </c>
      <c r="L498" s="38">
        <f t="shared" si="112"/>
        <v>89256.674775615524</v>
      </c>
      <c r="M498" s="39">
        <f t="shared" si="113"/>
        <v>0.24183361134383194</v>
      </c>
      <c r="N498" s="46">
        <f>H498</f>
        <v>305969</v>
      </c>
      <c r="O498" s="48" t="s">
        <v>812</v>
      </c>
    </row>
    <row r="499" spans="1:15" s="18" customFormat="1" ht="25.5">
      <c r="A499" s="11">
        <v>497</v>
      </c>
      <c r="B499" s="11">
        <v>879910</v>
      </c>
      <c r="C499" s="23" t="s">
        <v>584</v>
      </c>
      <c r="D499" s="50" t="s">
        <v>7</v>
      </c>
      <c r="E499" s="11" t="s">
        <v>8</v>
      </c>
      <c r="F499" s="54">
        <v>169884</v>
      </c>
      <c r="G499" s="55">
        <v>376671</v>
      </c>
      <c r="H499" s="46">
        <f t="shared" si="108"/>
        <v>169884</v>
      </c>
      <c r="I499" s="46">
        <f t="shared" si="109"/>
        <v>376671</v>
      </c>
      <c r="J499" s="47">
        <f t="shared" si="110"/>
        <v>273277.5</v>
      </c>
      <c r="K499" s="46">
        <f t="shared" si="111"/>
        <v>273277.5</v>
      </c>
      <c r="L499" s="38">
        <f t="shared" si="112"/>
        <v>146220.4899612226</v>
      </c>
      <c r="M499" s="39">
        <f t="shared" si="113"/>
        <v>0.53506230831745238</v>
      </c>
      <c r="N499" s="46">
        <f t="shared" ref="N499:N500" si="120">J499</f>
        <v>273277.5</v>
      </c>
      <c r="O499" s="44" t="s">
        <v>810</v>
      </c>
    </row>
    <row r="500" spans="1:15" s="18" customFormat="1" ht="25.5">
      <c r="A500" s="11">
        <v>498</v>
      </c>
      <c r="B500" s="11">
        <v>879990</v>
      </c>
      <c r="C500" s="23" t="s">
        <v>585</v>
      </c>
      <c r="D500" s="50" t="s">
        <v>7</v>
      </c>
      <c r="E500" s="11" t="s">
        <v>8</v>
      </c>
      <c r="F500" s="54">
        <v>96042</v>
      </c>
      <c r="G500" s="55">
        <v>234631</v>
      </c>
      <c r="H500" s="46">
        <f t="shared" si="108"/>
        <v>96042</v>
      </c>
      <c r="I500" s="46">
        <f t="shared" si="109"/>
        <v>234631</v>
      </c>
      <c r="J500" s="47">
        <f t="shared" si="110"/>
        <v>165336.5</v>
      </c>
      <c r="K500" s="46">
        <f t="shared" si="111"/>
        <v>165336.5</v>
      </c>
      <c r="L500" s="38">
        <f t="shared" si="112"/>
        <v>97997.221697862435</v>
      </c>
      <c r="M500" s="39">
        <f t="shared" si="113"/>
        <v>0.59271377885622611</v>
      </c>
      <c r="N500" s="46">
        <f t="shared" si="120"/>
        <v>165336.5</v>
      </c>
      <c r="O500" s="44" t="s">
        <v>810</v>
      </c>
    </row>
    <row r="501" spans="1:15" s="18" customFormat="1" ht="25.5">
      <c r="A501" s="11">
        <v>499</v>
      </c>
      <c r="B501" s="11">
        <v>871403</v>
      </c>
      <c r="C501" s="23" t="s">
        <v>49</v>
      </c>
      <c r="D501" s="50" t="s">
        <v>7</v>
      </c>
      <c r="E501" s="11" t="s">
        <v>8</v>
      </c>
      <c r="F501" s="54">
        <v>98798</v>
      </c>
      <c r="G501" s="55">
        <v>511768</v>
      </c>
      <c r="H501" s="46">
        <f t="shared" si="108"/>
        <v>98798</v>
      </c>
      <c r="I501" s="46">
        <f t="shared" si="109"/>
        <v>511768</v>
      </c>
      <c r="J501" s="47">
        <f t="shared" si="110"/>
        <v>305283</v>
      </c>
      <c r="K501" s="46">
        <f t="shared" si="111"/>
        <v>305283</v>
      </c>
      <c r="L501" s="38">
        <f t="shared" si="112"/>
        <v>292013.88742660853</v>
      </c>
      <c r="M501" s="39">
        <f t="shared" si="113"/>
        <v>0.95653504265422096</v>
      </c>
      <c r="N501" s="46">
        <f>K501</f>
        <v>305283</v>
      </c>
      <c r="O501" s="34" t="s">
        <v>803</v>
      </c>
    </row>
    <row r="502" spans="1:15" s="18" customFormat="1" ht="25.5">
      <c r="A502" s="11">
        <v>500</v>
      </c>
      <c r="B502" s="11">
        <v>879420</v>
      </c>
      <c r="C502" s="23" t="s">
        <v>586</v>
      </c>
      <c r="D502" s="50" t="s">
        <v>7</v>
      </c>
      <c r="E502" s="11" t="s">
        <v>8</v>
      </c>
      <c r="F502" s="54">
        <v>814800</v>
      </c>
      <c r="G502" s="55">
        <v>355577</v>
      </c>
      <c r="H502" s="46">
        <f t="shared" si="108"/>
        <v>355577</v>
      </c>
      <c r="I502" s="46">
        <f t="shared" si="109"/>
        <v>814800</v>
      </c>
      <c r="J502" s="47">
        <f t="shared" si="110"/>
        <v>585188.5</v>
      </c>
      <c r="K502" s="46">
        <f t="shared" si="111"/>
        <v>585188.5</v>
      </c>
      <c r="L502" s="38">
        <f t="shared" si="112"/>
        <v>324719.69737682992</v>
      </c>
      <c r="M502" s="39">
        <f t="shared" si="113"/>
        <v>0.55489760543283051</v>
      </c>
      <c r="N502" s="46">
        <f t="shared" ref="N502:N506" si="121">J502</f>
        <v>585188.5</v>
      </c>
      <c r="O502" s="44" t="s">
        <v>810</v>
      </c>
    </row>
    <row r="503" spans="1:15" s="18" customFormat="1">
      <c r="A503" s="11">
        <v>501</v>
      </c>
      <c r="B503" s="11">
        <v>879162</v>
      </c>
      <c r="C503" s="23" t="s">
        <v>82</v>
      </c>
      <c r="D503" s="50" t="s">
        <v>7</v>
      </c>
      <c r="E503" s="11" t="s">
        <v>8</v>
      </c>
      <c r="F503" s="54">
        <v>404250</v>
      </c>
      <c r="G503" s="55">
        <v>241627</v>
      </c>
      <c r="H503" s="46">
        <f t="shared" si="108"/>
        <v>241627</v>
      </c>
      <c r="I503" s="46">
        <f t="shared" si="109"/>
        <v>404250</v>
      </c>
      <c r="J503" s="47">
        <f t="shared" si="110"/>
        <v>322938.5</v>
      </c>
      <c r="K503" s="46">
        <f t="shared" si="111"/>
        <v>322938.5</v>
      </c>
      <c r="L503" s="38">
        <f t="shared" si="112"/>
        <v>114991.82607689992</v>
      </c>
      <c r="M503" s="39">
        <f t="shared" si="113"/>
        <v>0.35607964388544544</v>
      </c>
      <c r="N503" s="46">
        <f t="shared" si="121"/>
        <v>322938.5</v>
      </c>
      <c r="O503" s="44" t="s">
        <v>810</v>
      </c>
    </row>
    <row r="504" spans="1:15" s="18" customFormat="1" ht="25.5">
      <c r="A504" s="11">
        <v>502</v>
      </c>
      <c r="B504" s="11">
        <v>879410</v>
      </c>
      <c r="C504" s="23" t="s">
        <v>587</v>
      </c>
      <c r="D504" s="50" t="s">
        <v>7</v>
      </c>
      <c r="E504" s="11" t="s">
        <v>8</v>
      </c>
      <c r="F504" s="54">
        <v>725550</v>
      </c>
      <c r="G504" s="55">
        <v>305969</v>
      </c>
      <c r="H504" s="46">
        <f t="shared" si="108"/>
        <v>305969</v>
      </c>
      <c r="I504" s="46">
        <f t="shared" si="109"/>
        <v>725550</v>
      </c>
      <c r="J504" s="47">
        <f t="shared" si="110"/>
        <v>515759.5</v>
      </c>
      <c r="K504" s="46">
        <f t="shared" si="111"/>
        <v>515759.5</v>
      </c>
      <c r="L504" s="38">
        <f t="shared" si="112"/>
        <v>296688.57035703282</v>
      </c>
      <c r="M504" s="39">
        <f t="shared" si="113"/>
        <v>0.5752459631999659</v>
      </c>
      <c r="N504" s="46">
        <f t="shared" si="121"/>
        <v>515759.5</v>
      </c>
      <c r="O504" s="44" t="s">
        <v>810</v>
      </c>
    </row>
    <row r="505" spans="1:15" s="18" customFormat="1">
      <c r="A505" s="11">
        <v>503</v>
      </c>
      <c r="B505" s="11">
        <v>879420</v>
      </c>
      <c r="C505" s="23" t="s">
        <v>588</v>
      </c>
      <c r="D505" s="50" t="s">
        <v>7</v>
      </c>
      <c r="E505" s="11" t="s">
        <v>8</v>
      </c>
      <c r="F505" s="54">
        <v>814800</v>
      </c>
      <c r="G505" s="55">
        <v>355577</v>
      </c>
      <c r="H505" s="46">
        <f t="shared" si="108"/>
        <v>355577</v>
      </c>
      <c r="I505" s="46">
        <f t="shared" si="109"/>
        <v>814800</v>
      </c>
      <c r="J505" s="47">
        <f t="shared" si="110"/>
        <v>585188.5</v>
      </c>
      <c r="K505" s="46">
        <f t="shared" si="111"/>
        <v>585188.5</v>
      </c>
      <c r="L505" s="38">
        <f t="shared" si="112"/>
        <v>324719.69737682992</v>
      </c>
      <c r="M505" s="39">
        <f t="shared" si="113"/>
        <v>0.55489760543283051</v>
      </c>
      <c r="N505" s="46">
        <f t="shared" si="121"/>
        <v>585188.5</v>
      </c>
      <c r="O505" s="44" t="s">
        <v>810</v>
      </c>
    </row>
    <row r="506" spans="1:15" s="18" customFormat="1" ht="25.5">
      <c r="A506" s="11">
        <v>504</v>
      </c>
      <c r="B506" s="11">
        <v>879522</v>
      </c>
      <c r="C506" s="23" t="s">
        <v>79</v>
      </c>
      <c r="D506" s="50" t="s">
        <v>7</v>
      </c>
      <c r="E506" s="11" t="s">
        <v>8</v>
      </c>
      <c r="F506" s="54">
        <v>106050</v>
      </c>
      <c r="G506" s="55">
        <v>221434</v>
      </c>
      <c r="H506" s="46">
        <f t="shared" si="108"/>
        <v>106050</v>
      </c>
      <c r="I506" s="46">
        <f t="shared" si="109"/>
        <v>221434</v>
      </c>
      <c r="J506" s="47">
        <f t="shared" si="110"/>
        <v>163742</v>
      </c>
      <c r="K506" s="46">
        <f t="shared" si="111"/>
        <v>163742</v>
      </c>
      <c r="L506" s="38">
        <f t="shared" si="112"/>
        <v>81588.808840428595</v>
      </c>
      <c r="M506" s="39">
        <f t="shared" si="113"/>
        <v>0.49827661101262105</v>
      </c>
      <c r="N506" s="46">
        <f t="shared" si="121"/>
        <v>163742</v>
      </c>
      <c r="O506" s="44" t="s">
        <v>810</v>
      </c>
    </row>
    <row r="507" spans="1:15" s="18" customFormat="1" ht="25.5">
      <c r="A507" s="11">
        <v>505</v>
      </c>
      <c r="B507" s="11">
        <v>879150</v>
      </c>
      <c r="C507" s="23" t="s">
        <v>83</v>
      </c>
      <c r="D507" s="50" t="s">
        <v>7</v>
      </c>
      <c r="E507" s="11" t="s">
        <v>8</v>
      </c>
      <c r="F507" s="54">
        <v>353850</v>
      </c>
      <c r="G507" s="55">
        <v>284875</v>
      </c>
      <c r="H507" s="46">
        <f t="shared" si="108"/>
        <v>284875</v>
      </c>
      <c r="I507" s="46">
        <f t="shared" si="109"/>
        <v>353850</v>
      </c>
      <c r="J507" s="47">
        <f t="shared" si="110"/>
        <v>319362.5</v>
      </c>
      <c r="K507" s="46">
        <f t="shared" si="111"/>
        <v>319362.5</v>
      </c>
      <c r="L507" s="38">
        <f t="shared" si="112"/>
        <v>48772.690232342116</v>
      </c>
      <c r="M507" s="39">
        <f t="shared" si="113"/>
        <v>0.15271890166297583</v>
      </c>
      <c r="N507" s="46">
        <f t="shared" ref="N507:N508" si="122">H507</f>
        <v>284875</v>
      </c>
      <c r="O507" s="48" t="s">
        <v>812</v>
      </c>
    </row>
    <row r="508" spans="1:15" s="18" customFormat="1" ht="25.5">
      <c r="A508" s="11">
        <v>506</v>
      </c>
      <c r="B508" s="11">
        <v>879201</v>
      </c>
      <c r="C508" s="23" t="s">
        <v>589</v>
      </c>
      <c r="D508" s="50" t="s">
        <v>7</v>
      </c>
      <c r="E508" s="11" t="s">
        <v>8</v>
      </c>
      <c r="F508" s="54">
        <v>300300</v>
      </c>
      <c r="G508" s="55">
        <v>241627</v>
      </c>
      <c r="H508" s="46">
        <f t="shared" si="108"/>
        <v>241627</v>
      </c>
      <c r="I508" s="46">
        <f t="shared" si="109"/>
        <v>300300</v>
      </c>
      <c r="J508" s="47">
        <f t="shared" si="110"/>
        <v>270963.5</v>
      </c>
      <c r="K508" s="46">
        <f t="shared" si="111"/>
        <v>270963.5</v>
      </c>
      <c r="L508" s="38">
        <f t="shared" si="112"/>
        <v>41488.0761725583</v>
      </c>
      <c r="M508" s="39">
        <f t="shared" si="113"/>
        <v>0.15311315425346328</v>
      </c>
      <c r="N508" s="46">
        <f t="shared" si="122"/>
        <v>241627</v>
      </c>
      <c r="O508" s="48" t="s">
        <v>812</v>
      </c>
    </row>
    <row r="509" spans="1:15" s="18" customFormat="1" ht="25.5">
      <c r="A509" s="11">
        <v>507</v>
      </c>
      <c r="B509" s="11">
        <v>879205</v>
      </c>
      <c r="C509" s="23" t="s">
        <v>74</v>
      </c>
      <c r="D509" s="50" t="s">
        <v>7</v>
      </c>
      <c r="E509" s="11" t="s">
        <v>8</v>
      </c>
      <c r="F509" s="54">
        <v>72450</v>
      </c>
      <c r="G509" s="55">
        <v>142199</v>
      </c>
      <c r="H509" s="46">
        <f t="shared" si="108"/>
        <v>72450</v>
      </c>
      <c r="I509" s="46">
        <f t="shared" si="109"/>
        <v>142199</v>
      </c>
      <c r="J509" s="47">
        <f t="shared" si="110"/>
        <v>107324.5</v>
      </c>
      <c r="K509" s="46">
        <f t="shared" si="111"/>
        <v>107324.5</v>
      </c>
      <c r="L509" s="38">
        <f t="shared" si="112"/>
        <v>49319.990880980506</v>
      </c>
      <c r="M509" s="39">
        <f t="shared" si="113"/>
        <v>0.45954083998509665</v>
      </c>
      <c r="N509" s="46">
        <f t="shared" ref="N509:N510" si="123">J509</f>
        <v>107324.5</v>
      </c>
      <c r="O509" s="44" t="s">
        <v>810</v>
      </c>
    </row>
    <row r="510" spans="1:15" s="18" customFormat="1" ht="25.5">
      <c r="A510" s="11">
        <v>508</v>
      </c>
      <c r="B510" s="11">
        <v>879112</v>
      </c>
      <c r="C510" s="23" t="s">
        <v>67</v>
      </c>
      <c r="D510" s="50" t="s">
        <v>7</v>
      </c>
      <c r="E510" s="11" t="s">
        <v>8</v>
      </c>
      <c r="F510" s="54">
        <v>700350</v>
      </c>
      <c r="G510" s="55">
        <v>284875</v>
      </c>
      <c r="H510" s="46">
        <f t="shared" si="108"/>
        <v>284875</v>
      </c>
      <c r="I510" s="46">
        <f t="shared" si="109"/>
        <v>700350</v>
      </c>
      <c r="J510" s="47">
        <f t="shared" si="110"/>
        <v>492612.5</v>
      </c>
      <c r="K510" s="46">
        <f t="shared" si="111"/>
        <v>492612.5</v>
      </c>
      <c r="L510" s="38">
        <f t="shared" si="112"/>
        <v>293785.18991348083</v>
      </c>
      <c r="M510" s="39">
        <f t="shared" si="113"/>
        <v>0.59638192273537682</v>
      </c>
      <c r="N510" s="46">
        <f t="shared" si="123"/>
        <v>492612.5</v>
      </c>
      <c r="O510" s="44" t="s">
        <v>810</v>
      </c>
    </row>
    <row r="511" spans="1:15" s="18" customFormat="1">
      <c r="A511" s="11">
        <v>509</v>
      </c>
      <c r="B511" s="11">
        <v>879111</v>
      </c>
      <c r="C511" s="23" t="s">
        <v>72</v>
      </c>
      <c r="D511" s="50" t="s">
        <v>7</v>
      </c>
      <c r="E511" s="11" t="s">
        <v>8</v>
      </c>
      <c r="F511" s="54">
        <v>322350</v>
      </c>
      <c r="G511" s="55">
        <v>259594</v>
      </c>
      <c r="H511" s="46">
        <f t="shared" si="108"/>
        <v>259594</v>
      </c>
      <c r="I511" s="46">
        <f t="shared" si="109"/>
        <v>322350</v>
      </c>
      <c r="J511" s="47">
        <f t="shared" si="110"/>
        <v>290972</v>
      </c>
      <c r="K511" s="46">
        <f t="shared" si="111"/>
        <v>290972</v>
      </c>
      <c r="L511" s="38">
        <f t="shared" si="112"/>
        <v>44375.193160142975</v>
      </c>
      <c r="M511" s="39">
        <f t="shared" si="113"/>
        <v>0.15250674690397351</v>
      </c>
      <c r="N511" s="46">
        <f>H511</f>
        <v>259594</v>
      </c>
      <c r="O511" s="48" t="s">
        <v>812</v>
      </c>
    </row>
    <row r="512" spans="1:15" s="18" customFormat="1" ht="25.5">
      <c r="A512" s="11">
        <v>510</v>
      </c>
      <c r="B512" s="11">
        <v>879113</v>
      </c>
      <c r="C512" s="23" t="s">
        <v>78</v>
      </c>
      <c r="D512" s="50" t="s">
        <v>7</v>
      </c>
      <c r="E512" s="11" t="s">
        <v>8</v>
      </c>
      <c r="F512" s="54">
        <v>750750</v>
      </c>
      <c r="G512" s="55">
        <v>326109</v>
      </c>
      <c r="H512" s="46">
        <f t="shared" si="108"/>
        <v>326109</v>
      </c>
      <c r="I512" s="46">
        <f t="shared" si="109"/>
        <v>750750</v>
      </c>
      <c r="J512" s="47">
        <f t="shared" si="110"/>
        <v>538429.5</v>
      </c>
      <c r="K512" s="46">
        <f t="shared" si="111"/>
        <v>538429.5</v>
      </c>
      <c r="L512" s="38">
        <f t="shared" si="112"/>
        <v>300266.53066983673</v>
      </c>
      <c r="M512" s="39">
        <f t="shared" si="113"/>
        <v>0.55767102409848779</v>
      </c>
      <c r="N512" s="46">
        <f>J512</f>
        <v>538429.5</v>
      </c>
      <c r="O512" s="44" t="s">
        <v>810</v>
      </c>
    </row>
    <row r="513" spans="1:15" s="18" customFormat="1" ht="25.5">
      <c r="A513" s="11">
        <v>511</v>
      </c>
      <c r="B513" s="11">
        <v>879161</v>
      </c>
      <c r="C513" s="23" t="s">
        <v>73</v>
      </c>
      <c r="D513" s="50" t="s">
        <v>7</v>
      </c>
      <c r="E513" s="11" t="s">
        <v>8</v>
      </c>
      <c r="F513" s="54">
        <v>738150</v>
      </c>
      <c r="G513" s="55">
        <v>241627</v>
      </c>
      <c r="H513" s="46">
        <f t="shared" si="108"/>
        <v>241627</v>
      </c>
      <c r="I513" s="46">
        <f t="shared" si="109"/>
        <v>738150</v>
      </c>
      <c r="J513" s="47">
        <f t="shared" si="110"/>
        <v>489888.5</v>
      </c>
      <c r="K513" s="46">
        <f t="shared" si="111"/>
        <v>489888.5</v>
      </c>
      <c r="L513" s="38">
        <f t="shared" si="112"/>
        <v>351094.78031508811</v>
      </c>
      <c r="M513" s="39">
        <f t="shared" si="113"/>
        <v>0.71668304178417763</v>
      </c>
      <c r="N513" s="46">
        <f>K513</f>
        <v>489888.5</v>
      </c>
      <c r="O513" s="34" t="s">
        <v>803</v>
      </c>
    </row>
    <row r="514" spans="1:15" s="18" customFormat="1">
      <c r="A514" s="11">
        <v>512</v>
      </c>
      <c r="B514" s="11">
        <v>879523</v>
      </c>
      <c r="C514" s="23" t="s">
        <v>590</v>
      </c>
      <c r="D514" s="50" t="s">
        <v>7</v>
      </c>
      <c r="E514" s="11" t="s">
        <v>8</v>
      </c>
      <c r="F514" s="54">
        <v>138600</v>
      </c>
      <c r="G514" s="55">
        <v>161200</v>
      </c>
      <c r="H514" s="46">
        <f t="shared" si="108"/>
        <v>138600</v>
      </c>
      <c r="I514" s="46">
        <f t="shared" si="109"/>
        <v>161200</v>
      </c>
      <c r="J514" s="47">
        <f t="shared" si="110"/>
        <v>149900</v>
      </c>
      <c r="K514" s="46">
        <f t="shared" si="111"/>
        <v>149900</v>
      </c>
      <c r="L514" s="38">
        <f t="shared" si="112"/>
        <v>15980.613254815975</v>
      </c>
      <c r="M514" s="39">
        <f t="shared" si="113"/>
        <v>0.10660849402812525</v>
      </c>
      <c r="N514" s="46">
        <f>H514</f>
        <v>138600</v>
      </c>
      <c r="O514" s="48" t="s">
        <v>812</v>
      </c>
    </row>
    <row r="515" spans="1:15" s="18" customFormat="1">
      <c r="A515" s="11">
        <v>513</v>
      </c>
      <c r="B515" s="11">
        <v>879132</v>
      </c>
      <c r="C515" s="23" t="s">
        <v>591</v>
      </c>
      <c r="D515" s="50" t="s">
        <v>7</v>
      </c>
      <c r="E515" s="11" t="s">
        <v>8</v>
      </c>
      <c r="F515" s="54">
        <v>738150</v>
      </c>
      <c r="G515" s="55">
        <v>284875</v>
      </c>
      <c r="H515" s="46">
        <f t="shared" si="108"/>
        <v>284875</v>
      </c>
      <c r="I515" s="46">
        <f t="shared" si="109"/>
        <v>738150</v>
      </c>
      <c r="J515" s="47">
        <f t="shared" si="110"/>
        <v>511512.5</v>
      </c>
      <c r="K515" s="46">
        <f t="shared" si="111"/>
        <v>511512.5</v>
      </c>
      <c r="L515" s="38">
        <f>STDEV(F515:G515)</f>
        <v>320513.82624233235</v>
      </c>
      <c r="M515" s="39">
        <f t="shared" si="113"/>
        <v>0.62660018326498834</v>
      </c>
      <c r="N515" s="46">
        <f>J515</f>
        <v>511512.5</v>
      </c>
      <c r="O515" s="44" t="s">
        <v>810</v>
      </c>
    </row>
    <row r="516" spans="1:15" s="18" customFormat="1" ht="25.5">
      <c r="A516" s="11">
        <v>514</v>
      </c>
      <c r="B516" s="11">
        <v>879520</v>
      </c>
      <c r="C516" s="23" t="s">
        <v>64</v>
      </c>
      <c r="D516" s="50" t="s">
        <v>7</v>
      </c>
      <c r="E516" s="11" t="s">
        <v>8</v>
      </c>
      <c r="F516" s="54">
        <v>275100</v>
      </c>
      <c r="G516" s="55">
        <v>221434</v>
      </c>
      <c r="H516" s="46">
        <f t="shared" ref="H516:H533" si="124">MIN(F516:G516)</f>
        <v>221434</v>
      </c>
      <c r="I516" s="46">
        <f t="shared" ref="I516:I533" si="125">MAX(F516:G516)</f>
        <v>275100</v>
      </c>
      <c r="J516" s="47">
        <f t="shared" ref="J516:J533" si="126">AVERAGE(F516:G516)</f>
        <v>248267</v>
      </c>
      <c r="K516" s="46">
        <f t="shared" ref="K516:K533" si="127">MEDIAN(F516:G516)</f>
        <v>248267</v>
      </c>
      <c r="L516" s="38">
        <f t="shared" ref="L516:L533" si="128">STDEV(F516:G516)</f>
        <v>37947.592519157261</v>
      </c>
      <c r="M516" s="39">
        <f t="shared" ref="M516:M533" si="129">L516/K516</f>
        <v>0.15284992576201131</v>
      </c>
      <c r="N516" s="46">
        <f t="shared" ref="N516:N518" si="130">H516</f>
        <v>221434</v>
      </c>
      <c r="O516" s="48" t="s">
        <v>812</v>
      </c>
    </row>
    <row r="517" spans="1:15" s="18" customFormat="1" ht="25.5">
      <c r="A517" s="11">
        <v>515</v>
      </c>
      <c r="B517" s="11">
        <v>879510</v>
      </c>
      <c r="C517" s="23" t="s">
        <v>63</v>
      </c>
      <c r="D517" s="50" t="s">
        <v>7</v>
      </c>
      <c r="E517" s="11" t="s">
        <v>8</v>
      </c>
      <c r="F517" s="54">
        <v>275100</v>
      </c>
      <c r="G517" s="55">
        <v>221434</v>
      </c>
      <c r="H517" s="46">
        <f t="shared" si="124"/>
        <v>221434</v>
      </c>
      <c r="I517" s="46">
        <f t="shared" si="125"/>
        <v>275100</v>
      </c>
      <c r="J517" s="47">
        <f t="shared" si="126"/>
        <v>248267</v>
      </c>
      <c r="K517" s="46">
        <f t="shared" si="127"/>
        <v>248267</v>
      </c>
      <c r="L517" s="38">
        <f t="shared" si="128"/>
        <v>37947.592519157261</v>
      </c>
      <c r="M517" s="39">
        <f t="shared" si="129"/>
        <v>0.15284992576201131</v>
      </c>
      <c r="N517" s="46">
        <f t="shared" si="130"/>
        <v>221434</v>
      </c>
      <c r="O517" s="48" t="s">
        <v>812</v>
      </c>
    </row>
    <row r="518" spans="1:15" s="18" customFormat="1" ht="25.5">
      <c r="A518" s="11">
        <v>516</v>
      </c>
      <c r="B518" s="11">
        <v>879122</v>
      </c>
      <c r="C518" s="23" t="s">
        <v>77</v>
      </c>
      <c r="D518" s="50" t="s">
        <v>7</v>
      </c>
      <c r="E518" s="11" t="s">
        <v>8</v>
      </c>
      <c r="F518" s="54">
        <v>353850</v>
      </c>
      <c r="G518" s="55">
        <v>284875</v>
      </c>
      <c r="H518" s="46">
        <f t="shared" si="124"/>
        <v>284875</v>
      </c>
      <c r="I518" s="46">
        <f t="shared" si="125"/>
        <v>353850</v>
      </c>
      <c r="J518" s="47">
        <f t="shared" si="126"/>
        <v>319362.5</v>
      </c>
      <c r="K518" s="46">
        <f t="shared" si="127"/>
        <v>319362.5</v>
      </c>
      <c r="L518" s="38">
        <f t="shared" si="128"/>
        <v>48772.690232342116</v>
      </c>
      <c r="M518" s="39">
        <f t="shared" si="129"/>
        <v>0.15271890166297583</v>
      </c>
      <c r="N518" s="46">
        <f t="shared" si="130"/>
        <v>284875</v>
      </c>
      <c r="O518" s="48" t="s">
        <v>812</v>
      </c>
    </row>
    <row r="519" spans="1:15" s="18" customFormat="1">
      <c r="A519" s="11">
        <v>517</v>
      </c>
      <c r="B519" s="11">
        <v>879121</v>
      </c>
      <c r="C519" s="23" t="s">
        <v>75</v>
      </c>
      <c r="D519" s="50" t="s">
        <v>7</v>
      </c>
      <c r="E519" s="11" t="s">
        <v>8</v>
      </c>
      <c r="F519" s="54">
        <v>353850</v>
      </c>
      <c r="G519" s="55">
        <v>221434</v>
      </c>
      <c r="H519" s="46">
        <f t="shared" si="124"/>
        <v>221434</v>
      </c>
      <c r="I519" s="46">
        <f t="shared" si="125"/>
        <v>353850</v>
      </c>
      <c r="J519" s="47">
        <f t="shared" si="126"/>
        <v>287642</v>
      </c>
      <c r="K519" s="46">
        <f t="shared" si="127"/>
        <v>287642</v>
      </c>
      <c r="L519" s="38">
        <f t="shared" si="128"/>
        <v>93632.251537597884</v>
      </c>
      <c r="M519" s="39">
        <f t="shared" si="129"/>
        <v>0.32551661974815183</v>
      </c>
      <c r="N519" s="46">
        <f t="shared" ref="N519:N520" si="131">J519</f>
        <v>287642</v>
      </c>
      <c r="O519" s="44" t="s">
        <v>810</v>
      </c>
    </row>
    <row r="520" spans="1:15" s="18" customFormat="1">
      <c r="A520" s="11">
        <v>518</v>
      </c>
      <c r="B520" s="11">
        <v>879460</v>
      </c>
      <c r="C520" s="23" t="s">
        <v>592</v>
      </c>
      <c r="D520" s="50" t="s">
        <v>7</v>
      </c>
      <c r="E520" s="11" t="s">
        <v>8</v>
      </c>
      <c r="F520" s="54">
        <v>645750</v>
      </c>
      <c r="G520" s="55">
        <v>241627</v>
      </c>
      <c r="H520" s="46">
        <f t="shared" si="124"/>
        <v>241627</v>
      </c>
      <c r="I520" s="46">
        <f t="shared" si="125"/>
        <v>645750</v>
      </c>
      <c r="J520" s="47">
        <f t="shared" si="126"/>
        <v>443688.5</v>
      </c>
      <c r="K520" s="46">
        <f t="shared" si="127"/>
        <v>443688.5</v>
      </c>
      <c r="L520" s="38">
        <f t="shared" si="128"/>
        <v>285758.11373345117</v>
      </c>
      <c r="M520" s="39">
        <f t="shared" si="129"/>
        <v>0.64405120649611425</v>
      </c>
      <c r="N520" s="46">
        <f t="shared" si="131"/>
        <v>443688.5</v>
      </c>
      <c r="O520" s="44" t="s">
        <v>810</v>
      </c>
    </row>
    <row r="521" spans="1:15" s="18" customFormat="1" ht="25.5">
      <c r="A521" s="11">
        <v>519</v>
      </c>
      <c r="B521" s="11">
        <v>879131</v>
      </c>
      <c r="C521" s="23" t="s">
        <v>66</v>
      </c>
      <c r="D521" s="50" t="s">
        <v>7</v>
      </c>
      <c r="E521" s="11" t="s">
        <v>8</v>
      </c>
      <c r="F521" s="54">
        <v>353850</v>
      </c>
      <c r="G521" s="55">
        <v>305969</v>
      </c>
      <c r="H521" s="46">
        <f t="shared" si="124"/>
        <v>305969</v>
      </c>
      <c r="I521" s="46">
        <f t="shared" si="125"/>
        <v>353850</v>
      </c>
      <c r="J521" s="47">
        <f t="shared" si="126"/>
        <v>329909.5</v>
      </c>
      <c r="K521" s="46">
        <f t="shared" si="127"/>
        <v>329909.5</v>
      </c>
      <c r="L521" s="38">
        <f t="shared" si="128"/>
        <v>33856.979789993085</v>
      </c>
      <c r="M521" s="39">
        <f t="shared" si="129"/>
        <v>0.10262505259773691</v>
      </c>
      <c r="N521" s="46">
        <f>H521</f>
        <v>305969</v>
      </c>
      <c r="O521" s="48" t="s">
        <v>812</v>
      </c>
    </row>
    <row r="522" spans="1:15" s="18" customFormat="1">
      <c r="A522" s="11">
        <v>520</v>
      </c>
      <c r="B522" s="11">
        <v>879116</v>
      </c>
      <c r="C522" s="23" t="s">
        <v>593</v>
      </c>
      <c r="D522" s="50" t="s">
        <v>7</v>
      </c>
      <c r="E522" s="11" t="s">
        <v>8</v>
      </c>
      <c r="F522" s="54">
        <v>700350</v>
      </c>
      <c r="G522" s="55">
        <v>284875</v>
      </c>
      <c r="H522" s="46">
        <f t="shared" si="124"/>
        <v>284875</v>
      </c>
      <c r="I522" s="46">
        <f t="shared" si="125"/>
        <v>700350</v>
      </c>
      <c r="J522" s="47">
        <f t="shared" si="126"/>
        <v>492612.5</v>
      </c>
      <c r="K522" s="46">
        <f t="shared" si="127"/>
        <v>492612.5</v>
      </c>
      <c r="L522" s="38">
        <f t="shared" si="128"/>
        <v>293785.18991348083</v>
      </c>
      <c r="M522" s="39">
        <f t="shared" si="129"/>
        <v>0.59638192273537682</v>
      </c>
      <c r="N522" s="46">
        <f t="shared" ref="N522:N524" si="132">J522</f>
        <v>492612.5</v>
      </c>
      <c r="O522" s="44" t="s">
        <v>810</v>
      </c>
    </row>
    <row r="523" spans="1:15" s="18" customFormat="1" ht="25.5">
      <c r="A523" s="11">
        <v>521</v>
      </c>
      <c r="B523" s="11">
        <v>879301</v>
      </c>
      <c r="C523" s="23" t="s">
        <v>594</v>
      </c>
      <c r="D523" s="50" t="s">
        <v>7</v>
      </c>
      <c r="E523" s="11" t="s">
        <v>8</v>
      </c>
      <c r="F523" s="54">
        <v>681450</v>
      </c>
      <c r="G523" s="55">
        <v>270141</v>
      </c>
      <c r="H523" s="46">
        <f t="shared" si="124"/>
        <v>270141</v>
      </c>
      <c r="I523" s="46">
        <f t="shared" si="125"/>
        <v>681450</v>
      </c>
      <c r="J523" s="47">
        <f t="shared" si="126"/>
        <v>475795.5</v>
      </c>
      <c r="K523" s="46">
        <f t="shared" si="127"/>
        <v>475795.5</v>
      </c>
      <c r="L523" s="38">
        <f t="shared" si="128"/>
        <v>290839.38306305767</v>
      </c>
      <c r="M523" s="39">
        <f t="shared" si="129"/>
        <v>0.61126972210341979</v>
      </c>
      <c r="N523" s="46">
        <f t="shared" si="132"/>
        <v>475795.5</v>
      </c>
      <c r="O523" s="44" t="s">
        <v>810</v>
      </c>
    </row>
    <row r="524" spans="1:15" s="18" customFormat="1" ht="25.5">
      <c r="A524" s="11">
        <v>522</v>
      </c>
      <c r="B524" s="11">
        <v>879391</v>
      </c>
      <c r="C524" s="23" t="s">
        <v>595</v>
      </c>
      <c r="D524" s="50" t="s">
        <v>7</v>
      </c>
      <c r="E524" s="11" t="s">
        <v>8</v>
      </c>
      <c r="F524" s="54">
        <v>814800</v>
      </c>
      <c r="G524" s="55">
        <v>305969</v>
      </c>
      <c r="H524" s="46">
        <f t="shared" si="124"/>
        <v>305969</v>
      </c>
      <c r="I524" s="46">
        <f t="shared" si="125"/>
        <v>814800</v>
      </c>
      <c r="J524" s="47">
        <f t="shared" si="126"/>
        <v>560384.5</v>
      </c>
      <c r="K524" s="46">
        <f t="shared" si="127"/>
        <v>560384.5</v>
      </c>
      <c r="L524" s="38">
        <f t="shared" si="128"/>
        <v>359797.85057793214</v>
      </c>
      <c r="M524" s="39">
        <f t="shared" si="129"/>
        <v>0.64205532197612913</v>
      </c>
      <c r="N524" s="46">
        <f t="shared" si="132"/>
        <v>560384.5</v>
      </c>
      <c r="O524" s="44" t="s">
        <v>810</v>
      </c>
    </row>
    <row r="525" spans="1:15" s="18" customFormat="1" ht="25.5">
      <c r="A525" s="11">
        <v>523</v>
      </c>
      <c r="B525" s="11">
        <v>345002</v>
      </c>
      <c r="C525" s="23" t="s">
        <v>596</v>
      </c>
      <c r="D525" s="50" t="s">
        <v>7</v>
      </c>
      <c r="E525" s="11" t="s">
        <v>8</v>
      </c>
      <c r="F525" s="54">
        <v>457319</v>
      </c>
      <c r="G525" s="55">
        <v>61608</v>
      </c>
      <c r="H525" s="46">
        <f t="shared" si="124"/>
        <v>61608</v>
      </c>
      <c r="I525" s="46">
        <f t="shared" si="125"/>
        <v>457319</v>
      </c>
      <c r="J525" s="47">
        <f t="shared" si="126"/>
        <v>259463.5</v>
      </c>
      <c r="K525" s="46">
        <f t="shared" si="127"/>
        <v>259463.5</v>
      </c>
      <c r="L525" s="38">
        <f t="shared" si="128"/>
        <v>279809.93149010988</v>
      </c>
      <c r="M525" s="39">
        <f t="shared" si="129"/>
        <v>1.0784173168484581</v>
      </c>
      <c r="N525" s="46">
        <f t="shared" ref="N525:N526" si="133">K525</f>
        <v>259463.5</v>
      </c>
      <c r="O525" s="34" t="s">
        <v>803</v>
      </c>
    </row>
    <row r="526" spans="1:15" s="18" customFormat="1" ht="25.5">
      <c r="A526" s="11">
        <v>524</v>
      </c>
      <c r="B526" s="11">
        <v>345001</v>
      </c>
      <c r="C526" s="23" t="s">
        <v>597</v>
      </c>
      <c r="D526" s="50" t="s">
        <v>7</v>
      </c>
      <c r="E526" s="11" t="s">
        <v>8</v>
      </c>
      <c r="F526" s="54">
        <v>457319</v>
      </c>
      <c r="G526" s="55">
        <v>61608</v>
      </c>
      <c r="H526" s="46">
        <f t="shared" si="124"/>
        <v>61608</v>
      </c>
      <c r="I526" s="46">
        <f t="shared" si="125"/>
        <v>457319</v>
      </c>
      <c r="J526" s="47">
        <f t="shared" si="126"/>
        <v>259463.5</v>
      </c>
      <c r="K526" s="46">
        <f t="shared" si="127"/>
        <v>259463.5</v>
      </c>
      <c r="L526" s="38">
        <f t="shared" si="128"/>
        <v>279809.93149010988</v>
      </c>
      <c r="M526" s="39">
        <f t="shared" si="129"/>
        <v>1.0784173168484581</v>
      </c>
      <c r="N526" s="46">
        <f t="shared" si="133"/>
        <v>259463.5</v>
      </c>
      <c r="O526" s="34" t="s">
        <v>803</v>
      </c>
    </row>
    <row r="527" spans="1:15" s="18" customFormat="1" ht="25.5">
      <c r="A527" s="11">
        <v>525</v>
      </c>
      <c r="B527" s="11">
        <v>992000</v>
      </c>
      <c r="C527" s="23" t="s">
        <v>598</v>
      </c>
      <c r="D527" s="50" t="s">
        <v>7</v>
      </c>
      <c r="E527" s="11" t="s">
        <v>8</v>
      </c>
      <c r="F527" s="54">
        <v>18849</v>
      </c>
      <c r="G527" s="55">
        <v>37595</v>
      </c>
      <c r="H527" s="46">
        <f t="shared" si="124"/>
        <v>18849</v>
      </c>
      <c r="I527" s="46">
        <f t="shared" si="125"/>
        <v>37595</v>
      </c>
      <c r="J527" s="47">
        <f t="shared" si="126"/>
        <v>28222</v>
      </c>
      <c r="K527" s="46">
        <f t="shared" si="127"/>
        <v>28222</v>
      </c>
      <c r="L527" s="38">
        <f t="shared" si="128"/>
        <v>13255.423720123021</v>
      </c>
      <c r="M527" s="39">
        <f t="shared" si="129"/>
        <v>0.46968406633559001</v>
      </c>
      <c r="N527" s="46">
        <f t="shared" ref="N527:N528" si="134">J527</f>
        <v>28222</v>
      </c>
      <c r="O527" s="44" t="s">
        <v>810</v>
      </c>
    </row>
    <row r="528" spans="1:15" s="18" customFormat="1">
      <c r="A528" s="11">
        <v>526</v>
      </c>
      <c r="B528" s="11">
        <v>876802</v>
      </c>
      <c r="C528" s="23" t="s">
        <v>599</v>
      </c>
      <c r="D528" s="50" t="s">
        <v>7</v>
      </c>
      <c r="E528" s="11" t="s">
        <v>8</v>
      </c>
      <c r="F528" s="54">
        <v>88268</v>
      </c>
      <c r="G528" s="55">
        <v>139876</v>
      </c>
      <c r="H528" s="46">
        <f t="shared" si="124"/>
        <v>88268</v>
      </c>
      <c r="I528" s="46">
        <f t="shared" si="125"/>
        <v>139876</v>
      </c>
      <c r="J528" s="47">
        <f t="shared" si="126"/>
        <v>114072</v>
      </c>
      <c r="K528" s="46">
        <f t="shared" si="127"/>
        <v>114072</v>
      </c>
      <c r="L528" s="38">
        <f t="shared" si="128"/>
        <v>36492.366763475344</v>
      </c>
      <c r="M528" s="39">
        <f t="shared" si="129"/>
        <v>0.3199064342123864</v>
      </c>
      <c r="N528" s="46">
        <f t="shared" si="134"/>
        <v>114072</v>
      </c>
      <c r="O528" s="44" t="s">
        <v>810</v>
      </c>
    </row>
    <row r="529" spans="1:15" s="18" customFormat="1" ht="25.5">
      <c r="A529" s="11">
        <v>527</v>
      </c>
      <c r="B529" s="53">
        <v>998702</v>
      </c>
      <c r="C529" s="23" t="s">
        <v>600</v>
      </c>
      <c r="D529" s="50" t="s">
        <v>7</v>
      </c>
      <c r="E529" s="11" t="s">
        <v>8</v>
      </c>
      <c r="F529" s="54">
        <v>350000</v>
      </c>
      <c r="G529" s="30"/>
      <c r="H529" s="46">
        <f t="shared" si="124"/>
        <v>350000</v>
      </c>
      <c r="I529" s="46">
        <f t="shared" si="125"/>
        <v>350000</v>
      </c>
      <c r="J529" s="47">
        <f t="shared" si="126"/>
        <v>350000</v>
      </c>
      <c r="K529" s="46">
        <f t="shared" si="127"/>
        <v>350000</v>
      </c>
      <c r="L529" s="38" t="e">
        <f t="shared" si="128"/>
        <v>#DIV/0!</v>
      </c>
      <c r="M529" s="39" t="e">
        <f t="shared" si="129"/>
        <v>#DIV/0!</v>
      </c>
      <c r="N529" s="46">
        <f t="shared" ref="N529:N533" si="135">F529</f>
        <v>350000</v>
      </c>
      <c r="O529" s="49" t="s">
        <v>808</v>
      </c>
    </row>
    <row r="530" spans="1:15" s="18" customFormat="1" ht="25.5">
      <c r="A530" s="11">
        <v>528</v>
      </c>
      <c r="B530" s="53" t="s">
        <v>601</v>
      </c>
      <c r="C530" s="23" t="s">
        <v>602</v>
      </c>
      <c r="D530" s="50" t="s">
        <v>7</v>
      </c>
      <c r="E530" s="11" t="s">
        <v>8</v>
      </c>
      <c r="F530" s="54">
        <v>127900</v>
      </c>
      <c r="G530" s="30"/>
      <c r="H530" s="46">
        <f t="shared" si="124"/>
        <v>127900</v>
      </c>
      <c r="I530" s="46">
        <f t="shared" si="125"/>
        <v>127900</v>
      </c>
      <c r="J530" s="47">
        <f t="shared" si="126"/>
        <v>127900</v>
      </c>
      <c r="K530" s="46">
        <f t="shared" si="127"/>
        <v>127900</v>
      </c>
      <c r="L530" s="38" t="e">
        <f t="shared" si="128"/>
        <v>#DIV/0!</v>
      </c>
      <c r="M530" s="39" t="e">
        <f t="shared" si="129"/>
        <v>#DIV/0!</v>
      </c>
      <c r="N530" s="46">
        <f t="shared" si="135"/>
        <v>127900</v>
      </c>
      <c r="O530" s="49" t="s">
        <v>808</v>
      </c>
    </row>
    <row r="531" spans="1:15" s="18" customFormat="1" ht="25.5">
      <c r="A531" s="11">
        <v>529</v>
      </c>
      <c r="B531" s="53" t="s">
        <v>601</v>
      </c>
      <c r="C531" s="23" t="s">
        <v>603</v>
      </c>
      <c r="D531" s="50" t="s">
        <v>7</v>
      </c>
      <c r="E531" s="11" t="s">
        <v>8</v>
      </c>
      <c r="F531" s="54">
        <v>650000</v>
      </c>
      <c r="G531" s="30"/>
      <c r="H531" s="46">
        <f t="shared" si="124"/>
        <v>650000</v>
      </c>
      <c r="I531" s="46">
        <f t="shared" si="125"/>
        <v>650000</v>
      </c>
      <c r="J531" s="47">
        <f t="shared" si="126"/>
        <v>650000</v>
      </c>
      <c r="K531" s="46">
        <f t="shared" si="127"/>
        <v>650000</v>
      </c>
      <c r="L531" s="38" t="e">
        <f t="shared" si="128"/>
        <v>#DIV/0!</v>
      </c>
      <c r="M531" s="39" t="e">
        <f t="shared" si="129"/>
        <v>#DIV/0!</v>
      </c>
      <c r="N531" s="46">
        <f t="shared" si="135"/>
        <v>650000</v>
      </c>
      <c r="O531" s="49" t="s">
        <v>808</v>
      </c>
    </row>
    <row r="532" spans="1:15" s="18" customFormat="1" ht="25.5">
      <c r="A532" s="11">
        <v>530</v>
      </c>
      <c r="B532" s="53" t="s">
        <v>601</v>
      </c>
      <c r="C532" s="23" t="s">
        <v>604</v>
      </c>
      <c r="D532" s="50" t="s">
        <v>7</v>
      </c>
      <c r="E532" s="11" t="s">
        <v>8</v>
      </c>
      <c r="F532" s="54">
        <v>262500</v>
      </c>
      <c r="G532" s="30"/>
      <c r="H532" s="46">
        <f t="shared" si="124"/>
        <v>262500</v>
      </c>
      <c r="I532" s="46">
        <f t="shared" si="125"/>
        <v>262500</v>
      </c>
      <c r="J532" s="47">
        <f t="shared" si="126"/>
        <v>262500</v>
      </c>
      <c r="K532" s="46">
        <f t="shared" si="127"/>
        <v>262500</v>
      </c>
      <c r="L532" s="38" t="e">
        <f t="shared" si="128"/>
        <v>#DIV/0!</v>
      </c>
      <c r="M532" s="39" t="e">
        <f t="shared" si="129"/>
        <v>#DIV/0!</v>
      </c>
      <c r="N532" s="46">
        <f t="shared" si="135"/>
        <v>262500</v>
      </c>
      <c r="O532" s="49" t="s">
        <v>808</v>
      </c>
    </row>
    <row r="533" spans="1:15" s="18" customFormat="1" ht="25.5">
      <c r="A533" s="11">
        <v>531</v>
      </c>
      <c r="B533" s="53" t="s">
        <v>601</v>
      </c>
      <c r="C533" s="23" t="s">
        <v>605</v>
      </c>
      <c r="D533" s="50" t="s">
        <v>7</v>
      </c>
      <c r="E533" s="11" t="s">
        <v>8</v>
      </c>
      <c r="F533" s="54">
        <v>42900</v>
      </c>
      <c r="G533" s="30"/>
      <c r="H533" s="46">
        <f t="shared" si="124"/>
        <v>42900</v>
      </c>
      <c r="I533" s="46">
        <f t="shared" si="125"/>
        <v>42900</v>
      </c>
      <c r="J533" s="47">
        <f t="shared" si="126"/>
        <v>42900</v>
      </c>
      <c r="K533" s="46">
        <f t="shared" si="127"/>
        <v>42900</v>
      </c>
      <c r="L533" s="38" t="e">
        <f t="shared" si="128"/>
        <v>#DIV/0!</v>
      </c>
      <c r="M533" s="39" t="e">
        <f t="shared" si="129"/>
        <v>#DIV/0!</v>
      </c>
      <c r="N533" s="46">
        <f t="shared" si="135"/>
        <v>42900</v>
      </c>
      <c r="O533" s="49" t="s">
        <v>808</v>
      </c>
    </row>
    <row r="534" spans="1:15" s="68" customFormat="1">
      <c r="A534" s="11"/>
      <c r="B534" s="53"/>
      <c r="C534" s="23" t="s">
        <v>814</v>
      </c>
      <c r="D534" s="50"/>
      <c r="E534" s="11"/>
      <c r="F534" s="54">
        <f>SUM(F3:F533)</f>
        <v>272568469</v>
      </c>
      <c r="G534" s="54">
        <f>SUM(G3:G533)</f>
        <v>202281433</v>
      </c>
      <c r="H534" s="46"/>
      <c r="I534" s="46"/>
      <c r="J534" s="47"/>
      <c r="K534" s="46"/>
      <c r="L534" s="38"/>
      <c r="M534" s="39"/>
      <c r="N534" s="80">
        <f>SUM(N3:N533)</f>
        <v>237453439.5</v>
      </c>
      <c r="O534" s="89"/>
    </row>
    <row r="535" spans="1:15" s="68" customFormat="1">
      <c r="A535" s="58"/>
      <c r="B535" s="59"/>
      <c r="C535" s="60"/>
      <c r="D535" s="61"/>
      <c r="E535" s="58"/>
      <c r="F535" s="62"/>
      <c r="G535" s="63"/>
      <c r="H535" s="64"/>
      <c r="I535" s="64"/>
      <c r="J535" s="65"/>
      <c r="K535" s="64"/>
      <c r="L535" s="66"/>
      <c r="M535" s="67"/>
      <c r="N535" s="64"/>
      <c r="O535" s="69"/>
    </row>
    <row r="536" spans="1:15">
      <c r="F536" s="43"/>
      <c r="G536" s="43"/>
    </row>
    <row r="537" spans="1:15" ht="12.75" customHeight="1">
      <c r="A537" s="87" t="s">
        <v>813</v>
      </c>
      <c r="B537" s="87"/>
      <c r="C537" s="87"/>
      <c r="D537" s="87"/>
      <c r="E537" s="87"/>
      <c r="F537" s="87"/>
      <c r="G537" s="87"/>
      <c r="H537" s="87"/>
      <c r="I537" s="87"/>
      <c r="J537" s="87"/>
      <c r="K537" s="87"/>
      <c r="L537" s="87"/>
      <c r="M537" s="87"/>
      <c r="N537" s="87"/>
      <c r="O537" s="87"/>
    </row>
    <row r="538" spans="1:15">
      <c r="G538" s="43"/>
    </row>
  </sheetData>
  <autoFilter ref="A2:O534"/>
  <mergeCells count="2">
    <mergeCell ref="A1:O1"/>
    <mergeCell ref="A537:O537"/>
  </mergeCell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dimension ref="A1:T562"/>
  <sheetViews>
    <sheetView topLeftCell="A543" workbookViewId="0">
      <selection activeCell="T564" sqref="T564"/>
    </sheetView>
  </sheetViews>
  <sheetFormatPr baseColWidth="10" defaultColWidth="18.5703125" defaultRowHeight="12.75"/>
  <cols>
    <col min="1" max="1" width="7.7109375" style="12" customWidth="1"/>
    <col min="2" max="2" width="5.7109375" style="12" customWidth="1"/>
    <col min="3" max="3" width="19.7109375" style="12" customWidth="1"/>
    <col min="4" max="4" width="15" style="12" customWidth="1"/>
    <col min="5" max="5" width="10.5703125" style="12" customWidth="1"/>
    <col min="6" max="6" width="0" style="12" hidden="1" customWidth="1"/>
    <col min="7" max="8" width="20.140625" style="12" hidden="1" customWidth="1"/>
    <col min="9" max="9" width="14.5703125" style="12" customWidth="1"/>
    <col min="10" max="10" width="13.7109375" style="12" customWidth="1"/>
    <col min="11" max="11" width="13.140625" style="12" customWidth="1"/>
    <col min="12" max="12" width="12.7109375" style="12" customWidth="1"/>
    <col min="13" max="13" width="10.85546875" style="12" customWidth="1"/>
    <col min="14" max="14" width="13" style="12" customWidth="1"/>
    <col min="15" max="15" width="12.140625" style="12" customWidth="1"/>
    <col min="16" max="16" width="12.7109375" style="12" customWidth="1"/>
    <col min="17" max="17" width="12.28515625" style="12" customWidth="1"/>
    <col min="18" max="19" width="13.140625" style="12" customWidth="1"/>
    <col min="20" max="16384" width="18.5703125" style="12"/>
  </cols>
  <sheetData>
    <row r="1" spans="1:20" ht="24" customHeight="1">
      <c r="A1" s="88" t="s">
        <v>606</v>
      </c>
      <c r="B1" s="88"/>
      <c r="C1" s="88"/>
      <c r="D1" s="88"/>
      <c r="E1" s="88"/>
      <c r="F1" s="88"/>
      <c r="G1" s="88"/>
      <c r="H1" s="88"/>
      <c r="I1" s="88"/>
      <c r="J1" s="88"/>
      <c r="K1" s="88"/>
      <c r="L1" s="88"/>
      <c r="M1" s="88"/>
      <c r="N1" s="88"/>
      <c r="O1" s="88"/>
      <c r="P1" s="88"/>
      <c r="Q1" s="88"/>
      <c r="R1" s="88"/>
      <c r="S1" s="88"/>
      <c r="T1" s="88"/>
    </row>
    <row r="2" spans="1:20" ht="127.5">
      <c r="A2" s="3" t="s">
        <v>1</v>
      </c>
      <c r="B2" s="3" t="s">
        <v>2</v>
      </c>
      <c r="C2" s="3" t="s">
        <v>607</v>
      </c>
      <c r="D2" s="3" t="s">
        <v>608</v>
      </c>
      <c r="E2" s="3" t="s">
        <v>5</v>
      </c>
      <c r="F2" s="3"/>
      <c r="G2" s="3" t="s">
        <v>791</v>
      </c>
      <c r="H2" s="3"/>
      <c r="I2" s="3" t="s">
        <v>807</v>
      </c>
      <c r="J2" s="5" t="s">
        <v>806</v>
      </c>
      <c r="K2" s="3" t="s">
        <v>793</v>
      </c>
      <c r="L2" s="3" t="s">
        <v>788</v>
      </c>
      <c r="M2" s="28" t="s">
        <v>795</v>
      </c>
      <c r="N2" s="28" t="s">
        <v>796</v>
      </c>
      <c r="O2" s="28" t="s">
        <v>797</v>
      </c>
      <c r="P2" s="28" t="s">
        <v>798</v>
      </c>
      <c r="Q2" s="29" t="s">
        <v>799</v>
      </c>
      <c r="R2" s="29" t="s">
        <v>800</v>
      </c>
      <c r="S2" s="29" t="s">
        <v>809</v>
      </c>
      <c r="T2" s="29" t="s">
        <v>802</v>
      </c>
    </row>
    <row r="3" spans="1:20" ht="25.5">
      <c r="A3" s="10">
        <v>1</v>
      </c>
      <c r="B3" s="10">
        <v>883909</v>
      </c>
      <c r="C3" s="23" t="s">
        <v>89</v>
      </c>
      <c r="D3" s="10" t="s">
        <v>7</v>
      </c>
      <c r="E3" s="10" t="s">
        <v>8</v>
      </c>
      <c r="F3" s="13">
        <v>438802.75</v>
      </c>
      <c r="G3" s="24">
        <v>469246.58</v>
      </c>
      <c r="H3" s="24"/>
      <c r="I3" s="13">
        <v>438802.75</v>
      </c>
      <c r="J3" s="13">
        <f>I3*1.61%</f>
        <v>7064.7242749999996</v>
      </c>
      <c r="K3" s="13">
        <f>I3+J3</f>
        <v>445867.47427499999</v>
      </c>
      <c r="L3" s="36">
        <v>469246.57500000001</v>
      </c>
      <c r="M3" s="37">
        <f>MIN(K3:L3)</f>
        <v>445867.47427499999</v>
      </c>
      <c r="N3" s="37">
        <f>MAX(K3:L3)</f>
        <v>469246.57500000001</v>
      </c>
      <c r="O3" s="37">
        <f>AVERAGE(K3:L3)</f>
        <v>457557.0246375</v>
      </c>
      <c r="P3" s="37">
        <f>MEDIAN(K3:L3)</f>
        <v>457557.0246375</v>
      </c>
      <c r="Q3" s="38">
        <f>STDEV(K3:L3)</f>
        <v>16531.520660689304</v>
      </c>
      <c r="R3" s="39">
        <f>Q3/P3</f>
        <v>3.6129968005160489E-2</v>
      </c>
      <c r="S3" s="40">
        <f>M3</f>
        <v>445867.47427499999</v>
      </c>
      <c r="T3" s="32" t="s">
        <v>804</v>
      </c>
    </row>
    <row r="4" spans="1:20" ht="38.25">
      <c r="A4" s="10">
        <v>2</v>
      </c>
      <c r="B4" s="10">
        <v>883909</v>
      </c>
      <c r="C4" s="23" t="s">
        <v>90</v>
      </c>
      <c r="D4" s="25" t="s">
        <v>7</v>
      </c>
      <c r="E4" s="10" t="s">
        <v>8</v>
      </c>
      <c r="F4" s="13">
        <v>693112.75</v>
      </c>
      <c r="G4" s="24">
        <v>731747.1</v>
      </c>
      <c r="H4" s="24"/>
      <c r="I4" s="13">
        <v>693112.75</v>
      </c>
      <c r="J4" s="13">
        <f t="shared" ref="J4:J59" si="0">I4*1.61%</f>
        <v>11159.115275</v>
      </c>
      <c r="K4" s="13">
        <f t="shared" ref="K4:K59" si="1">I4+J4</f>
        <v>704271.86527499999</v>
      </c>
      <c r="L4" s="36">
        <v>731747.1</v>
      </c>
      <c r="M4" s="37">
        <f t="shared" ref="M4:M67" si="2">MIN(K4:L4)</f>
        <v>704271.86527499999</v>
      </c>
      <c r="N4" s="37">
        <f t="shared" ref="N4:N67" si="3">MAX(K4:L4)</f>
        <v>731747.1</v>
      </c>
      <c r="O4" s="37">
        <f t="shared" ref="O4:O67" si="4">AVERAGE(K4:L4)</f>
        <v>718009.48263749992</v>
      </c>
      <c r="P4" s="37">
        <f t="shared" ref="P4:P67" si="5">MEDIAN(K4:L4)</f>
        <v>718009.48263749992</v>
      </c>
      <c r="Q4" s="38">
        <f t="shared" ref="Q4:Q67" si="6">STDEV(K4:L4)</f>
        <v>19427.924788742774</v>
      </c>
      <c r="R4" s="39">
        <f t="shared" ref="R4:R67" si="7">Q4/P4</f>
        <v>2.7058033714787738E-2</v>
      </c>
      <c r="S4" s="40">
        <f t="shared" ref="S4:S24" si="8">M4</f>
        <v>704271.86527499999</v>
      </c>
      <c r="T4" s="32" t="s">
        <v>804</v>
      </c>
    </row>
    <row r="5" spans="1:20" ht="38.25">
      <c r="A5" s="10">
        <v>3</v>
      </c>
      <c r="B5" s="10">
        <v>883909</v>
      </c>
      <c r="C5" s="9" t="s">
        <v>91</v>
      </c>
      <c r="D5" s="25" t="s">
        <v>7</v>
      </c>
      <c r="E5" s="10" t="s">
        <v>8</v>
      </c>
      <c r="F5" s="13">
        <v>438802.75</v>
      </c>
      <c r="G5" s="24">
        <v>469246.58</v>
      </c>
      <c r="H5" s="24"/>
      <c r="I5" s="13">
        <v>438802.75</v>
      </c>
      <c r="J5" s="13">
        <f t="shared" si="0"/>
        <v>7064.7242749999996</v>
      </c>
      <c r="K5" s="13">
        <f t="shared" si="1"/>
        <v>445867.47427499999</v>
      </c>
      <c r="L5" s="36">
        <v>469246.57500000001</v>
      </c>
      <c r="M5" s="37">
        <f t="shared" si="2"/>
        <v>445867.47427499999</v>
      </c>
      <c r="N5" s="37">
        <f t="shared" si="3"/>
        <v>469246.57500000001</v>
      </c>
      <c r="O5" s="37">
        <f t="shared" si="4"/>
        <v>457557.0246375</v>
      </c>
      <c r="P5" s="37">
        <f t="shared" si="5"/>
        <v>457557.0246375</v>
      </c>
      <c r="Q5" s="38">
        <f t="shared" si="6"/>
        <v>16531.520660689304</v>
      </c>
      <c r="R5" s="39">
        <f t="shared" si="7"/>
        <v>3.6129968005160489E-2</v>
      </c>
      <c r="S5" s="40">
        <f t="shared" si="8"/>
        <v>445867.47427499999</v>
      </c>
      <c r="T5" s="32" t="s">
        <v>804</v>
      </c>
    </row>
    <row r="6" spans="1:20" ht="38.25">
      <c r="A6" s="10">
        <v>4</v>
      </c>
      <c r="B6" s="10">
        <v>883909</v>
      </c>
      <c r="C6" s="9" t="s">
        <v>92</v>
      </c>
      <c r="D6" s="25" t="s">
        <v>7</v>
      </c>
      <c r="E6" s="10" t="s">
        <v>8</v>
      </c>
      <c r="F6" s="13">
        <v>693112.75</v>
      </c>
      <c r="G6" s="24">
        <v>731747.1</v>
      </c>
      <c r="H6" s="24"/>
      <c r="I6" s="13">
        <v>693112.75</v>
      </c>
      <c r="J6" s="13">
        <f t="shared" si="0"/>
        <v>11159.115275</v>
      </c>
      <c r="K6" s="13">
        <f t="shared" si="1"/>
        <v>704271.86527499999</v>
      </c>
      <c r="L6" s="36">
        <v>731747.1</v>
      </c>
      <c r="M6" s="37">
        <f t="shared" si="2"/>
        <v>704271.86527499999</v>
      </c>
      <c r="N6" s="37">
        <f t="shared" si="3"/>
        <v>731747.1</v>
      </c>
      <c r="O6" s="37">
        <f t="shared" si="4"/>
        <v>718009.48263749992</v>
      </c>
      <c r="P6" s="37">
        <f t="shared" si="5"/>
        <v>718009.48263749992</v>
      </c>
      <c r="Q6" s="38">
        <f t="shared" si="6"/>
        <v>19427.924788742774</v>
      </c>
      <c r="R6" s="39">
        <f t="shared" si="7"/>
        <v>2.7058033714787738E-2</v>
      </c>
      <c r="S6" s="40">
        <f t="shared" si="8"/>
        <v>704271.86527499999</v>
      </c>
      <c r="T6" s="32" t="s">
        <v>804</v>
      </c>
    </row>
    <row r="7" spans="1:20" ht="25.5">
      <c r="A7" s="10">
        <v>5</v>
      </c>
      <c r="B7" s="10">
        <v>883909</v>
      </c>
      <c r="C7" s="9" t="s">
        <v>93</v>
      </c>
      <c r="D7" s="25" t="s">
        <v>7</v>
      </c>
      <c r="E7" s="10" t="s">
        <v>8</v>
      </c>
      <c r="F7" s="13">
        <v>438802.75</v>
      </c>
      <c r="G7" s="24">
        <v>469246.58</v>
      </c>
      <c r="H7" s="24"/>
      <c r="I7" s="13">
        <v>438802.75</v>
      </c>
      <c r="J7" s="13">
        <f t="shared" si="0"/>
        <v>7064.7242749999996</v>
      </c>
      <c r="K7" s="13">
        <f t="shared" si="1"/>
        <v>445867.47427499999</v>
      </c>
      <c r="L7" s="36">
        <v>469246.57500000001</v>
      </c>
      <c r="M7" s="37">
        <f t="shared" si="2"/>
        <v>445867.47427499999</v>
      </c>
      <c r="N7" s="37">
        <f t="shared" si="3"/>
        <v>469246.57500000001</v>
      </c>
      <c r="O7" s="37">
        <f t="shared" si="4"/>
        <v>457557.0246375</v>
      </c>
      <c r="P7" s="37">
        <f t="shared" si="5"/>
        <v>457557.0246375</v>
      </c>
      <c r="Q7" s="38">
        <f t="shared" si="6"/>
        <v>16531.520660689304</v>
      </c>
      <c r="R7" s="39">
        <f t="shared" si="7"/>
        <v>3.6129968005160489E-2</v>
      </c>
      <c r="S7" s="40">
        <f t="shared" si="8"/>
        <v>445867.47427499999</v>
      </c>
      <c r="T7" s="32" t="s">
        <v>804</v>
      </c>
    </row>
    <row r="8" spans="1:20" ht="38.25">
      <c r="A8" s="10">
        <v>6</v>
      </c>
      <c r="B8" s="10">
        <v>883909</v>
      </c>
      <c r="C8" s="9" t="s">
        <v>94</v>
      </c>
      <c r="D8" s="25" t="s">
        <v>7</v>
      </c>
      <c r="E8" s="10" t="s">
        <v>8</v>
      </c>
      <c r="F8" s="13">
        <v>693112.75</v>
      </c>
      <c r="G8" s="24">
        <v>731747.1</v>
      </c>
      <c r="H8" s="24"/>
      <c r="I8" s="13">
        <v>693112.75</v>
      </c>
      <c r="J8" s="13">
        <f t="shared" si="0"/>
        <v>11159.115275</v>
      </c>
      <c r="K8" s="13">
        <f t="shared" si="1"/>
        <v>704271.86527499999</v>
      </c>
      <c r="L8" s="36">
        <v>731747.1</v>
      </c>
      <c r="M8" s="37">
        <f t="shared" si="2"/>
        <v>704271.86527499999</v>
      </c>
      <c r="N8" s="37">
        <f t="shared" si="3"/>
        <v>731747.1</v>
      </c>
      <c r="O8" s="37">
        <f t="shared" si="4"/>
        <v>718009.48263749992</v>
      </c>
      <c r="P8" s="37">
        <f t="shared" si="5"/>
        <v>718009.48263749992</v>
      </c>
      <c r="Q8" s="38">
        <f t="shared" si="6"/>
        <v>19427.924788742774</v>
      </c>
      <c r="R8" s="39">
        <f t="shared" si="7"/>
        <v>2.7058033714787738E-2</v>
      </c>
      <c r="S8" s="40">
        <f t="shared" si="8"/>
        <v>704271.86527499999</v>
      </c>
      <c r="T8" s="32" t="s">
        <v>804</v>
      </c>
    </row>
    <row r="9" spans="1:20" ht="25.5">
      <c r="A9" s="10">
        <v>7</v>
      </c>
      <c r="B9" s="10">
        <v>883909</v>
      </c>
      <c r="C9" s="23" t="s">
        <v>95</v>
      </c>
      <c r="D9" s="25" t="s">
        <v>7</v>
      </c>
      <c r="E9" s="10" t="s">
        <v>8</v>
      </c>
      <c r="F9" s="13">
        <v>438802.75</v>
      </c>
      <c r="G9" s="24">
        <v>469246.58</v>
      </c>
      <c r="H9" s="24"/>
      <c r="I9" s="13">
        <v>438802.75</v>
      </c>
      <c r="J9" s="13">
        <f t="shared" si="0"/>
        <v>7064.7242749999996</v>
      </c>
      <c r="K9" s="13">
        <f t="shared" si="1"/>
        <v>445867.47427499999</v>
      </c>
      <c r="L9" s="36">
        <v>469246.57500000001</v>
      </c>
      <c r="M9" s="37">
        <f t="shared" si="2"/>
        <v>445867.47427499999</v>
      </c>
      <c r="N9" s="37">
        <f t="shared" si="3"/>
        <v>469246.57500000001</v>
      </c>
      <c r="O9" s="37">
        <f t="shared" si="4"/>
        <v>457557.0246375</v>
      </c>
      <c r="P9" s="37">
        <f t="shared" si="5"/>
        <v>457557.0246375</v>
      </c>
      <c r="Q9" s="38">
        <f t="shared" si="6"/>
        <v>16531.520660689304</v>
      </c>
      <c r="R9" s="39">
        <f t="shared" si="7"/>
        <v>3.6129968005160489E-2</v>
      </c>
      <c r="S9" s="40">
        <f t="shared" si="8"/>
        <v>445867.47427499999</v>
      </c>
      <c r="T9" s="32" t="s">
        <v>804</v>
      </c>
    </row>
    <row r="10" spans="1:20" ht="38.25">
      <c r="A10" s="10">
        <v>8</v>
      </c>
      <c r="B10" s="10">
        <v>883909</v>
      </c>
      <c r="C10" s="9" t="s">
        <v>96</v>
      </c>
      <c r="D10" s="25" t="s">
        <v>7</v>
      </c>
      <c r="E10" s="10" t="s">
        <v>8</v>
      </c>
      <c r="F10" s="13">
        <v>693112.75</v>
      </c>
      <c r="G10" s="24">
        <v>731747.1</v>
      </c>
      <c r="H10" s="24"/>
      <c r="I10" s="13">
        <v>693112.75</v>
      </c>
      <c r="J10" s="13">
        <f t="shared" si="0"/>
        <v>11159.115275</v>
      </c>
      <c r="K10" s="13">
        <f t="shared" si="1"/>
        <v>704271.86527499999</v>
      </c>
      <c r="L10" s="36">
        <v>731747.1</v>
      </c>
      <c r="M10" s="37">
        <f t="shared" si="2"/>
        <v>704271.86527499999</v>
      </c>
      <c r="N10" s="37">
        <f t="shared" si="3"/>
        <v>731747.1</v>
      </c>
      <c r="O10" s="37">
        <f t="shared" si="4"/>
        <v>718009.48263749992</v>
      </c>
      <c r="P10" s="37">
        <f t="shared" si="5"/>
        <v>718009.48263749992</v>
      </c>
      <c r="Q10" s="38">
        <f t="shared" si="6"/>
        <v>19427.924788742774</v>
      </c>
      <c r="R10" s="39">
        <f t="shared" si="7"/>
        <v>2.7058033714787738E-2</v>
      </c>
      <c r="S10" s="40">
        <f t="shared" si="8"/>
        <v>704271.86527499999</v>
      </c>
      <c r="T10" s="32" t="s">
        <v>804</v>
      </c>
    </row>
    <row r="11" spans="1:20" ht="25.5">
      <c r="A11" s="10">
        <v>9</v>
      </c>
      <c r="B11" s="10">
        <v>883909</v>
      </c>
      <c r="C11" s="23" t="s">
        <v>97</v>
      </c>
      <c r="D11" s="25" t="s">
        <v>7</v>
      </c>
      <c r="E11" s="10" t="s">
        <v>8</v>
      </c>
      <c r="F11" s="13">
        <v>693113.77</v>
      </c>
      <c r="G11" s="24">
        <v>731747.1</v>
      </c>
      <c r="H11" s="24"/>
      <c r="I11" s="13">
        <v>693113.77</v>
      </c>
      <c r="J11" s="13">
        <f t="shared" si="0"/>
        <v>11159.131697000001</v>
      </c>
      <c r="K11" s="13">
        <f t="shared" si="1"/>
        <v>704272.90169700002</v>
      </c>
      <c r="L11" s="36">
        <v>731747.1</v>
      </c>
      <c r="M11" s="37">
        <f t="shared" si="2"/>
        <v>704272.90169700002</v>
      </c>
      <c r="N11" s="37">
        <f t="shared" si="3"/>
        <v>731747.1</v>
      </c>
      <c r="O11" s="37">
        <f t="shared" si="4"/>
        <v>718010.00084850006</v>
      </c>
      <c r="P11" s="37">
        <f t="shared" si="5"/>
        <v>718010.00084850006</v>
      </c>
      <c r="Q11" s="38">
        <f t="shared" si="6"/>
        <v>19427.191927712225</v>
      </c>
      <c r="R11" s="39">
        <f t="shared" si="7"/>
        <v>2.7056993502533898E-2</v>
      </c>
      <c r="S11" s="40">
        <f t="shared" si="8"/>
        <v>704272.90169700002</v>
      </c>
      <c r="T11" s="32" t="s">
        <v>804</v>
      </c>
    </row>
    <row r="12" spans="1:20" ht="25.5">
      <c r="A12" s="10">
        <v>10</v>
      </c>
      <c r="B12" s="10">
        <v>883909</v>
      </c>
      <c r="C12" s="23" t="s">
        <v>98</v>
      </c>
      <c r="D12" s="25" t="s">
        <v>7</v>
      </c>
      <c r="E12" s="10" t="s">
        <v>8</v>
      </c>
      <c r="F12" s="13">
        <v>438802.75</v>
      </c>
      <c r="G12" s="24">
        <v>469246.58</v>
      </c>
      <c r="H12" s="24"/>
      <c r="I12" s="13">
        <v>438802.75</v>
      </c>
      <c r="J12" s="13">
        <f t="shared" si="0"/>
        <v>7064.7242749999996</v>
      </c>
      <c r="K12" s="13">
        <f t="shared" si="1"/>
        <v>445867.47427499999</v>
      </c>
      <c r="L12" s="36">
        <v>469246.57500000001</v>
      </c>
      <c r="M12" s="37">
        <f t="shared" si="2"/>
        <v>445867.47427499999</v>
      </c>
      <c r="N12" s="37">
        <f t="shared" si="3"/>
        <v>469246.57500000001</v>
      </c>
      <c r="O12" s="37">
        <f t="shared" si="4"/>
        <v>457557.0246375</v>
      </c>
      <c r="P12" s="37">
        <f t="shared" si="5"/>
        <v>457557.0246375</v>
      </c>
      <c r="Q12" s="38">
        <f t="shared" si="6"/>
        <v>16531.520660689304</v>
      </c>
      <c r="R12" s="39">
        <f t="shared" si="7"/>
        <v>3.6129968005160489E-2</v>
      </c>
      <c r="S12" s="40">
        <f t="shared" si="8"/>
        <v>445867.47427499999</v>
      </c>
      <c r="T12" s="32" t="s">
        <v>804</v>
      </c>
    </row>
    <row r="13" spans="1:20" ht="25.5">
      <c r="A13" s="10">
        <v>11</v>
      </c>
      <c r="B13" s="10">
        <v>883909</v>
      </c>
      <c r="C13" s="23" t="s">
        <v>99</v>
      </c>
      <c r="D13" s="25" t="s">
        <v>7</v>
      </c>
      <c r="E13" s="10" t="s">
        <v>8</v>
      </c>
      <c r="F13" s="13">
        <v>693112.75</v>
      </c>
      <c r="G13" s="24">
        <v>731747.1</v>
      </c>
      <c r="H13" s="24"/>
      <c r="I13" s="13">
        <v>693112.75</v>
      </c>
      <c r="J13" s="13">
        <f t="shared" si="0"/>
        <v>11159.115275</v>
      </c>
      <c r="K13" s="13">
        <f t="shared" si="1"/>
        <v>704271.86527499999</v>
      </c>
      <c r="L13" s="36">
        <v>731747.1</v>
      </c>
      <c r="M13" s="37">
        <f t="shared" si="2"/>
        <v>704271.86527499999</v>
      </c>
      <c r="N13" s="37">
        <f t="shared" si="3"/>
        <v>731747.1</v>
      </c>
      <c r="O13" s="37">
        <f t="shared" si="4"/>
        <v>718009.48263749992</v>
      </c>
      <c r="P13" s="37">
        <f t="shared" si="5"/>
        <v>718009.48263749992</v>
      </c>
      <c r="Q13" s="38">
        <f t="shared" si="6"/>
        <v>19427.924788742774</v>
      </c>
      <c r="R13" s="39">
        <f t="shared" si="7"/>
        <v>2.7058033714787738E-2</v>
      </c>
      <c r="S13" s="40">
        <f t="shared" si="8"/>
        <v>704271.86527499999</v>
      </c>
      <c r="T13" s="32" t="s">
        <v>804</v>
      </c>
    </row>
    <row r="14" spans="1:20" ht="25.5">
      <c r="A14" s="10">
        <v>12</v>
      </c>
      <c r="B14" s="10">
        <v>883909</v>
      </c>
      <c r="C14" s="23" t="s">
        <v>100</v>
      </c>
      <c r="D14" s="25" t="s">
        <v>7</v>
      </c>
      <c r="E14" s="10" t="s">
        <v>8</v>
      </c>
      <c r="F14" s="13">
        <v>438802.75</v>
      </c>
      <c r="G14" s="24">
        <v>469246.58</v>
      </c>
      <c r="H14" s="24"/>
      <c r="I14" s="13">
        <v>438802.75</v>
      </c>
      <c r="J14" s="13">
        <f t="shared" si="0"/>
        <v>7064.7242749999996</v>
      </c>
      <c r="K14" s="13">
        <f t="shared" si="1"/>
        <v>445867.47427499999</v>
      </c>
      <c r="L14" s="36">
        <v>469246.57500000001</v>
      </c>
      <c r="M14" s="37">
        <f t="shared" si="2"/>
        <v>445867.47427499999</v>
      </c>
      <c r="N14" s="37">
        <f t="shared" si="3"/>
        <v>469246.57500000001</v>
      </c>
      <c r="O14" s="37">
        <f t="shared" si="4"/>
        <v>457557.0246375</v>
      </c>
      <c r="P14" s="37">
        <f t="shared" si="5"/>
        <v>457557.0246375</v>
      </c>
      <c r="Q14" s="38">
        <f t="shared" si="6"/>
        <v>16531.520660689304</v>
      </c>
      <c r="R14" s="39">
        <f t="shared" si="7"/>
        <v>3.6129968005160489E-2</v>
      </c>
      <c r="S14" s="40">
        <f t="shared" si="8"/>
        <v>445867.47427499999</v>
      </c>
      <c r="T14" s="32" t="s">
        <v>804</v>
      </c>
    </row>
    <row r="15" spans="1:20" ht="38.25">
      <c r="A15" s="10">
        <v>13</v>
      </c>
      <c r="B15" s="10">
        <v>883909</v>
      </c>
      <c r="C15" s="23" t="s">
        <v>101</v>
      </c>
      <c r="D15" s="25" t="s">
        <v>7</v>
      </c>
      <c r="E15" s="10" t="s">
        <v>8</v>
      </c>
      <c r="F15" s="13">
        <v>693112.75</v>
      </c>
      <c r="G15" s="24">
        <v>731747.1</v>
      </c>
      <c r="H15" s="24"/>
      <c r="I15" s="13">
        <v>693112.75</v>
      </c>
      <c r="J15" s="13">
        <f t="shared" si="0"/>
        <v>11159.115275</v>
      </c>
      <c r="K15" s="13">
        <f t="shared" si="1"/>
        <v>704271.86527499999</v>
      </c>
      <c r="L15" s="36">
        <v>731747.1</v>
      </c>
      <c r="M15" s="37">
        <f t="shared" si="2"/>
        <v>704271.86527499999</v>
      </c>
      <c r="N15" s="37">
        <f t="shared" si="3"/>
        <v>731747.1</v>
      </c>
      <c r="O15" s="37">
        <f t="shared" si="4"/>
        <v>718009.48263749992</v>
      </c>
      <c r="P15" s="37">
        <f t="shared" si="5"/>
        <v>718009.48263749992</v>
      </c>
      <c r="Q15" s="38">
        <f t="shared" si="6"/>
        <v>19427.924788742774</v>
      </c>
      <c r="R15" s="39">
        <f t="shared" si="7"/>
        <v>2.7058033714787738E-2</v>
      </c>
      <c r="S15" s="40">
        <f t="shared" si="8"/>
        <v>704271.86527499999</v>
      </c>
      <c r="T15" s="32" t="s">
        <v>804</v>
      </c>
    </row>
    <row r="16" spans="1:20" ht="25.5">
      <c r="A16" s="10">
        <v>14</v>
      </c>
      <c r="B16" s="10">
        <v>883909</v>
      </c>
      <c r="C16" s="23" t="s">
        <v>102</v>
      </c>
      <c r="D16" s="25" t="s">
        <v>7</v>
      </c>
      <c r="E16" s="10" t="s">
        <v>8</v>
      </c>
      <c r="F16" s="13">
        <v>438802.75</v>
      </c>
      <c r="G16" s="24">
        <v>469246.58</v>
      </c>
      <c r="H16" s="24"/>
      <c r="I16" s="13">
        <v>438802.75</v>
      </c>
      <c r="J16" s="13">
        <f t="shared" si="0"/>
        <v>7064.7242749999996</v>
      </c>
      <c r="K16" s="13">
        <f t="shared" si="1"/>
        <v>445867.47427499999</v>
      </c>
      <c r="L16" s="36">
        <v>469246.57500000001</v>
      </c>
      <c r="M16" s="37">
        <f t="shared" si="2"/>
        <v>445867.47427499999</v>
      </c>
      <c r="N16" s="37">
        <f t="shared" si="3"/>
        <v>469246.57500000001</v>
      </c>
      <c r="O16" s="37">
        <f t="shared" si="4"/>
        <v>457557.0246375</v>
      </c>
      <c r="P16" s="37">
        <f t="shared" si="5"/>
        <v>457557.0246375</v>
      </c>
      <c r="Q16" s="38">
        <f t="shared" si="6"/>
        <v>16531.520660689304</v>
      </c>
      <c r="R16" s="39">
        <f t="shared" si="7"/>
        <v>3.6129968005160489E-2</v>
      </c>
      <c r="S16" s="40">
        <f t="shared" si="8"/>
        <v>445867.47427499999</v>
      </c>
      <c r="T16" s="32" t="s">
        <v>804</v>
      </c>
    </row>
    <row r="17" spans="1:20" ht="38.25">
      <c r="A17" s="10">
        <v>15</v>
      </c>
      <c r="B17" s="10">
        <v>883909</v>
      </c>
      <c r="C17" s="23" t="s">
        <v>103</v>
      </c>
      <c r="D17" s="25" t="s">
        <v>7</v>
      </c>
      <c r="E17" s="10" t="s">
        <v>8</v>
      </c>
      <c r="F17" s="13">
        <v>693112.75</v>
      </c>
      <c r="G17" s="24">
        <v>731747.1</v>
      </c>
      <c r="H17" s="24"/>
      <c r="I17" s="13">
        <v>693112.75</v>
      </c>
      <c r="J17" s="13">
        <f t="shared" si="0"/>
        <v>11159.115275</v>
      </c>
      <c r="K17" s="13">
        <f t="shared" si="1"/>
        <v>704271.86527499999</v>
      </c>
      <c r="L17" s="36">
        <v>731747.1</v>
      </c>
      <c r="M17" s="37">
        <f t="shared" si="2"/>
        <v>704271.86527499999</v>
      </c>
      <c r="N17" s="37">
        <f t="shared" si="3"/>
        <v>731747.1</v>
      </c>
      <c r="O17" s="37">
        <f t="shared" si="4"/>
        <v>718009.48263749992</v>
      </c>
      <c r="P17" s="37">
        <f t="shared" si="5"/>
        <v>718009.48263749992</v>
      </c>
      <c r="Q17" s="38">
        <f t="shared" si="6"/>
        <v>19427.924788742774</v>
      </c>
      <c r="R17" s="39">
        <f t="shared" si="7"/>
        <v>2.7058033714787738E-2</v>
      </c>
      <c r="S17" s="40">
        <f t="shared" si="8"/>
        <v>704271.86527499999</v>
      </c>
      <c r="T17" s="32" t="s">
        <v>804</v>
      </c>
    </row>
    <row r="18" spans="1:20" ht="25.5">
      <c r="A18" s="10">
        <v>16</v>
      </c>
      <c r="B18" s="10">
        <v>883909</v>
      </c>
      <c r="C18" s="23" t="s">
        <v>104</v>
      </c>
      <c r="D18" s="25" t="s">
        <v>7</v>
      </c>
      <c r="E18" s="10" t="s">
        <v>8</v>
      </c>
      <c r="F18" s="13">
        <v>438802.75</v>
      </c>
      <c r="G18" s="24">
        <v>469246.58</v>
      </c>
      <c r="H18" s="24"/>
      <c r="I18" s="13">
        <v>438802.75</v>
      </c>
      <c r="J18" s="13">
        <f t="shared" si="0"/>
        <v>7064.7242749999996</v>
      </c>
      <c r="K18" s="13">
        <f t="shared" si="1"/>
        <v>445867.47427499999</v>
      </c>
      <c r="L18" s="36">
        <v>469246.57500000001</v>
      </c>
      <c r="M18" s="37">
        <f t="shared" si="2"/>
        <v>445867.47427499999</v>
      </c>
      <c r="N18" s="37">
        <f t="shared" si="3"/>
        <v>469246.57500000001</v>
      </c>
      <c r="O18" s="37">
        <f t="shared" si="4"/>
        <v>457557.0246375</v>
      </c>
      <c r="P18" s="37">
        <f t="shared" si="5"/>
        <v>457557.0246375</v>
      </c>
      <c r="Q18" s="38">
        <f t="shared" si="6"/>
        <v>16531.520660689304</v>
      </c>
      <c r="R18" s="39">
        <f t="shared" si="7"/>
        <v>3.6129968005160489E-2</v>
      </c>
      <c r="S18" s="40">
        <f t="shared" si="8"/>
        <v>445867.47427499999</v>
      </c>
      <c r="T18" s="32" t="s">
        <v>804</v>
      </c>
    </row>
    <row r="19" spans="1:20" ht="25.5">
      <c r="A19" s="10">
        <v>17</v>
      </c>
      <c r="B19" s="10">
        <v>883909</v>
      </c>
      <c r="C19" s="23" t="s">
        <v>105</v>
      </c>
      <c r="D19" s="25" t="s">
        <v>7</v>
      </c>
      <c r="E19" s="10" t="s">
        <v>8</v>
      </c>
      <c r="F19" s="13">
        <v>693112.75</v>
      </c>
      <c r="G19" s="24">
        <v>731747.1</v>
      </c>
      <c r="H19" s="24"/>
      <c r="I19" s="13">
        <v>693112.75</v>
      </c>
      <c r="J19" s="13">
        <f t="shared" si="0"/>
        <v>11159.115275</v>
      </c>
      <c r="K19" s="13">
        <f t="shared" si="1"/>
        <v>704271.86527499999</v>
      </c>
      <c r="L19" s="36">
        <v>731747.1</v>
      </c>
      <c r="M19" s="37">
        <f t="shared" si="2"/>
        <v>704271.86527499999</v>
      </c>
      <c r="N19" s="37">
        <f t="shared" si="3"/>
        <v>731747.1</v>
      </c>
      <c r="O19" s="37">
        <f t="shared" si="4"/>
        <v>718009.48263749992</v>
      </c>
      <c r="P19" s="37">
        <f t="shared" si="5"/>
        <v>718009.48263749992</v>
      </c>
      <c r="Q19" s="38">
        <f t="shared" si="6"/>
        <v>19427.924788742774</v>
      </c>
      <c r="R19" s="39">
        <f t="shared" si="7"/>
        <v>2.7058033714787738E-2</v>
      </c>
      <c r="S19" s="40">
        <f t="shared" si="8"/>
        <v>704271.86527499999</v>
      </c>
      <c r="T19" s="32" t="s">
        <v>804</v>
      </c>
    </row>
    <row r="20" spans="1:20" ht="38.25">
      <c r="A20" s="10">
        <v>18</v>
      </c>
      <c r="B20" s="10">
        <v>883341</v>
      </c>
      <c r="C20" s="23" t="s">
        <v>106</v>
      </c>
      <c r="D20" s="25" t="s">
        <v>7</v>
      </c>
      <c r="E20" s="10" t="s">
        <v>8</v>
      </c>
      <c r="F20" s="13">
        <v>438802.75</v>
      </c>
      <c r="G20" s="24">
        <v>469246.58</v>
      </c>
      <c r="H20" s="24"/>
      <c r="I20" s="13">
        <v>438802.75</v>
      </c>
      <c r="J20" s="13">
        <f t="shared" si="0"/>
        <v>7064.7242749999996</v>
      </c>
      <c r="K20" s="13">
        <f t="shared" si="1"/>
        <v>445867.47427499999</v>
      </c>
      <c r="L20" s="36">
        <v>469246.57500000001</v>
      </c>
      <c r="M20" s="37">
        <f t="shared" si="2"/>
        <v>445867.47427499999</v>
      </c>
      <c r="N20" s="37">
        <f t="shared" si="3"/>
        <v>469246.57500000001</v>
      </c>
      <c r="O20" s="37">
        <f t="shared" si="4"/>
        <v>457557.0246375</v>
      </c>
      <c r="P20" s="37">
        <f t="shared" si="5"/>
        <v>457557.0246375</v>
      </c>
      <c r="Q20" s="38">
        <f t="shared" si="6"/>
        <v>16531.520660689304</v>
      </c>
      <c r="R20" s="39">
        <f t="shared" si="7"/>
        <v>3.6129968005160489E-2</v>
      </c>
      <c r="S20" s="40">
        <f t="shared" si="8"/>
        <v>445867.47427499999</v>
      </c>
      <c r="T20" s="32" t="s">
        <v>804</v>
      </c>
    </row>
    <row r="21" spans="1:20" ht="38.25">
      <c r="A21" s="10">
        <v>19</v>
      </c>
      <c r="B21" s="10">
        <v>883341</v>
      </c>
      <c r="C21" s="23" t="s">
        <v>107</v>
      </c>
      <c r="D21" s="25" t="s">
        <v>7</v>
      </c>
      <c r="E21" s="10" t="s">
        <v>8</v>
      </c>
      <c r="F21" s="13">
        <v>693112.75</v>
      </c>
      <c r="G21" s="24">
        <v>731747.1</v>
      </c>
      <c r="H21" s="24"/>
      <c r="I21" s="13">
        <v>693112.75</v>
      </c>
      <c r="J21" s="13">
        <f t="shared" si="0"/>
        <v>11159.115275</v>
      </c>
      <c r="K21" s="13">
        <f t="shared" si="1"/>
        <v>704271.86527499999</v>
      </c>
      <c r="L21" s="36">
        <v>731747.1</v>
      </c>
      <c r="M21" s="37">
        <f t="shared" si="2"/>
        <v>704271.86527499999</v>
      </c>
      <c r="N21" s="37">
        <f t="shared" si="3"/>
        <v>731747.1</v>
      </c>
      <c r="O21" s="37">
        <f t="shared" si="4"/>
        <v>718009.48263749992</v>
      </c>
      <c r="P21" s="37">
        <f t="shared" si="5"/>
        <v>718009.48263749992</v>
      </c>
      <c r="Q21" s="38">
        <f t="shared" si="6"/>
        <v>19427.924788742774</v>
      </c>
      <c r="R21" s="39">
        <f t="shared" si="7"/>
        <v>2.7058033714787738E-2</v>
      </c>
      <c r="S21" s="40">
        <f t="shared" si="8"/>
        <v>704271.86527499999</v>
      </c>
      <c r="T21" s="32" t="s">
        <v>804</v>
      </c>
    </row>
    <row r="22" spans="1:20">
      <c r="A22" s="10">
        <v>20</v>
      </c>
      <c r="B22" s="10">
        <v>883909</v>
      </c>
      <c r="C22" s="23" t="s">
        <v>108</v>
      </c>
      <c r="D22" s="25" t="s">
        <v>7</v>
      </c>
      <c r="E22" s="10" t="s">
        <v>8</v>
      </c>
      <c r="F22" s="13">
        <v>438802.75</v>
      </c>
      <c r="G22" s="24">
        <v>469246.58</v>
      </c>
      <c r="H22" s="24"/>
      <c r="I22" s="13">
        <v>438802.75</v>
      </c>
      <c r="J22" s="13">
        <f t="shared" si="0"/>
        <v>7064.7242749999996</v>
      </c>
      <c r="K22" s="13">
        <f t="shared" si="1"/>
        <v>445867.47427499999</v>
      </c>
      <c r="L22" s="36">
        <v>469246.57500000001</v>
      </c>
      <c r="M22" s="37">
        <f t="shared" si="2"/>
        <v>445867.47427499999</v>
      </c>
      <c r="N22" s="37">
        <f t="shared" si="3"/>
        <v>469246.57500000001</v>
      </c>
      <c r="O22" s="37">
        <f t="shared" si="4"/>
        <v>457557.0246375</v>
      </c>
      <c r="P22" s="37">
        <f t="shared" si="5"/>
        <v>457557.0246375</v>
      </c>
      <c r="Q22" s="38">
        <f t="shared" si="6"/>
        <v>16531.520660689304</v>
      </c>
      <c r="R22" s="39">
        <f t="shared" si="7"/>
        <v>3.6129968005160489E-2</v>
      </c>
      <c r="S22" s="40">
        <f t="shared" si="8"/>
        <v>445867.47427499999</v>
      </c>
      <c r="T22" s="32" t="s">
        <v>804</v>
      </c>
    </row>
    <row r="23" spans="1:20" ht="25.5">
      <c r="A23" s="10">
        <v>21</v>
      </c>
      <c r="B23" s="10">
        <v>883909</v>
      </c>
      <c r="C23" s="23" t="s">
        <v>109</v>
      </c>
      <c r="D23" s="25" t="s">
        <v>7</v>
      </c>
      <c r="E23" s="10" t="s">
        <v>8</v>
      </c>
      <c r="F23" s="13">
        <v>693112.75</v>
      </c>
      <c r="G23" s="24">
        <v>731747.1</v>
      </c>
      <c r="H23" s="24"/>
      <c r="I23" s="13">
        <v>693112.75</v>
      </c>
      <c r="J23" s="13">
        <f t="shared" si="0"/>
        <v>11159.115275</v>
      </c>
      <c r="K23" s="13">
        <f t="shared" si="1"/>
        <v>704271.86527499999</v>
      </c>
      <c r="L23" s="36">
        <v>731747.1</v>
      </c>
      <c r="M23" s="37">
        <f t="shared" si="2"/>
        <v>704271.86527499999</v>
      </c>
      <c r="N23" s="37">
        <f t="shared" si="3"/>
        <v>731747.1</v>
      </c>
      <c r="O23" s="37">
        <f t="shared" si="4"/>
        <v>718009.48263749992</v>
      </c>
      <c r="P23" s="37">
        <f t="shared" si="5"/>
        <v>718009.48263749992</v>
      </c>
      <c r="Q23" s="38">
        <f t="shared" si="6"/>
        <v>19427.924788742774</v>
      </c>
      <c r="R23" s="39">
        <f t="shared" si="7"/>
        <v>2.7058033714787738E-2</v>
      </c>
      <c r="S23" s="40">
        <f t="shared" si="8"/>
        <v>704271.86527499999</v>
      </c>
      <c r="T23" s="32" t="s">
        <v>804</v>
      </c>
    </row>
    <row r="24" spans="1:20">
      <c r="A24" s="10">
        <v>22</v>
      </c>
      <c r="B24" s="10">
        <v>883909</v>
      </c>
      <c r="C24" s="23" t="s">
        <v>110</v>
      </c>
      <c r="D24" s="25" t="s">
        <v>7</v>
      </c>
      <c r="E24" s="10" t="s">
        <v>8</v>
      </c>
      <c r="F24" s="13">
        <v>447757.91</v>
      </c>
      <c r="G24" s="24">
        <v>469246.58</v>
      </c>
      <c r="H24" s="24"/>
      <c r="I24" s="13">
        <v>447757.91</v>
      </c>
      <c r="J24" s="13">
        <f t="shared" si="0"/>
        <v>7208.9023509999997</v>
      </c>
      <c r="K24" s="13">
        <f t="shared" si="1"/>
        <v>454966.81235099997</v>
      </c>
      <c r="L24" s="36">
        <v>469246.57500000001</v>
      </c>
      <c r="M24" s="37">
        <f t="shared" si="2"/>
        <v>454966.81235099997</v>
      </c>
      <c r="N24" s="37">
        <f t="shared" si="3"/>
        <v>469246.57500000001</v>
      </c>
      <c r="O24" s="37">
        <f t="shared" si="4"/>
        <v>462106.69367549999</v>
      </c>
      <c r="P24" s="37">
        <f t="shared" si="5"/>
        <v>462106.69367549999</v>
      </c>
      <c r="Q24" s="38">
        <f t="shared" si="6"/>
        <v>10097.317002842081</v>
      </c>
      <c r="R24" s="39">
        <f t="shared" si="7"/>
        <v>2.1850618355103522E-2</v>
      </c>
      <c r="S24" s="40">
        <f t="shared" si="8"/>
        <v>454966.81235099997</v>
      </c>
      <c r="T24" s="32" t="s">
        <v>804</v>
      </c>
    </row>
    <row r="25" spans="1:20" ht="25.5">
      <c r="A25" s="10">
        <v>23</v>
      </c>
      <c r="B25" s="10">
        <v>879302</v>
      </c>
      <c r="C25" s="23" t="s">
        <v>111</v>
      </c>
      <c r="D25" s="25" t="s">
        <v>7</v>
      </c>
      <c r="E25" s="10" t="s">
        <v>8</v>
      </c>
      <c r="F25" s="14"/>
      <c r="G25" s="24">
        <v>1254750</v>
      </c>
      <c r="H25" s="24"/>
      <c r="I25" s="14"/>
      <c r="J25" s="13"/>
      <c r="K25" s="13"/>
      <c r="L25" s="36">
        <v>1254750</v>
      </c>
      <c r="M25" s="37">
        <f t="shared" si="2"/>
        <v>1254750</v>
      </c>
      <c r="N25" s="37">
        <f t="shared" si="3"/>
        <v>1254750</v>
      </c>
      <c r="O25" s="37">
        <f t="shared" si="4"/>
        <v>1254750</v>
      </c>
      <c r="P25" s="37">
        <f t="shared" si="5"/>
        <v>1254750</v>
      </c>
      <c r="Q25" s="38" t="e">
        <f t="shared" si="6"/>
        <v>#DIV/0!</v>
      </c>
      <c r="R25" s="39" t="e">
        <f t="shared" si="7"/>
        <v>#DIV/0!</v>
      </c>
      <c r="S25" s="41">
        <f>L25</f>
        <v>1254750</v>
      </c>
      <c r="T25" s="33" t="s">
        <v>808</v>
      </c>
    </row>
    <row r="26" spans="1:20" ht="38.25">
      <c r="A26" s="10">
        <v>24</v>
      </c>
      <c r="B26" s="10">
        <v>879901</v>
      </c>
      <c r="C26" s="23" t="s">
        <v>112</v>
      </c>
      <c r="D26" s="25" t="s">
        <v>7</v>
      </c>
      <c r="E26" s="10" t="s">
        <v>8</v>
      </c>
      <c r="F26" s="14"/>
      <c r="G26" s="24">
        <v>2024400</v>
      </c>
      <c r="H26" s="24"/>
      <c r="I26" s="14"/>
      <c r="J26" s="13"/>
      <c r="K26" s="13"/>
      <c r="L26" s="36">
        <v>2024400</v>
      </c>
      <c r="M26" s="37">
        <f t="shared" si="2"/>
        <v>2024400</v>
      </c>
      <c r="N26" s="37">
        <f t="shared" si="3"/>
        <v>2024400</v>
      </c>
      <c r="O26" s="37">
        <f t="shared" si="4"/>
        <v>2024400</v>
      </c>
      <c r="P26" s="37">
        <f t="shared" si="5"/>
        <v>2024400</v>
      </c>
      <c r="Q26" s="38" t="e">
        <f t="shared" si="6"/>
        <v>#DIV/0!</v>
      </c>
      <c r="R26" s="39" t="e">
        <f t="shared" si="7"/>
        <v>#DIV/0!</v>
      </c>
      <c r="S26" s="41">
        <f t="shared" ref="S26:S43" si="9">L26</f>
        <v>2024400</v>
      </c>
      <c r="T26" s="33" t="s">
        <v>808</v>
      </c>
    </row>
    <row r="27" spans="1:20" ht="38.25">
      <c r="A27" s="10">
        <v>25</v>
      </c>
      <c r="B27" s="10">
        <v>879901</v>
      </c>
      <c r="C27" s="23" t="s">
        <v>113</v>
      </c>
      <c r="D27" s="25" t="s">
        <v>7</v>
      </c>
      <c r="E27" s="10" t="s">
        <v>8</v>
      </c>
      <c r="F27" s="14"/>
      <c r="G27" s="24">
        <v>1547700</v>
      </c>
      <c r="H27" s="24"/>
      <c r="I27" s="14"/>
      <c r="J27" s="13"/>
      <c r="K27" s="13"/>
      <c r="L27" s="36">
        <v>1547700</v>
      </c>
      <c r="M27" s="37">
        <f t="shared" si="2"/>
        <v>1547700</v>
      </c>
      <c r="N27" s="37">
        <f t="shared" si="3"/>
        <v>1547700</v>
      </c>
      <c r="O27" s="37">
        <f t="shared" si="4"/>
        <v>1547700</v>
      </c>
      <c r="P27" s="37">
        <f t="shared" si="5"/>
        <v>1547700</v>
      </c>
      <c r="Q27" s="38" t="e">
        <f t="shared" si="6"/>
        <v>#DIV/0!</v>
      </c>
      <c r="R27" s="39" t="e">
        <f t="shared" si="7"/>
        <v>#DIV/0!</v>
      </c>
      <c r="S27" s="41">
        <f t="shared" si="9"/>
        <v>1547700</v>
      </c>
      <c r="T27" s="33" t="s">
        <v>808</v>
      </c>
    </row>
    <row r="28" spans="1:20">
      <c r="A28" s="10">
        <v>26</v>
      </c>
      <c r="B28" s="10">
        <v>879901</v>
      </c>
      <c r="C28" s="23" t="s">
        <v>114</v>
      </c>
      <c r="D28" s="25" t="s">
        <v>7</v>
      </c>
      <c r="E28" s="10" t="s">
        <v>8</v>
      </c>
      <c r="F28" s="14"/>
      <c r="G28" s="24">
        <v>1302000</v>
      </c>
      <c r="H28" s="24"/>
      <c r="I28" s="14"/>
      <c r="J28" s="13"/>
      <c r="K28" s="13"/>
      <c r="L28" s="36">
        <v>1302000</v>
      </c>
      <c r="M28" s="37">
        <f t="shared" si="2"/>
        <v>1302000</v>
      </c>
      <c r="N28" s="37">
        <f t="shared" si="3"/>
        <v>1302000</v>
      </c>
      <c r="O28" s="37">
        <f t="shared" si="4"/>
        <v>1302000</v>
      </c>
      <c r="P28" s="37">
        <f t="shared" si="5"/>
        <v>1302000</v>
      </c>
      <c r="Q28" s="38" t="e">
        <f t="shared" si="6"/>
        <v>#DIV/0!</v>
      </c>
      <c r="R28" s="39" t="e">
        <f t="shared" si="7"/>
        <v>#DIV/0!</v>
      </c>
      <c r="S28" s="41">
        <f t="shared" si="9"/>
        <v>1302000</v>
      </c>
      <c r="T28" s="33" t="s">
        <v>808</v>
      </c>
    </row>
    <row r="29" spans="1:20" ht="25.5">
      <c r="A29" s="10">
        <v>27</v>
      </c>
      <c r="B29" s="10">
        <v>879302</v>
      </c>
      <c r="C29" s="23" t="s">
        <v>115</v>
      </c>
      <c r="D29" s="25" t="s">
        <v>7</v>
      </c>
      <c r="E29" s="10" t="s">
        <v>8</v>
      </c>
      <c r="F29" s="14"/>
      <c r="G29" s="24">
        <v>1254750</v>
      </c>
      <c r="H29" s="24"/>
      <c r="I29" s="14"/>
      <c r="J29" s="13"/>
      <c r="K29" s="13"/>
      <c r="L29" s="36">
        <v>1254750</v>
      </c>
      <c r="M29" s="37">
        <f t="shared" si="2"/>
        <v>1254750</v>
      </c>
      <c r="N29" s="37">
        <f t="shared" si="3"/>
        <v>1254750</v>
      </c>
      <c r="O29" s="37">
        <f t="shared" si="4"/>
        <v>1254750</v>
      </c>
      <c r="P29" s="37">
        <f t="shared" si="5"/>
        <v>1254750</v>
      </c>
      <c r="Q29" s="38" t="e">
        <f t="shared" si="6"/>
        <v>#DIV/0!</v>
      </c>
      <c r="R29" s="39" t="e">
        <f t="shared" si="7"/>
        <v>#DIV/0!</v>
      </c>
      <c r="S29" s="41">
        <f t="shared" si="9"/>
        <v>1254750</v>
      </c>
      <c r="T29" s="33" t="s">
        <v>808</v>
      </c>
    </row>
    <row r="30" spans="1:20">
      <c r="A30" s="10">
        <v>28</v>
      </c>
      <c r="B30" s="10">
        <v>879901</v>
      </c>
      <c r="C30" s="23" t="s">
        <v>116</v>
      </c>
      <c r="D30" s="25" t="s">
        <v>7</v>
      </c>
      <c r="E30" s="10" t="s">
        <v>8</v>
      </c>
      <c r="F30" s="14"/>
      <c r="G30" s="24">
        <v>1254750</v>
      </c>
      <c r="H30" s="24"/>
      <c r="I30" s="4"/>
      <c r="J30" s="13"/>
      <c r="K30" s="13"/>
      <c r="L30" s="36">
        <v>1254750</v>
      </c>
      <c r="M30" s="37">
        <f t="shared" si="2"/>
        <v>1254750</v>
      </c>
      <c r="N30" s="37">
        <f t="shared" si="3"/>
        <v>1254750</v>
      </c>
      <c r="O30" s="37">
        <f t="shared" si="4"/>
        <v>1254750</v>
      </c>
      <c r="P30" s="37">
        <f t="shared" si="5"/>
        <v>1254750</v>
      </c>
      <c r="Q30" s="38" t="e">
        <f t="shared" si="6"/>
        <v>#DIV/0!</v>
      </c>
      <c r="R30" s="39" t="e">
        <f t="shared" si="7"/>
        <v>#DIV/0!</v>
      </c>
      <c r="S30" s="41">
        <f t="shared" si="9"/>
        <v>1254750</v>
      </c>
      <c r="T30" s="33" t="s">
        <v>808</v>
      </c>
    </row>
    <row r="31" spans="1:20" ht="25.5">
      <c r="A31" s="10">
        <v>29</v>
      </c>
      <c r="B31" s="10">
        <v>879901</v>
      </c>
      <c r="C31" s="23" t="s">
        <v>117</v>
      </c>
      <c r="D31" s="25" t="s">
        <v>7</v>
      </c>
      <c r="E31" s="10" t="s">
        <v>8</v>
      </c>
      <c r="F31" s="14"/>
      <c r="G31" s="24">
        <v>1766100</v>
      </c>
      <c r="H31" s="24"/>
      <c r="I31" s="14"/>
      <c r="J31" s="13"/>
      <c r="K31" s="13"/>
      <c r="L31" s="36">
        <v>1766100</v>
      </c>
      <c r="M31" s="37">
        <f t="shared" si="2"/>
        <v>1766100</v>
      </c>
      <c r="N31" s="37">
        <f t="shared" si="3"/>
        <v>1766100</v>
      </c>
      <c r="O31" s="37">
        <f t="shared" si="4"/>
        <v>1766100</v>
      </c>
      <c r="P31" s="37">
        <f t="shared" si="5"/>
        <v>1766100</v>
      </c>
      <c r="Q31" s="38" t="e">
        <f t="shared" si="6"/>
        <v>#DIV/0!</v>
      </c>
      <c r="R31" s="39" t="e">
        <f t="shared" si="7"/>
        <v>#DIV/0!</v>
      </c>
      <c r="S31" s="41">
        <f t="shared" si="9"/>
        <v>1766100</v>
      </c>
      <c r="T31" s="33" t="s">
        <v>808</v>
      </c>
    </row>
    <row r="32" spans="1:20" ht="25.5">
      <c r="A32" s="10">
        <v>30</v>
      </c>
      <c r="B32" s="10">
        <v>879901</v>
      </c>
      <c r="C32" s="23" t="s">
        <v>118</v>
      </c>
      <c r="D32" s="25" t="s">
        <v>7</v>
      </c>
      <c r="E32" s="10" t="s">
        <v>8</v>
      </c>
      <c r="F32" s="14"/>
      <c r="G32" s="24">
        <v>1337700</v>
      </c>
      <c r="H32" s="24"/>
      <c r="I32" s="14"/>
      <c r="J32" s="13"/>
      <c r="K32" s="13"/>
      <c r="L32" s="36">
        <v>1337700</v>
      </c>
      <c r="M32" s="37">
        <f t="shared" si="2"/>
        <v>1337700</v>
      </c>
      <c r="N32" s="37">
        <f t="shared" si="3"/>
        <v>1337700</v>
      </c>
      <c r="O32" s="37">
        <f t="shared" si="4"/>
        <v>1337700</v>
      </c>
      <c r="P32" s="37">
        <f t="shared" si="5"/>
        <v>1337700</v>
      </c>
      <c r="Q32" s="38" t="e">
        <f t="shared" si="6"/>
        <v>#DIV/0!</v>
      </c>
      <c r="R32" s="39" t="e">
        <f t="shared" si="7"/>
        <v>#DIV/0!</v>
      </c>
      <c r="S32" s="41">
        <f t="shared" si="9"/>
        <v>1337700</v>
      </c>
      <c r="T32" s="33" t="s">
        <v>808</v>
      </c>
    </row>
    <row r="33" spans="1:20" ht="25.5">
      <c r="A33" s="10">
        <v>31</v>
      </c>
      <c r="B33" s="10">
        <v>879902</v>
      </c>
      <c r="C33" s="23" t="s">
        <v>119</v>
      </c>
      <c r="D33" s="25" t="s">
        <v>7</v>
      </c>
      <c r="E33" s="10" t="s">
        <v>8</v>
      </c>
      <c r="F33" s="14"/>
      <c r="G33" s="24">
        <v>1766100</v>
      </c>
      <c r="H33" s="24"/>
      <c r="I33" s="14"/>
      <c r="J33" s="13"/>
      <c r="K33" s="13"/>
      <c r="L33" s="36">
        <v>1766100</v>
      </c>
      <c r="M33" s="37">
        <f t="shared" si="2"/>
        <v>1766100</v>
      </c>
      <c r="N33" s="37">
        <f t="shared" si="3"/>
        <v>1766100</v>
      </c>
      <c r="O33" s="37">
        <f t="shared" si="4"/>
        <v>1766100</v>
      </c>
      <c r="P33" s="37">
        <f t="shared" si="5"/>
        <v>1766100</v>
      </c>
      <c r="Q33" s="38" t="e">
        <f t="shared" si="6"/>
        <v>#DIV/0!</v>
      </c>
      <c r="R33" s="39" t="e">
        <f t="shared" si="7"/>
        <v>#DIV/0!</v>
      </c>
      <c r="S33" s="41">
        <f t="shared" si="9"/>
        <v>1766100</v>
      </c>
      <c r="T33" s="33" t="s">
        <v>808</v>
      </c>
    </row>
    <row r="34" spans="1:20" ht="25.5">
      <c r="A34" s="10">
        <v>32</v>
      </c>
      <c r="B34" s="10">
        <v>879901</v>
      </c>
      <c r="C34" s="23" t="s">
        <v>120</v>
      </c>
      <c r="D34" s="25" t="s">
        <v>7</v>
      </c>
      <c r="E34" s="10" t="s">
        <v>8</v>
      </c>
      <c r="F34" s="14"/>
      <c r="G34" s="24">
        <v>1525650</v>
      </c>
      <c r="H34" s="24"/>
      <c r="I34" s="14"/>
      <c r="J34" s="13"/>
      <c r="K34" s="13"/>
      <c r="L34" s="36">
        <v>1525650</v>
      </c>
      <c r="M34" s="37">
        <f t="shared" si="2"/>
        <v>1525650</v>
      </c>
      <c r="N34" s="37">
        <f t="shared" si="3"/>
        <v>1525650</v>
      </c>
      <c r="O34" s="37">
        <f t="shared" si="4"/>
        <v>1525650</v>
      </c>
      <c r="P34" s="37">
        <f t="shared" si="5"/>
        <v>1525650</v>
      </c>
      <c r="Q34" s="38" t="e">
        <f t="shared" si="6"/>
        <v>#DIV/0!</v>
      </c>
      <c r="R34" s="39" t="e">
        <f t="shared" si="7"/>
        <v>#DIV/0!</v>
      </c>
      <c r="S34" s="41">
        <f t="shared" si="9"/>
        <v>1525650</v>
      </c>
      <c r="T34" s="33" t="s">
        <v>808</v>
      </c>
    </row>
    <row r="35" spans="1:20" ht="25.5">
      <c r="A35" s="10">
        <v>33</v>
      </c>
      <c r="B35" s="10">
        <v>879302</v>
      </c>
      <c r="C35" s="23" t="s">
        <v>121</v>
      </c>
      <c r="D35" s="25" t="s">
        <v>7</v>
      </c>
      <c r="E35" s="10" t="s">
        <v>8</v>
      </c>
      <c r="F35" s="14"/>
      <c r="G35" s="24">
        <v>1766100</v>
      </c>
      <c r="H35" s="24"/>
      <c r="I35" s="14"/>
      <c r="J35" s="13"/>
      <c r="K35" s="13"/>
      <c r="L35" s="36">
        <v>1766100</v>
      </c>
      <c r="M35" s="37">
        <f t="shared" si="2"/>
        <v>1766100</v>
      </c>
      <c r="N35" s="37">
        <f t="shared" si="3"/>
        <v>1766100</v>
      </c>
      <c r="O35" s="37">
        <f t="shared" si="4"/>
        <v>1766100</v>
      </c>
      <c r="P35" s="37">
        <f t="shared" si="5"/>
        <v>1766100</v>
      </c>
      <c r="Q35" s="38" t="e">
        <f t="shared" si="6"/>
        <v>#DIV/0!</v>
      </c>
      <c r="R35" s="39" t="e">
        <f t="shared" si="7"/>
        <v>#DIV/0!</v>
      </c>
      <c r="S35" s="41">
        <f t="shared" si="9"/>
        <v>1766100</v>
      </c>
      <c r="T35" s="33" t="s">
        <v>808</v>
      </c>
    </row>
    <row r="36" spans="1:20" ht="25.5">
      <c r="A36" s="10">
        <v>34</v>
      </c>
      <c r="B36" s="10">
        <v>879901</v>
      </c>
      <c r="C36" s="23" t="s">
        <v>122</v>
      </c>
      <c r="D36" s="25" t="s">
        <v>7</v>
      </c>
      <c r="E36" s="10" t="s">
        <v>8</v>
      </c>
      <c r="F36" s="14"/>
      <c r="G36" s="24">
        <v>1391250</v>
      </c>
      <c r="H36" s="24"/>
      <c r="I36" s="14"/>
      <c r="J36" s="13"/>
      <c r="K36" s="13"/>
      <c r="L36" s="36">
        <v>1391250</v>
      </c>
      <c r="M36" s="37">
        <f t="shared" si="2"/>
        <v>1391250</v>
      </c>
      <c r="N36" s="37">
        <f t="shared" si="3"/>
        <v>1391250</v>
      </c>
      <c r="O36" s="37">
        <f t="shared" si="4"/>
        <v>1391250</v>
      </c>
      <c r="P36" s="37">
        <f t="shared" si="5"/>
        <v>1391250</v>
      </c>
      <c r="Q36" s="38" t="e">
        <f t="shared" si="6"/>
        <v>#DIV/0!</v>
      </c>
      <c r="R36" s="39" t="e">
        <f t="shared" si="7"/>
        <v>#DIV/0!</v>
      </c>
      <c r="S36" s="41">
        <f t="shared" si="9"/>
        <v>1391250</v>
      </c>
      <c r="T36" s="33" t="s">
        <v>808</v>
      </c>
    </row>
    <row r="37" spans="1:20" ht="25.5">
      <c r="A37" s="10">
        <v>35</v>
      </c>
      <c r="B37" s="10">
        <v>879901</v>
      </c>
      <c r="C37" s="23" t="s">
        <v>123</v>
      </c>
      <c r="D37" s="25" t="s">
        <v>7</v>
      </c>
      <c r="E37" s="10" t="s">
        <v>8</v>
      </c>
      <c r="F37" s="14"/>
      <c r="G37" s="24">
        <v>1766100</v>
      </c>
      <c r="H37" s="24"/>
      <c r="I37" s="14"/>
      <c r="J37" s="13"/>
      <c r="K37" s="13"/>
      <c r="L37" s="36">
        <v>1766100</v>
      </c>
      <c r="M37" s="37">
        <f t="shared" si="2"/>
        <v>1766100</v>
      </c>
      <c r="N37" s="37">
        <f t="shared" si="3"/>
        <v>1766100</v>
      </c>
      <c r="O37" s="37">
        <f t="shared" si="4"/>
        <v>1766100</v>
      </c>
      <c r="P37" s="37">
        <f t="shared" si="5"/>
        <v>1766100</v>
      </c>
      <c r="Q37" s="38" t="e">
        <f t="shared" si="6"/>
        <v>#DIV/0!</v>
      </c>
      <c r="R37" s="39" t="e">
        <f t="shared" si="7"/>
        <v>#DIV/0!</v>
      </c>
      <c r="S37" s="41">
        <f t="shared" si="9"/>
        <v>1766100</v>
      </c>
      <c r="T37" s="33" t="s">
        <v>808</v>
      </c>
    </row>
    <row r="38" spans="1:20">
      <c r="A38" s="10">
        <v>36</v>
      </c>
      <c r="B38" s="10">
        <v>878811</v>
      </c>
      <c r="C38" s="23" t="s">
        <v>124</v>
      </c>
      <c r="D38" s="25" t="s">
        <v>7</v>
      </c>
      <c r="E38" s="10" t="s">
        <v>8</v>
      </c>
      <c r="F38" s="15"/>
      <c r="G38" s="24">
        <v>309181.95</v>
      </c>
      <c r="H38" s="24"/>
      <c r="I38" s="15"/>
      <c r="J38" s="13"/>
      <c r="K38" s="13"/>
      <c r="L38" s="36">
        <v>309181.95</v>
      </c>
      <c r="M38" s="37">
        <f t="shared" si="2"/>
        <v>309181.95</v>
      </c>
      <c r="N38" s="37">
        <f t="shared" si="3"/>
        <v>309181.95</v>
      </c>
      <c r="O38" s="37">
        <f t="shared" si="4"/>
        <v>309181.95</v>
      </c>
      <c r="P38" s="37">
        <f t="shared" si="5"/>
        <v>309181.95</v>
      </c>
      <c r="Q38" s="38" t="e">
        <f t="shared" si="6"/>
        <v>#DIV/0!</v>
      </c>
      <c r="R38" s="39" t="e">
        <f t="shared" si="7"/>
        <v>#DIV/0!</v>
      </c>
      <c r="S38" s="41">
        <f t="shared" si="9"/>
        <v>309181.95</v>
      </c>
      <c r="T38" s="33" t="s">
        <v>808</v>
      </c>
    </row>
    <row r="39" spans="1:20">
      <c r="A39" s="10">
        <v>37</v>
      </c>
      <c r="B39" s="10">
        <v>878721</v>
      </c>
      <c r="C39" s="23" t="s">
        <v>125</v>
      </c>
      <c r="D39" s="25" t="s">
        <v>7</v>
      </c>
      <c r="E39" s="10" t="s">
        <v>8</v>
      </c>
      <c r="F39" s="15"/>
      <c r="G39" s="24">
        <v>309181.95</v>
      </c>
      <c r="H39" s="24"/>
      <c r="I39" s="15"/>
      <c r="J39" s="13"/>
      <c r="K39" s="13"/>
      <c r="L39" s="36">
        <v>309181.95</v>
      </c>
      <c r="M39" s="37">
        <f t="shared" si="2"/>
        <v>309181.95</v>
      </c>
      <c r="N39" s="37">
        <f t="shared" si="3"/>
        <v>309181.95</v>
      </c>
      <c r="O39" s="37">
        <f t="shared" si="4"/>
        <v>309181.95</v>
      </c>
      <c r="P39" s="37">
        <f t="shared" si="5"/>
        <v>309181.95</v>
      </c>
      <c r="Q39" s="38" t="e">
        <f t="shared" si="6"/>
        <v>#DIV/0!</v>
      </c>
      <c r="R39" s="39" t="e">
        <f t="shared" si="7"/>
        <v>#DIV/0!</v>
      </c>
      <c r="S39" s="41">
        <f t="shared" si="9"/>
        <v>309181.95</v>
      </c>
      <c r="T39" s="33" t="s">
        <v>808</v>
      </c>
    </row>
    <row r="40" spans="1:20">
      <c r="A40" s="10">
        <v>38</v>
      </c>
      <c r="B40" s="10">
        <v>878711</v>
      </c>
      <c r="C40" s="23" t="s">
        <v>126</v>
      </c>
      <c r="D40" s="25" t="s">
        <v>7</v>
      </c>
      <c r="E40" s="10" t="s">
        <v>8</v>
      </c>
      <c r="F40" s="15"/>
      <c r="G40" s="24">
        <v>309181.95</v>
      </c>
      <c r="H40" s="24"/>
      <c r="I40" s="15"/>
      <c r="J40" s="13"/>
      <c r="K40" s="13"/>
      <c r="L40" s="36">
        <v>309181.95</v>
      </c>
      <c r="M40" s="37">
        <f t="shared" si="2"/>
        <v>309181.95</v>
      </c>
      <c r="N40" s="37">
        <f t="shared" si="3"/>
        <v>309181.95</v>
      </c>
      <c r="O40" s="37">
        <f t="shared" si="4"/>
        <v>309181.95</v>
      </c>
      <c r="P40" s="37">
        <f t="shared" si="5"/>
        <v>309181.95</v>
      </c>
      <c r="Q40" s="38" t="e">
        <f t="shared" si="6"/>
        <v>#DIV/0!</v>
      </c>
      <c r="R40" s="39" t="e">
        <f t="shared" si="7"/>
        <v>#DIV/0!</v>
      </c>
      <c r="S40" s="41">
        <f t="shared" si="9"/>
        <v>309181.95</v>
      </c>
      <c r="T40" s="33" t="s">
        <v>808</v>
      </c>
    </row>
    <row r="41" spans="1:20">
      <c r="A41" s="10">
        <v>39</v>
      </c>
      <c r="B41" s="10">
        <v>878731</v>
      </c>
      <c r="C41" s="23" t="s">
        <v>127</v>
      </c>
      <c r="D41" s="25" t="s">
        <v>7</v>
      </c>
      <c r="E41" s="10" t="s">
        <v>8</v>
      </c>
      <c r="F41" s="15"/>
      <c r="G41" s="24">
        <v>309181.95</v>
      </c>
      <c r="H41" s="24"/>
      <c r="I41" s="15"/>
      <c r="J41" s="13"/>
      <c r="K41" s="13"/>
      <c r="L41" s="36">
        <v>309181.95</v>
      </c>
      <c r="M41" s="37">
        <f t="shared" si="2"/>
        <v>309181.95</v>
      </c>
      <c r="N41" s="37">
        <f t="shared" si="3"/>
        <v>309181.95</v>
      </c>
      <c r="O41" s="37">
        <f t="shared" si="4"/>
        <v>309181.95</v>
      </c>
      <c r="P41" s="37">
        <f t="shared" si="5"/>
        <v>309181.95</v>
      </c>
      <c r="Q41" s="38" t="e">
        <f t="shared" si="6"/>
        <v>#DIV/0!</v>
      </c>
      <c r="R41" s="39" t="e">
        <f t="shared" si="7"/>
        <v>#DIV/0!</v>
      </c>
      <c r="S41" s="41">
        <f t="shared" si="9"/>
        <v>309181.95</v>
      </c>
      <c r="T41" s="33" t="s">
        <v>808</v>
      </c>
    </row>
    <row r="42" spans="1:20">
      <c r="A42" s="10">
        <v>40</v>
      </c>
      <c r="B42" s="10">
        <v>878812</v>
      </c>
      <c r="C42" s="23" t="s">
        <v>128</v>
      </c>
      <c r="D42" s="25" t="s">
        <v>7</v>
      </c>
      <c r="E42" s="10" t="s">
        <v>8</v>
      </c>
      <c r="F42" s="15"/>
      <c r="G42" s="24">
        <v>309181.95</v>
      </c>
      <c r="H42" s="24"/>
      <c r="I42" s="15"/>
      <c r="J42" s="13"/>
      <c r="K42" s="13"/>
      <c r="L42" s="36">
        <v>309181.95</v>
      </c>
      <c r="M42" s="37">
        <f t="shared" si="2"/>
        <v>309181.95</v>
      </c>
      <c r="N42" s="37">
        <f t="shared" si="3"/>
        <v>309181.95</v>
      </c>
      <c r="O42" s="37">
        <f t="shared" si="4"/>
        <v>309181.95</v>
      </c>
      <c r="P42" s="37">
        <f t="shared" si="5"/>
        <v>309181.95</v>
      </c>
      <c r="Q42" s="38" t="e">
        <f t="shared" si="6"/>
        <v>#DIV/0!</v>
      </c>
      <c r="R42" s="39" t="e">
        <f t="shared" si="7"/>
        <v>#DIV/0!</v>
      </c>
      <c r="S42" s="41">
        <f t="shared" si="9"/>
        <v>309181.95</v>
      </c>
      <c r="T42" s="33" t="s">
        <v>808</v>
      </c>
    </row>
    <row r="43" spans="1:20">
      <c r="A43" s="10">
        <v>41</v>
      </c>
      <c r="B43" s="10">
        <v>878831</v>
      </c>
      <c r="C43" s="23" t="s">
        <v>129</v>
      </c>
      <c r="D43" s="25" t="s">
        <v>7</v>
      </c>
      <c r="E43" s="10" t="s">
        <v>8</v>
      </c>
      <c r="F43" s="15"/>
      <c r="G43" s="24">
        <v>309181.95</v>
      </c>
      <c r="H43" s="24"/>
      <c r="I43" s="15"/>
      <c r="J43" s="13"/>
      <c r="K43" s="13"/>
      <c r="L43" s="36">
        <v>309181.95</v>
      </c>
      <c r="M43" s="37">
        <f t="shared" si="2"/>
        <v>309181.95</v>
      </c>
      <c r="N43" s="37">
        <f t="shared" si="3"/>
        <v>309181.95</v>
      </c>
      <c r="O43" s="37">
        <f t="shared" si="4"/>
        <v>309181.95</v>
      </c>
      <c r="P43" s="37">
        <f t="shared" si="5"/>
        <v>309181.95</v>
      </c>
      <c r="Q43" s="38" t="e">
        <f t="shared" si="6"/>
        <v>#DIV/0!</v>
      </c>
      <c r="R43" s="39" t="e">
        <f t="shared" si="7"/>
        <v>#DIV/0!</v>
      </c>
      <c r="S43" s="41">
        <f t="shared" si="9"/>
        <v>309181.95</v>
      </c>
      <c r="T43" s="33" t="s">
        <v>808</v>
      </c>
    </row>
    <row r="44" spans="1:20" ht="25.5">
      <c r="A44" s="10">
        <v>42</v>
      </c>
      <c r="B44" s="10">
        <v>883522</v>
      </c>
      <c r="C44" s="23" t="s">
        <v>130</v>
      </c>
      <c r="D44" s="25" t="s">
        <v>7</v>
      </c>
      <c r="E44" s="10" t="s">
        <v>8</v>
      </c>
      <c r="F44" s="13">
        <v>1525860</v>
      </c>
      <c r="G44" s="24">
        <v>1575000</v>
      </c>
      <c r="H44" s="24"/>
      <c r="I44" s="13">
        <v>1525860</v>
      </c>
      <c r="J44" s="13">
        <f t="shared" si="0"/>
        <v>24566.346000000001</v>
      </c>
      <c r="K44" s="13">
        <f t="shared" si="1"/>
        <v>1550426.3459999999</v>
      </c>
      <c r="L44" s="36">
        <v>1575000</v>
      </c>
      <c r="M44" s="37">
        <f t="shared" si="2"/>
        <v>1550426.3459999999</v>
      </c>
      <c r="N44" s="37">
        <f t="shared" si="3"/>
        <v>1575000</v>
      </c>
      <c r="O44" s="37">
        <f t="shared" si="4"/>
        <v>1562713.173</v>
      </c>
      <c r="P44" s="37">
        <f t="shared" si="5"/>
        <v>1562713.173</v>
      </c>
      <c r="Q44" s="38">
        <f t="shared" si="6"/>
        <v>17376.197381965689</v>
      </c>
      <c r="R44" s="39">
        <f t="shared" si="7"/>
        <v>1.1119249317267826E-2</v>
      </c>
      <c r="S44" s="40">
        <f t="shared" ref="S44:S59" si="10">M44</f>
        <v>1550426.3459999999</v>
      </c>
      <c r="T44" s="32" t="s">
        <v>804</v>
      </c>
    </row>
    <row r="45" spans="1:20" ht="25.5">
      <c r="A45" s="10">
        <v>43</v>
      </c>
      <c r="B45" s="10">
        <v>883522</v>
      </c>
      <c r="C45" s="23" t="s">
        <v>131</v>
      </c>
      <c r="D45" s="25" t="s">
        <v>7</v>
      </c>
      <c r="E45" s="10" t="s">
        <v>8</v>
      </c>
      <c r="F45" s="13">
        <v>1525860</v>
      </c>
      <c r="G45" s="24">
        <v>1575000</v>
      </c>
      <c r="H45" s="24"/>
      <c r="I45" s="13">
        <v>1525860</v>
      </c>
      <c r="J45" s="13">
        <f t="shared" si="0"/>
        <v>24566.346000000001</v>
      </c>
      <c r="K45" s="13">
        <f t="shared" si="1"/>
        <v>1550426.3459999999</v>
      </c>
      <c r="L45" s="36">
        <v>1575000</v>
      </c>
      <c r="M45" s="37">
        <f t="shared" si="2"/>
        <v>1550426.3459999999</v>
      </c>
      <c r="N45" s="37">
        <f t="shared" si="3"/>
        <v>1575000</v>
      </c>
      <c r="O45" s="37">
        <f t="shared" si="4"/>
        <v>1562713.173</v>
      </c>
      <c r="P45" s="37">
        <f t="shared" si="5"/>
        <v>1562713.173</v>
      </c>
      <c r="Q45" s="38">
        <f t="shared" si="6"/>
        <v>17376.197381965689</v>
      </c>
      <c r="R45" s="39">
        <f t="shared" si="7"/>
        <v>1.1119249317267826E-2</v>
      </c>
      <c r="S45" s="40">
        <f t="shared" si="10"/>
        <v>1550426.3459999999</v>
      </c>
      <c r="T45" s="32" t="s">
        <v>804</v>
      </c>
    </row>
    <row r="46" spans="1:20" ht="25.5">
      <c r="A46" s="10">
        <v>44</v>
      </c>
      <c r="B46" s="10">
        <v>883512</v>
      </c>
      <c r="C46" s="23" t="s">
        <v>132</v>
      </c>
      <c r="D46" s="25" t="s">
        <v>7</v>
      </c>
      <c r="E46" s="10" t="s">
        <v>8</v>
      </c>
      <c r="F46" s="13">
        <v>1525860</v>
      </c>
      <c r="G46" s="24">
        <v>1575000</v>
      </c>
      <c r="H46" s="24"/>
      <c r="I46" s="13">
        <v>1525860</v>
      </c>
      <c r="J46" s="13">
        <f t="shared" si="0"/>
        <v>24566.346000000001</v>
      </c>
      <c r="K46" s="13">
        <f t="shared" si="1"/>
        <v>1550426.3459999999</v>
      </c>
      <c r="L46" s="36">
        <v>1575000</v>
      </c>
      <c r="M46" s="37">
        <f t="shared" si="2"/>
        <v>1550426.3459999999</v>
      </c>
      <c r="N46" s="37">
        <f t="shared" si="3"/>
        <v>1575000</v>
      </c>
      <c r="O46" s="37">
        <f t="shared" si="4"/>
        <v>1562713.173</v>
      </c>
      <c r="P46" s="37">
        <f t="shared" si="5"/>
        <v>1562713.173</v>
      </c>
      <c r="Q46" s="38">
        <f t="shared" si="6"/>
        <v>17376.197381965689</v>
      </c>
      <c r="R46" s="39">
        <f t="shared" si="7"/>
        <v>1.1119249317267826E-2</v>
      </c>
      <c r="S46" s="40">
        <f t="shared" si="10"/>
        <v>1550426.3459999999</v>
      </c>
      <c r="T46" s="32" t="s">
        <v>804</v>
      </c>
    </row>
    <row r="47" spans="1:20" ht="25.5">
      <c r="A47" s="10">
        <v>45</v>
      </c>
      <c r="B47" s="10">
        <v>883512</v>
      </c>
      <c r="C47" s="23" t="s">
        <v>133</v>
      </c>
      <c r="D47" s="25" t="s">
        <v>7</v>
      </c>
      <c r="E47" s="10" t="s">
        <v>8</v>
      </c>
      <c r="F47" s="13">
        <v>1525860</v>
      </c>
      <c r="G47" s="24">
        <v>1575000</v>
      </c>
      <c r="H47" s="24"/>
      <c r="I47" s="13">
        <v>1525860</v>
      </c>
      <c r="J47" s="13">
        <f t="shared" si="0"/>
        <v>24566.346000000001</v>
      </c>
      <c r="K47" s="13">
        <f t="shared" si="1"/>
        <v>1550426.3459999999</v>
      </c>
      <c r="L47" s="36">
        <v>1575000</v>
      </c>
      <c r="M47" s="37">
        <f t="shared" si="2"/>
        <v>1550426.3459999999</v>
      </c>
      <c r="N47" s="37">
        <f t="shared" si="3"/>
        <v>1575000</v>
      </c>
      <c r="O47" s="37">
        <f t="shared" si="4"/>
        <v>1562713.173</v>
      </c>
      <c r="P47" s="37">
        <f t="shared" si="5"/>
        <v>1562713.173</v>
      </c>
      <c r="Q47" s="38">
        <f t="shared" si="6"/>
        <v>17376.197381965689</v>
      </c>
      <c r="R47" s="39">
        <f t="shared" si="7"/>
        <v>1.1119249317267826E-2</v>
      </c>
      <c r="S47" s="40">
        <f t="shared" si="10"/>
        <v>1550426.3459999999</v>
      </c>
      <c r="T47" s="32" t="s">
        <v>804</v>
      </c>
    </row>
    <row r="48" spans="1:20" ht="25.5">
      <c r="A48" s="10">
        <v>46</v>
      </c>
      <c r="B48" s="10">
        <v>883512</v>
      </c>
      <c r="C48" s="23" t="s">
        <v>134</v>
      </c>
      <c r="D48" s="25" t="s">
        <v>7</v>
      </c>
      <c r="E48" s="10" t="s">
        <v>8</v>
      </c>
      <c r="F48" s="13">
        <v>1525860</v>
      </c>
      <c r="G48" s="24">
        <v>1575000</v>
      </c>
      <c r="H48" s="24"/>
      <c r="I48" s="13">
        <v>1525860</v>
      </c>
      <c r="J48" s="13">
        <f t="shared" si="0"/>
        <v>24566.346000000001</v>
      </c>
      <c r="K48" s="13">
        <f t="shared" si="1"/>
        <v>1550426.3459999999</v>
      </c>
      <c r="L48" s="36">
        <v>1575000</v>
      </c>
      <c r="M48" s="37">
        <f t="shared" si="2"/>
        <v>1550426.3459999999</v>
      </c>
      <c r="N48" s="37">
        <f t="shared" si="3"/>
        <v>1575000</v>
      </c>
      <c r="O48" s="37">
        <f t="shared" si="4"/>
        <v>1562713.173</v>
      </c>
      <c r="P48" s="37">
        <f t="shared" si="5"/>
        <v>1562713.173</v>
      </c>
      <c r="Q48" s="38">
        <f t="shared" si="6"/>
        <v>17376.197381965689</v>
      </c>
      <c r="R48" s="39">
        <f t="shared" si="7"/>
        <v>1.1119249317267826E-2</v>
      </c>
      <c r="S48" s="40">
        <f t="shared" si="10"/>
        <v>1550426.3459999999</v>
      </c>
      <c r="T48" s="32" t="s">
        <v>804</v>
      </c>
    </row>
    <row r="49" spans="1:20" ht="25.5">
      <c r="A49" s="10">
        <v>47</v>
      </c>
      <c r="B49" s="10">
        <v>883512</v>
      </c>
      <c r="C49" s="23" t="s">
        <v>135</v>
      </c>
      <c r="D49" s="25" t="s">
        <v>7</v>
      </c>
      <c r="E49" s="10" t="s">
        <v>8</v>
      </c>
      <c r="F49" s="13">
        <v>1525860</v>
      </c>
      <c r="G49" s="24">
        <v>1575000</v>
      </c>
      <c r="H49" s="24"/>
      <c r="I49" s="13">
        <v>1525860</v>
      </c>
      <c r="J49" s="13">
        <f t="shared" si="0"/>
        <v>24566.346000000001</v>
      </c>
      <c r="K49" s="13">
        <f t="shared" si="1"/>
        <v>1550426.3459999999</v>
      </c>
      <c r="L49" s="36">
        <v>1575000</v>
      </c>
      <c r="M49" s="37">
        <f t="shared" si="2"/>
        <v>1550426.3459999999</v>
      </c>
      <c r="N49" s="37">
        <f t="shared" si="3"/>
        <v>1575000</v>
      </c>
      <c r="O49" s="37">
        <f t="shared" si="4"/>
        <v>1562713.173</v>
      </c>
      <c r="P49" s="37">
        <f t="shared" si="5"/>
        <v>1562713.173</v>
      </c>
      <c r="Q49" s="38">
        <f t="shared" si="6"/>
        <v>17376.197381965689</v>
      </c>
      <c r="R49" s="39">
        <f t="shared" si="7"/>
        <v>1.1119249317267826E-2</v>
      </c>
      <c r="S49" s="40">
        <f t="shared" si="10"/>
        <v>1550426.3459999999</v>
      </c>
      <c r="T49" s="32" t="s">
        <v>804</v>
      </c>
    </row>
    <row r="50" spans="1:20" ht="25.5">
      <c r="A50" s="10">
        <v>48</v>
      </c>
      <c r="B50" s="10">
        <v>883512</v>
      </c>
      <c r="C50" s="23" t="s">
        <v>136</v>
      </c>
      <c r="D50" s="25" t="s">
        <v>7</v>
      </c>
      <c r="E50" s="10" t="s">
        <v>8</v>
      </c>
      <c r="F50" s="13">
        <v>1525860</v>
      </c>
      <c r="G50" s="24">
        <v>1575000</v>
      </c>
      <c r="H50" s="24"/>
      <c r="I50" s="13">
        <v>1525860</v>
      </c>
      <c r="J50" s="13">
        <f t="shared" si="0"/>
        <v>24566.346000000001</v>
      </c>
      <c r="K50" s="13">
        <f t="shared" si="1"/>
        <v>1550426.3459999999</v>
      </c>
      <c r="L50" s="36">
        <v>1575000</v>
      </c>
      <c r="M50" s="37">
        <f t="shared" si="2"/>
        <v>1550426.3459999999</v>
      </c>
      <c r="N50" s="37">
        <f t="shared" si="3"/>
        <v>1575000</v>
      </c>
      <c r="O50" s="37">
        <f t="shared" si="4"/>
        <v>1562713.173</v>
      </c>
      <c r="P50" s="37">
        <f t="shared" si="5"/>
        <v>1562713.173</v>
      </c>
      <c r="Q50" s="38">
        <f t="shared" si="6"/>
        <v>17376.197381965689</v>
      </c>
      <c r="R50" s="39">
        <f t="shared" si="7"/>
        <v>1.1119249317267826E-2</v>
      </c>
      <c r="S50" s="40">
        <f t="shared" si="10"/>
        <v>1550426.3459999999</v>
      </c>
      <c r="T50" s="32" t="s">
        <v>804</v>
      </c>
    </row>
    <row r="51" spans="1:20" ht="25.5">
      <c r="A51" s="10">
        <v>49</v>
      </c>
      <c r="B51" s="10">
        <v>883512</v>
      </c>
      <c r="C51" s="23" t="s">
        <v>137</v>
      </c>
      <c r="D51" s="25" t="s">
        <v>7</v>
      </c>
      <c r="E51" s="10" t="s">
        <v>8</v>
      </c>
      <c r="F51" s="13">
        <v>1525860</v>
      </c>
      <c r="G51" s="24">
        <v>1575000</v>
      </c>
      <c r="H51" s="24"/>
      <c r="I51" s="13">
        <v>1525860</v>
      </c>
      <c r="J51" s="13">
        <f t="shared" si="0"/>
        <v>24566.346000000001</v>
      </c>
      <c r="K51" s="13">
        <f t="shared" si="1"/>
        <v>1550426.3459999999</v>
      </c>
      <c r="L51" s="36">
        <v>1575000</v>
      </c>
      <c r="M51" s="37">
        <f t="shared" si="2"/>
        <v>1550426.3459999999</v>
      </c>
      <c r="N51" s="37">
        <f t="shared" si="3"/>
        <v>1575000</v>
      </c>
      <c r="O51" s="37">
        <f t="shared" si="4"/>
        <v>1562713.173</v>
      </c>
      <c r="P51" s="37">
        <f t="shared" si="5"/>
        <v>1562713.173</v>
      </c>
      <c r="Q51" s="38">
        <f t="shared" si="6"/>
        <v>17376.197381965689</v>
      </c>
      <c r="R51" s="39">
        <f t="shared" si="7"/>
        <v>1.1119249317267826E-2</v>
      </c>
      <c r="S51" s="40">
        <f t="shared" si="10"/>
        <v>1550426.3459999999</v>
      </c>
      <c r="T51" s="32" t="s">
        <v>804</v>
      </c>
    </row>
    <row r="52" spans="1:20" ht="25.5">
      <c r="A52" s="10">
        <v>50</v>
      </c>
      <c r="B52" s="10">
        <v>883512</v>
      </c>
      <c r="C52" s="23" t="s">
        <v>138</v>
      </c>
      <c r="D52" s="25" t="s">
        <v>7</v>
      </c>
      <c r="E52" s="10" t="s">
        <v>8</v>
      </c>
      <c r="F52" s="13">
        <v>1525860</v>
      </c>
      <c r="G52" s="24">
        <v>1575000</v>
      </c>
      <c r="H52" s="24"/>
      <c r="I52" s="13">
        <v>1525860</v>
      </c>
      <c r="J52" s="13">
        <f t="shared" si="0"/>
        <v>24566.346000000001</v>
      </c>
      <c r="K52" s="13">
        <f t="shared" si="1"/>
        <v>1550426.3459999999</v>
      </c>
      <c r="L52" s="36">
        <v>1575000</v>
      </c>
      <c r="M52" s="37">
        <f t="shared" si="2"/>
        <v>1550426.3459999999</v>
      </c>
      <c r="N52" s="37">
        <f t="shared" si="3"/>
        <v>1575000</v>
      </c>
      <c r="O52" s="37">
        <f t="shared" si="4"/>
        <v>1562713.173</v>
      </c>
      <c r="P52" s="37">
        <f t="shared" si="5"/>
        <v>1562713.173</v>
      </c>
      <c r="Q52" s="38">
        <f t="shared" si="6"/>
        <v>17376.197381965689</v>
      </c>
      <c r="R52" s="39">
        <f t="shared" si="7"/>
        <v>1.1119249317267826E-2</v>
      </c>
      <c r="S52" s="40">
        <f t="shared" si="10"/>
        <v>1550426.3459999999</v>
      </c>
      <c r="T52" s="32" t="s">
        <v>804</v>
      </c>
    </row>
    <row r="53" spans="1:20" ht="25.5">
      <c r="A53" s="10">
        <v>51</v>
      </c>
      <c r="B53" s="10">
        <v>883512</v>
      </c>
      <c r="C53" s="23" t="s">
        <v>139</v>
      </c>
      <c r="D53" s="25" t="s">
        <v>7</v>
      </c>
      <c r="E53" s="10" t="s">
        <v>8</v>
      </c>
      <c r="F53" s="13">
        <v>1525860</v>
      </c>
      <c r="G53" s="24">
        <v>1575000</v>
      </c>
      <c r="H53" s="24"/>
      <c r="I53" s="13">
        <v>1525860</v>
      </c>
      <c r="J53" s="13">
        <f t="shared" si="0"/>
        <v>24566.346000000001</v>
      </c>
      <c r="K53" s="13">
        <f t="shared" si="1"/>
        <v>1550426.3459999999</v>
      </c>
      <c r="L53" s="36">
        <v>1575000</v>
      </c>
      <c r="M53" s="37">
        <f t="shared" si="2"/>
        <v>1550426.3459999999</v>
      </c>
      <c r="N53" s="37">
        <f t="shared" si="3"/>
        <v>1575000</v>
      </c>
      <c r="O53" s="37">
        <f t="shared" si="4"/>
        <v>1562713.173</v>
      </c>
      <c r="P53" s="37">
        <f t="shared" si="5"/>
        <v>1562713.173</v>
      </c>
      <c r="Q53" s="38">
        <f t="shared" si="6"/>
        <v>17376.197381965689</v>
      </c>
      <c r="R53" s="39">
        <f t="shared" si="7"/>
        <v>1.1119249317267826E-2</v>
      </c>
      <c r="S53" s="40">
        <f t="shared" si="10"/>
        <v>1550426.3459999999</v>
      </c>
      <c r="T53" s="32" t="s">
        <v>804</v>
      </c>
    </row>
    <row r="54" spans="1:20" ht="25.5">
      <c r="A54" s="10">
        <v>52</v>
      </c>
      <c r="B54" s="10">
        <v>883522</v>
      </c>
      <c r="C54" s="23" t="s">
        <v>140</v>
      </c>
      <c r="D54" s="25" t="s">
        <v>7</v>
      </c>
      <c r="E54" s="10" t="s">
        <v>8</v>
      </c>
      <c r="F54" s="13">
        <v>1525860</v>
      </c>
      <c r="G54" s="24">
        <v>1575000</v>
      </c>
      <c r="H54" s="24"/>
      <c r="I54" s="13">
        <v>1525860</v>
      </c>
      <c r="J54" s="13">
        <f t="shared" si="0"/>
        <v>24566.346000000001</v>
      </c>
      <c r="K54" s="13">
        <f t="shared" si="1"/>
        <v>1550426.3459999999</v>
      </c>
      <c r="L54" s="36">
        <v>1575000</v>
      </c>
      <c r="M54" s="37">
        <f t="shared" si="2"/>
        <v>1550426.3459999999</v>
      </c>
      <c r="N54" s="37">
        <f t="shared" si="3"/>
        <v>1575000</v>
      </c>
      <c r="O54" s="37">
        <f t="shared" si="4"/>
        <v>1562713.173</v>
      </c>
      <c r="P54" s="37">
        <f t="shared" si="5"/>
        <v>1562713.173</v>
      </c>
      <c r="Q54" s="38">
        <f t="shared" si="6"/>
        <v>17376.197381965689</v>
      </c>
      <c r="R54" s="39">
        <f t="shared" si="7"/>
        <v>1.1119249317267826E-2</v>
      </c>
      <c r="S54" s="40">
        <f t="shared" si="10"/>
        <v>1550426.3459999999</v>
      </c>
      <c r="T54" s="32" t="s">
        <v>804</v>
      </c>
    </row>
    <row r="55" spans="1:20" ht="25.5">
      <c r="A55" s="10">
        <v>53</v>
      </c>
      <c r="B55" s="10">
        <v>883522</v>
      </c>
      <c r="C55" s="23" t="s">
        <v>141</v>
      </c>
      <c r="D55" s="25" t="s">
        <v>7</v>
      </c>
      <c r="E55" s="10" t="s">
        <v>8</v>
      </c>
      <c r="F55" s="13">
        <v>1525860</v>
      </c>
      <c r="G55" s="24">
        <v>1575000</v>
      </c>
      <c r="H55" s="24"/>
      <c r="I55" s="13">
        <v>1525860</v>
      </c>
      <c r="J55" s="13">
        <f t="shared" si="0"/>
        <v>24566.346000000001</v>
      </c>
      <c r="K55" s="13">
        <f t="shared" si="1"/>
        <v>1550426.3459999999</v>
      </c>
      <c r="L55" s="36">
        <v>1575000</v>
      </c>
      <c r="M55" s="37">
        <f t="shared" si="2"/>
        <v>1550426.3459999999</v>
      </c>
      <c r="N55" s="37">
        <f t="shared" si="3"/>
        <v>1575000</v>
      </c>
      <c r="O55" s="37">
        <f t="shared" si="4"/>
        <v>1562713.173</v>
      </c>
      <c r="P55" s="37">
        <f t="shared" si="5"/>
        <v>1562713.173</v>
      </c>
      <c r="Q55" s="38">
        <f t="shared" si="6"/>
        <v>17376.197381965689</v>
      </c>
      <c r="R55" s="39">
        <f t="shared" si="7"/>
        <v>1.1119249317267826E-2</v>
      </c>
      <c r="S55" s="40">
        <f t="shared" si="10"/>
        <v>1550426.3459999999</v>
      </c>
      <c r="T55" s="32" t="s">
        <v>804</v>
      </c>
    </row>
    <row r="56" spans="1:20" ht="25.5">
      <c r="A56" s="10">
        <v>54</v>
      </c>
      <c r="B56" s="10">
        <v>883522</v>
      </c>
      <c r="C56" s="23" t="s">
        <v>142</v>
      </c>
      <c r="D56" s="25" t="s">
        <v>7</v>
      </c>
      <c r="E56" s="10" t="s">
        <v>8</v>
      </c>
      <c r="F56" s="13">
        <v>1525860</v>
      </c>
      <c r="G56" s="24">
        <v>1575000</v>
      </c>
      <c r="H56" s="24"/>
      <c r="I56" s="13">
        <v>1525860</v>
      </c>
      <c r="J56" s="13">
        <f t="shared" si="0"/>
        <v>24566.346000000001</v>
      </c>
      <c r="K56" s="13">
        <f t="shared" si="1"/>
        <v>1550426.3459999999</v>
      </c>
      <c r="L56" s="36">
        <v>1575000</v>
      </c>
      <c r="M56" s="37">
        <f t="shared" si="2"/>
        <v>1550426.3459999999</v>
      </c>
      <c r="N56" s="37">
        <f t="shared" si="3"/>
        <v>1575000</v>
      </c>
      <c r="O56" s="37">
        <f t="shared" si="4"/>
        <v>1562713.173</v>
      </c>
      <c r="P56" s="37">
        <f t="shared" si="5"/>
        <v>1562713.173</v>
      </c>
      <c r="Q56" s="38">
        <f t="shared" si="6"/>
        <v>17376.197381965689</v>
      </c>
      <c r="R56" s="39">
        <f t="shared" si="7"/>
        <v>1.1119249317267826E-2</v>
      </c>
      <c r="S56" s="40">
        <f t="shared" si="10"/>
        <v>1550426.3459999999</v>
      </c>
      <c r="T56" s="32" t="s">
        <v>804</v>
      </c>
    </row>
    <row r="57" spans="1:20" ht="25.5">
      <c r="A57" s="10">
        <v>55</v>
      </c>
      <c r="B57" s="10">
        <v>883522</v>
      </c>
      <c r="C57" s="23" t="s">
        <v>143</v>
      </c>
      <c r="D57" s="25" t="s">
        <v>7</v>
      </c>
      <c r="E57" s="10" t="s">
        <v>8</v>
      </c>
      <c r="F57" s="13">
        <v>1525860</v>
      </c>
      <c r="G57" s="24">
        <v>1575000</v>
      </c>
      <c r="H57" s="24"/>
      <c r="I57" s="13">
        <v>1525860</v>
      </c>
      <c r="J57" s="13">
        <f t="shared" si="0"/>
        <v>24566.346000000001</v>
      </c>
      <c r="K57" s="13">
        <f t="shared" si="1"/>
        <v>1550426.3459999999</v>
      </c>
      <c r="L57" s="36">
        <v>1575000</v>
      </c>
      <c r="M57" s="37">
        <f t="shared" si="2"/>
        <v>1550426.3459999999</v>
      </c>
      <c r="N57" s="37">
        <f t="shared" si="3"/>
        <v>1575000</v>
      </c>
      <c r="O57" s="37">
        <f t="shared" si="4"/>
        <v>1562713.173</v>
      </c>
      <c r="P57" s="37">
        <f t="shared" si="5"/>
        <v>1562713.173</v>
      </c>
      <c r="Q57" s="38">
        <f t="shared" si="6"/>
        <v>17376.197381965689</v>
      </c>
      <c r="R57" s="39">
        <f t="shared" si="7"/>
        <v>1.1119249317267826E-2</v>
      </c>
      <c r="S57" s="40">
        <f t="shared" si="10"/>
        <v>1550426.3459999999</v>
      </c>
      <c r="T57" s="32" t="s">
        <v>804</v>
      </c>
    </row>
    <row r="58" spans="1:20" ht="25.5">
      <c r="A58" s="10">
        <v>56</v>
      </c>
      <c r="B58" s="10">
        <v>883522</v>
      </c>
      <c r="C58" s="23" t="s">
        <v>144</v>
      </c>
      <c r="D58" s="25" t="s">
        <v>7</v>
      </c>
      <c r="E58" s="10" t="s">
        <v>8</v>
      </c>
      <c r="F58" s="13">
        <v>1525860</v>
      </c>
      <c r="G58" s="24">
        <v>1575000</v>
      </c>
      <c r="H58" s="24"/>
      <c r="I58" s="13">
        <v>1525860</v>
      </c>
      <c r="J58" s="13">
        <f t="shared" si="0"/>
        <v>24566.346000000001</v>
      </c>
      <c r="K58" s="13">
        <f t="shared" si="1"/>
        <v>1550426.3459999999</v>
      </c>
      <c r="L58" s="36">
        <v>1575000</v>
      </c>
      <c r="M58" s="37">
        <f t="shared" si="2"/>
        <v>1550426.3459999999</v>
      </c>
      <c r="N58" s="37">
        <f t="shared" si="3"/>
        <v>1575000</v>
      </c>
      <c r="O58" s="37">
        <f t="shared" si="4"/>
        <v>1562713.173</v>
      </c>
      <c r="P58" s="37">
        <f t="shared" si="5"/>
        <v>1562713.173</v>
      </c>
      <c r="Q58" s="38">
        <f t="shared" si="6"/>
        <v>17376.197381965689</v>
      </c>
      <c r="R58" s="39">
        <f t="shared" si="7"/>
        <v>1.1119249317267826E-2</v>
      </c>
      <c r="S58" s="40">
        <f t="shared" si="10"/>
        <v>1550426.3459999999</v>
      </c>
      <c r="T58" s="32" t="s">
        <v>804</v>
      </c>
    </row>
    <row r="59" spans="1:20" ht="25.5">
      <c r="A59" s="10">
        <v>57</v>
      </c>
      <c r="B59" s="10">
        <v>883522</v>
      </c>
      <c r="C59" s="23" t="s">
        <v>145</v>
      </c>
      <c r="D59" s="25" t="s">
        <v>7</v>
      </c>
      <c r="E59" s="10" t="s">
        <v>8</v>
      </c>
      <c r="F59" s="13">
        <v>1525860</v>
      </c>
      <c r="G59" s="24">
        <v>1575000</v>
      </c>
      <c r="H59" s="24"/>
      <c r="I59" s="13">
        <v>1525860</v>
      </c>
      <c r="J59" s="13">
        <f t="shared" si="0"/>
        <v>24566.346000000001</v>
      </c>
      <c r="K59" s="13">
        <f t="shared" si="1"/>
        <v>1550426.3459999999</v>
      </c>
      <c r="L59" s="36">
        <v>1575000</v>
      </c>
      <c r="M59" s="37">
        <f t="shared" si="2"/>
        <v>1550426.3459999999</v>
      </c>
      <c r="N59" s="37">
        <f t="shared" si="3"/>
        <v>1575000</v>
      </c>
      <c r="O59" s="37">
        <f t="shared" si="4"/>
        <v>1562713.173</v>
      </c>
      <c r="P59" s="37">
        <f t="shared" si="5"/>
        <v>1562713.173</v>
      </c>
      <c r="Q59" s="38">
        <f t="shared" si="6"/>
        <v>17376.197381965689</v>
      </c>
      <c r="R59" s="39">
        <f t="shared" si="7"/>
        <v>1.1119249317267826E-2</v>
      </c>
      <c r="S59" s="40">
        <f t="shared" si="10"/>
        <v>1550426.3459999999</v>
      </c>
      <c r="T59" s="32" t="s">
        <v>804</v>
      </c>
    </row>
    <row r="60" spans="1:20" ht="38.25">
      <c r="A60" s="10">
        <v>58</v>
      </c>
      <c r="B60" s="10">
        <v>542402</v>
      </c>
      <c r="C60" s="23" t="s">
        <v>146</v>
      </c>
      <c r="D60" s="25" t="s">
        <v>7</v>
      </c>
      <c r="E60" s="10" t="s">
        <v>8</v>
      </c>
      <c r="F60" s="14"/>
      <c r="G60" s="24">
        <v>396053.96</v>
      </c>
      <c r="H60" s="24"/>
      <c r="I60" s="14"/>
      <c r="J60" s="13"/>
      <c r="K60" s="13"/>
      <c r="L60" s="36">
        <v>396053.96250000002</v>
      </c>
      <c r="M60" s="37">
        <f t="shared" si="2"/>
        <v>396053.96250000002</v>
      </c>
      <c r="N60" s="37">
        <f t="shared" si="3"/>
        <v>396053.96250000002</v>
      </c>
      <c r="O60" s="37">
        <f t="shared" si="4"/>
        <v>396053.96250000002</v>
      </c>
      <c r="P60" s="37">
        <f t="shared" si="5"/>
        <v>396053.96250000002</v>
      </c>
      <c r="Q60" s="38" t="e">
        <f t="shared" si="6"/>
        <v>#DIV/0!</v>
      </c>
      <c r="R60" s="39" t="e">
        <f t="shared" si="7"/>
        <v>#DIV/0!</v>
      </c>
      <c r="S60" s="41">
        <f t="shared" ref="S60:S71" si="11">L60</f>
        <v>396053.96250000002</v>
      </c>
      <c r="T60" s="33" t="s">
        <v>808</v>
      </c>
    </row>
    <row r="61" spans="1:20" ht="38.25">
      <c r="A61" s="10">
        <v>59</v>
      </c>
      <c r="B61" s="10">
        <v>511702</v>
      </c>
      <c r="C61" s="23" t="s">
        <v>147</v>
      </c>
      <c r="D61" s="25" t="s">
        <v>7</v>
      </c>
      <c r="E61" s="10" t="s">
        <v>8</v>
      </c>
      <c r="F61" s="14"/>
      <c r="G61" s="24">
        <v>444618.41</v>
      </c>
      <c r="H61" s="24"/>
      <c r="I61" s="14"/>
      <c r="J61" s="13"/>
      <c r="K61" s="13"/>
      <c r="L61" s="36">
        <v>444618.40499999997</v>
      </c>
      <c r="M61" s="37">
        <f t="shared" si="2"/>
        <v>444618.40499999997</v>
      </c>
      <c r="N61" s="37">
        <f t="shared" si="3"/>
        <v>444618.40499999997</v>
      </c>
      <c r="O61" s="37">
        <f t="shared" si="4"/>
        <v>444618.40499999997</v>
      </c>
      <c r="P61" s="37">
        <f t="shared" si="5"/>
        <v>444618.40499999997</v>
      </c>
      <c r="Q61" s="38" t="e">
        <f t="shared" si="6"/>
        <v>#DIV/0!</v>
      </c>
      <c r="R61" s="39" t="e">
        <f t="shared" si="7"/>
        <v>#DIV/0!</v>
      </c>
      <c r="S61" s="41">
        <f t="shared" si="11"/>
        <v>444618.40499999997</v>
      </c>
      <c r="T61" s="33" t="s">
        <v>808</v>
      </c>
    </row>
    <row r="62" spans="1:20" ht="25.5">
      <c r="A62" s="10">
        <v>60</v>
      </c>
      <c r="B62" s="10">
        <v>501002</v>
      </c>
      <c r="C62" s="23" t="s">
        <v>148</v>
      </c>
      <c r="D62" s="25" t="s">
        <v>7</v>
      </c>
      <c r="E62" s="10" t="s">
        <v>8</v>
      </c>
      <c r="F62" s="14"/>
      <c r="G62" s="24">
        <v>475741.72</v>
      </c>
      <c r="H62" s="24"/>
      <c r="I62" s="14"/>
      <c r="J62" s="13"/>
      <c r="K62" s="13"/>
      <c r="L62" s="36">
        <v>475741.71749999997</v>
      </c>
      <c r="M62" s="37">
        <f t="shared" si="2"/>
        <v>475741.71749999997</v>
      </c>
      <c r="N62" s="37">
        <f t="shared" si="3"/>
        <v>475741.71749999997</v>
      </c>
      <c r="O62" s="37">
        <f t="shared" si="4"/>
        <v>475741.71749999997</v>
      </c>
      <c r="P62" s="37">
        <f t="shared" si="5"/>
        <v>475741.71749999997</v>
      </c>
      <c r="Q62" s="38" t="e">
        <f t="shared" si="6"/>
        <v>#DIV/0!</v>
      </c>
      <c r="R62" s="39" t="e">
        <f t="shared" si="7"/>
        <v>#DIV/0!</v>
      </c>
      <c r="S62" s="41">
        <f t="shared" si="11"/>
        <v>475741.71749999997</v>
      </c>
      <c r="T62" s="33" t="s">
        <v>808</v>
      </c>
    </row>
    <row r="63" spans="1:20" ht="51">
      <c r="A63" s="10">
        <v>61</v>
      </c>
      <c r="B63" s="10">
        <v>601101</v>
      </c>
      <c r="C63" s="23" t="s">
        <v>149</v>
      </c>
      <c r="D63" s="25" t="s">
        <v>7</v>
      </c>
      <c r="E63" s="10" t="s">
        <v>8</v>
      </c>
      <c r="F63" s="14"/>
      <c r="G63" s="24">
        <v>469527.92</v>
      </c>
      <c r="H63" s="24"/>
      <c r="I63" s="14"/>
      <c r="J63" s="13"/>
      <c r="K63" s="13"/>
      <c r="L63" s="36">
        <v>469527.92249999999</v>
      </c>
      <c r="M63" s="37">
        <f t="shared" si="2"/>
        <v>469527.92249999999</v>
      </c>
      <c r="N63" s="37">
        <f t="shared" si="3"/>
        <v>469527.92249999999</v>
      </c>
      <c r="O63" s="37">
        <f t="shared" si="4"/>
        <v>469527.92249999999</v>
      </c>
      <c r="P63" s="37">
        <f t="shared" si="5"/>
        <v>469527.92249999999</v>
      </c>
      <c r="Q63" s="38" t="e">
        <f t="shared" si="6"/>
        <v>#DIV/0!</v>
      </c>
      <c r="R63" s="39" t="e">
        <f t="shared" si="7"/>
        <v>#DIV/0!</v>
      </c>
      <c r="S63" s="41">
        <f t="shared" si="11"/>
        <v>469527.92249999999</v>
      </c>
      <c r="T63" s="33" t="s">
        <v>808</v>
      </c>
    </row>
    <row r="64" spans="1:20" ht="63.75">
      <c r="A64" s="10">
        <v>62</v>
      </c>
      <c r="B64" s="10">
        <v>261001</v>
      </c>
      <c r="C64" s="23" t="s">
        <v>150</v>
      </c>
      <c r="D64" s="25" t="s">
        <v>7</v>
      </c>
      <c r="E64" s="10" t="s">
        <v>8</v>
      </c>
      <c r="F64" s="14"/>
      <c r="G64" s="24">
        <v>337182.3</v>
      </c>
      <c r="H64" s="24"/>
      <c r="I64" s="14"/>
      <c r="J64" s="13"/>
      <c r="K64" s="13"/>
      <c r="L64" s="36">
        <v>337182.3</v>
      </c>
      <c r="M64" s="37">
        <f t="shared" si="2"/>
        <v>337182.3</v>
      </c>
      <c r="N64" s="37">
        <f t="shared" si="3"/>
        <v>337182.3</v>
      </c>
      <c r="O64" s="37">
        <f t="shared" si="4"/>
        <v>337182.3</v>
      </c>
      <c r="P64" s="37">
        <f t="shared" si="5"/>
        <v>337182.3</v>
      </c>
      <c r="Q64" s="38" t="e">
        <f t="shared" si="6"/>
        <v>#DIV/0!</v>
      </c>
      <c r="R64" s="39" t="e">
        <f t="shared" si="7"/>
        <v>#DIV/0!</v>
      </c>
      <c r="S64" s="41">
        <f t="shared" si="11"/>
        <v>337182.3</v>
      </c>
      <c r="T64" s="33" t="s">
        <v>808</v>
      </c>
    </row>
    <row r="65" spans="1:20" ht="25.5">
      <c r="A65" s="10">
        <v>63</v>
      </c>
      <c r="B65" s="10">
        <v>332601</v>
      </c>
      <c r="C65" s="23" t="s">
        <v>151</v>
      </c>
      <c r="D65" s="25" t="s">
        <v>7</v>
      </c>
      <c r="E65" s="10" t="s">
        <v>8</v>
      </c>
      <c r="F65" s="14"/>
      <c r="G65" s="24">
        <v>366656.17</v>
      </c>
      <c r="H65" s="24"/>
      <c r="I65" s="14"/>
      <c r="J65" s="13"/>
      <c r="K65" s="13"/>
      <c r="L65" s="36">
        <v>366656.16749999998</v>
      </c>
      <c r="M65" s="37">
        <f t="shared" si="2"/>
        <v>366656.16749999998</v>
      </c>
      <c r="N65" s="37">
        <f t="shared" si="3"/>
        <v>366656.16749999998</v>
      </c>
      <c r="O65" s="37">
        <f t="shared" si="4"/>
        <v>366656.16749999998</v>
      </c>
      <c r="P65" s="37">
        <f t="shared" si="5"/>
        <v>366656.16749999998</v>
      </c>
      <c r="Q65" s="38" t="e">
        <f t="shared" si="6"/>
        <v>#DIV/0!</v>
      </c>
      <c r="R65" s="39" t="e">
        <f t="shared" si="7"/>
        <v>#DIV/0!</v>
      </c>
      <c r="S65" s="41">
        <f t="shared" si="11"/>
        <v>366656.16749999998</v>
      </c>
      <c r="T65" s="33" t="s">
        <v>808</v>
      </c>
    </row>
    <row r="66" spans="1:20" ht="38.25">
      <c r="A66" s="10">
        <v>64</v>
      </c>
      <c r="B66" s="10">
        <v>542202</v>
      </c>
      <c r="C66" s="23" t="s">
        <v>152</v>
      </c>
      <c r="D66" s="25" t="s">
        <v>7</v>
      </c>
      <c r="E66" s="10" t="s">
        <v>8</v>
      </c>
      <c r="F66" s="14"/>
      <c r="G66" s="24">
        <v>363790.77</v>
      </c>
      <c r="H66" s="24"/>
      <c r="I66" s="14"/>
      <c r="J66" s="13"/>
      <c r="K66" s="13"/>
      <c r="L66" s="36">
        <v>363790.77</v>
      </c>
      <c r="M66" s="37">
        <f t="shared" si="2"/>
        <v>363790.77</v>
      </c>
      <c r="N66" s="37">
        <f t="shared" si="3"/>
        <v>363790.77</v>
      </c>
      <c r="O66" s="37">
        <f t="shared" si="4"/>
        <v>363790.77</v>
      </c>
      <c r="P66" s="37">
        <f t="shared" si="5"/>
        <v>363790.77</v>
      </c>
      <c r="Q66" s="38" t="e">
        <f t="shared" si="6"/>
        <v>#DIV/0!</v>
      </c>
      <c r="R66" s="39" t="e">
        <f t="shared" si="7"/>
        <v>#DIV/0!</v>
      </c>
      <c r="S66" s="41">
        <f t="shared" si="11"/>
        <v>363790.77</v>
      </c>
      <c r="T66" s="33" t="s">
        <v>808</v>
      </c>
    </row>
    <row r="67" spans="1:20" ht="25.5">
      <c r="A67" s="10">
        <v>65</v>
      </c>
      <c r="B67" s="10">
        <v>401102</v>
      </c>
      <c r="C67" s="23" t="s">
        <v>153</v>
      </c>
      <c r="D67" s="25" t="s">
        <v>7</v>
      </c>
      <c r="E67" s="10" t="s">
        <v>8</v>
      </c>
      <c r="F67" s="14"/>
      <c r="G67" s="24">
        <v>571404.69999999995</v>
      </c>
      <c r="H67" s="24"/>
      <c r="I67" s="14"/>
      <c r="J67" s="13"/>
      <c r="K67" s="13"/>
      <c r="L67" s="36">
        <v>571404.69750000001</v>
      </c>
      <c r="M67" s="37">
        <f t="shared" si="2"/>
        <v>571404.69750000001</v>
      </c>
      <c r="N67" s="37">
        <f t="shared" si="3"/>
        <v>571404.69750000001</v>
      </c>
      <c r="O67" s="37">
        <f t="shared" si="4"/>
        <v>571404.69750000001</v>
      </c>
      <c r="P67" s="37">
        <f t="shared" si="5"/>
        <v>571404.69750000001</v>
      </c>
      <c r="Q67" s="38" t="e">
        <f t="shared" si="6"/>
        <v>#DIV/0!</v>
      </c>
      <c r="R67" s="39" t="e">
        <f t="shared" si="7"/>
        <v>#DIV/0!</v>
      </c>
      <c r="S67" s="41">
        <f t="shared" si="11"/>
        <v>571404.69750000001</v>
      </c>
      <c r="T67" s="33" t="s">
        <v>808</v>
      </c>
    </row>
    <row r="68" spans="1:20" ht="38.25">
      <c r="A68" s="10">
        <v>66</v>
      </c>
      <c r="B68" s="10">
        <v>61302</v>
      </c>
      <c r="C68" s="23" t="s">
        <v>154</v>
      </c>
      <c r="D68" s="25" t="s">
        <v>7</v>
      </c>
      <c r="E68" s="10" t="s">
        <v>8</v>
      </c>
      <c r="F68" s="14"/>
      <c r="G68" s="24">
        <v>337182.3</v>
      </c>
      <c r="H68" s="24"/>
      <c r="I68" s="14"/>
      <c r="J68" s="13"/>
      <c r="K68" s="13"/>
      <c r="L68" s="36">
        <v>337182.3</v>
      </c>
      <c r="M68" s="37">
        <f t="shared" ref="M68:M131" si="12">MIN(K68:L68)</f>
        <v>337182.3</v>
      </c>
      <c r="N68" s="37">
        <f t="shared" ref="N68:N131" si="13">MAX(K68:L68)</f>
        <v>337182.3</v>
      </c>
      <c r="O68" s="37">
        <f t="shared" ref="O68:O131" si="14">AVERAGE(K68:L68)</f>
        <v>337182.3</v>
      </c>
      <c r="P68" s="37">
        <f t="shared" ref="P68:P131" si="15">MEDIAN(K68:L68)</f>
        <v>337182.3</v>
      </c>
      <c r="Q68" s="38" t="e">
        <f t="shared" ref="Q68:Q131" si="16">STDEV(K68:L68)</f>
        <v>#DIV/0!</v>
      </c>
      <c r="R68" s="39" t="e">
        <f t="shared" ref="R68:R131" si="17">Q68/P68</f>
        <v>#DIV/0!</v>
      </c>
      <c r="S68" s="41">
        <f t="shared" si="11"/>
        <v>337182.3</v>
      </c>
      <c r="T68" s="33" t="s">
        <v>808</v>
      </c>
    </row>
    <row r="69" spans="1:20" ht="38.25">
      <c r="A69" s="10">
        <v>67</v>
      </c>
      <c r="B69" s="10">
        <v>71002</v>
      </c>
      <c r="C69" s="23" t="s">
        <v>155</v>
      </c>
      <c r="D69" s="25" t="s">
        <v>7</v>
      </c>
      <c r="E69" s="10" t="s">
        <v>8</v>
      </c>
      <c r="F69" s="14"/>
      <c r="G69" s="24">
        <v>461880.83</v>
      </c>
      <c r="H69" s="24"/>
      <c r="I69" s="14"/>
      <c r="J69" s="13"/>
      <c r="K69" s="13"/>
      <c r="L69" s="36">
        <v>461880.82500000001</v>
      </c>
      <c r="M69" s="37">
        <f t="shared" si="12"/>
        <v>461880.82500000001</v>
      </c>
      <c r="N69" s="37">
        <f t="shared" si="13"/>
        <v>461880.82500000001</v>
      </c>
      <c r="O69" s="37">
        <f t="shared" si="14"/>
        <v>461880.82500000001</v>
      </c>
      <c r="P69" s="37">
        <f t="shared" si="15"/>
        <v>461880.82500000001</v>
      </c>
      <c r="Q69" s="38" t="e">
        <f t="shared" si="16"/>
        <v>#DIV/0!</v>
      </c>
      <c r="R69" s="39" t="e">
        <f t="shared" si="17"/>
        <v>#DIV/0!</v>
      </c>
      <c r="S69" s="41">
        <f t="shared" si="11"/>
        <v>461880.82500000001</v>
      </c>
      <c r="T69" s="33" t="s">
        <v>808</v>
      </c>
    </row>
    <row r="70" spans="1:20" ht="25.5">
      <c r="A70" s="10">
        <v>68</v>
      </c>
      <c r="B70" s="10">
        <v>61002</v>
      </c>
      <c r="C70" s="23" t="s">
        <v>156</v>
      </c>
      <c r="D70" s="25" t="s">
        <v>7</v>
      </c>
      <c r="E70" s="10" t="s">
        <v>8</v>
      </c>
      <c r="F70" s="14"/>
      <c r="G70" s="24">
        <v>337182.3</v>
      </c>
      <c r="H70" s="24"/>
      <c r="I70" s="14"/>
      <c r="J70" s="13"/>
      <c r="K70" s="13"/>
      <c r="L70" s="36">
        <v>337182.3</v>
      </c>
      <c r="M70" s="37">
        <f t="shared" si="12"/>
        <v>337182.3</v>
      </c>
      <c r="N70" s="37">
        <f t="shared" si="13"/>
        <v>337182.3</v>
      </c>
      <c r="O70" s="37">
        <f t="shared" si="14"/>
        <v>337182.3</v>
      </c>
      <c r="P70" s="37">
        <f t="shared" si="15"/>
        <v>337182.3</v>
      </c>
      <c r="Q70" s="38" t="e">
        <f t="shared" si="16"/>
        <v>#DIV/0!</v>
      </c>
      <c r="R70" s="39" t="e">
        <f t="shared" si="17"/>
        <v>#DIV/0!</v>
      </c>
      <c r="S70" s="41">
        <f t="shared" si="11"/>
        <v>337182.3</v>
      </c>
      <c r="T70" s="33" t="s">
        <v>808</v>
      </c>
    </row>
    <row r="71" spans="1:20" ht="38.25">
      <c r="A71" s="10">
        <v>69</v>
      </c>
      <c r="B71" s="10">
        <v>774002</v>
      </c>
      <c r="C71" s="23" t="s">
        <v>157</v>
      </c>
      <c r="D71" s="25" t="s">
        <v>7</v>
      </c>
      <c r="E71" s="10" t="s">
        <v>8</v>
      </c>
      <c r="F71" s="14"/>
      <c r="G71" s="24">
        <v>565875.56000000006</v>
      </c>
      <c r="H71" s="24"/>
      <c r="I71" s="14"/>
      <c r="J71" s="13"/>
      <c r="K71" s="13"/>
      <c r="L71" s="36">
        <v>565875.55499999993</v>
      </c>
      <c r="M71" s="37">
        <f t="shared" si="12"/>
        <v>565875.55499999993</v>
      </c>
      <c r="N71" s="37">
        <f t="shared" si="13"/>
        <v>565875.55499999993</v>
      </c>
      <c r="O71" s="37">
        <f t="shared" si="14"/>
        <v>565875.55499999993</v>
      </c>
      <c r="P71" s="37">
        <f t="shared" si="15"/>
        <v>565875.55499999993</v>
      </c>
      <c r="Q71" s="38" t="e">
        <f t="shared" si="16"/>
        <v>#DIV/0!</v>
      </c>
      <c r="R71" s="39" t="e">
        <f t="shared" si="17"/>
        <v>#DIV/0!</v>
      </c>
      <c r="S71" s="41">
        <f t="shared" si="11"/>
        <v>565875.55499999993</v>
      </c>
      <c r="T71" s="33" t="s">
        <v>808</v>
      </c>
    </row>
    <row r="72" spans="1:20" ht="25.5">
      <c r="A72" s="10">
        <v>70</v>
      </c>
      <c r="B72" s="10">
        <v>851102</v>
      </c>
      <c r="C72" s="23" t="s">
        <v>158</v>
      </c>
      <c r="D72" s="25" t="s">
        <v>7</v>
      </c>
      <c r="E72" s="10" t="s">
        <v>8</v>
      </c>
      <c r="F72" s="14">
        <v>480000</v>
      </c>
      <c r="G72" s="24">
        <v>363790.77</v>
      </c>
      <c r="H72" s="24"/>
      <c r="I72" s="14">
        <v>480000</v>
      </c>
      <c r="J72" s="13">
        <f t="shared" ref="J72:J127" si="18">I72*1.61%</f>
        <v>7728</v>
      </c>
      <c r="K72" s="13">
        <f t="shared" ref="K72:K127" si="19">I72+J72</f>
        <v>487728</v>
      </c>
      <c r="L72" s="36">
        <v>363790.77</v>
      </c>
      <c r="M72" s="37">
        <f t="shared" si="12"/>
        <v>363790.77</v>
      </c>
      <c r="N72" s="37">
        <f t="shared" si="13"/>
        <v>487728</v>
      </c>
      <c r="O72" s="37">
        <f t="shared" si="14"/>
        <v>425759.38500000001</v>
      </c>
      <c r="P72" s="37">
        <f t="shared" si="15"/>
        <v>425759.38500000001</v>
      </c>
      <c r="Q72" s="38">
        <f t="shared" si="16"/>
        <v>87636.855774476746</v>
      </c>
      <c r="R72" s="39">
        <f t="shared" si="17"/>
        <v>0.20583658014837827</v>
      </c>
      <c r="S72" s="40">
        <f>M72</f>
        <v>363790.77</v>
      </c>
      <c r="T72" s="32" t="s">
        <v>804</v>
      </c>
    </row>
    <row r="73" spans="1:20" ht="38.25">
      <c r="A73" s="10">
        <v>71</v>
      </c>
      <c r="B73" s="10">
        <v>341201</v>
      </c>
      <c r="C73" s="23" t="s">
        <v>159</v>
      </c>
      <c r="D73" s="25" t="s">
        <v>7</v>
      </c>
      <c r="E73" s="10" t="s">
        <v>8</v>
      </c>
      <c r="F73" s="14"/>
      <c r="G73" s="24">
        <v>366656.17</v>
      </c>
      <c r="H73" s="24"/>
      <c r="I73" s="14"/>
      <c r="J73" s="13"/>
      <c r="K73" s="13"/>
      <c r="L73" s="36">
        <v>366656.16749999998</v>
      </c>
      <c r="M73" s="37">
        <f t="shared" si="12"/>
        <v>366656.16749999998</v>
      </c>
      <c r="N73" s="37">
        <f t="shared" si="13"/>
        <v>366656.16749999998</v>
      </c>
      <c r="O73" s="37">
        <f t="shared" si="14"/>
        <v>366656.16749999998</v>
      </c>
      <c r="P73" s="37">
        <f t="shared" si="15"/>
        <v>366656.16749999998</v>
      </c>
      <c r="Q73" s="38" t="e">
        <f t="shared" si="16"/>
        <v>#DIV/0!</v>
      </c>
      <c r="R73" s="39" t="e">
        <f t="shared" si="17"/>
        <v>#DIV/0!</v>
      </c>
      <c r="S73" s="41">
        <f t="shared" ref="S73:S81" si="20">L73</f>
        <v>366656.16749999998</v>
      </c>
      <c r="T73" s="33" t="s">
        <v>808</v>
      </c>
    </row>
    <row r="74" spans="1:20" ht="25.5">
      <c r="A74" s="10">
        <v>72</v>
      </c>
      <c r="B74" s="10">
        <v>521002</v>
      </c>
      <c r="C74" s="23" t="s">
        <v>160</v>
      </c>
      <c r="D74" s="25" t="s">
        <v>7</v>
      </c>
      <c r="E74" s="10" t="s">
        <v>8</v>
      </c>
      <c r="F74" s="14"/>
      <c r="G74" s="24">
        <v>1168645.07</v>
      </c>
      <c r="H74" s="24"/>
      <c r="I74" s="14"/>
      <c r="J74" s="13"/>
      <c r="K74" s="13"/>
      <c r="L74" s="36">
        <v>1168645.0649999999</v>
      </c>
      <c r="M74" s="37">
        <f t="shared" si="12"/>
        <v>1168645.0649999999</v>
      </c>
      <c r="N74" s="37">
        <f t="shared" si="13"/>
        <v>1168645.0649999999</v>
      </c>
      <c r="O74" s="37">
        <f t="shared" si="14"/>
        <v>1168645.0649999999</v>
      </c>
      <c r="P74" s="37">
        <f t="shared" si="15"/>
        <v>1168645.0649999999</v>
      </c>
      <c r="Q74" s="38" t="e">
        <f t="shared" si="16"/>
        <v>#DIV/0!</v>
      </c>
      <c r="R74" s="39" t="e">
        <f t="shared" si="17"/>
        <v>#DIV/0!</v>
      </c>
      <c r="S74" s="41">
        <f t="shared" si="20"/>
        <v>1168645.0649999999</v>
      </c>
      <c r="T74" s="33" t="s">
        <v>808</v>
      </c>
    </row>
    <row r="75" spans="1:20" ht="25.5">
      <c r="A75" s="10">
        <v>73</v>
      </c>
      <c r="B75" s="10">
        <v>542303</v>
      </c>
      <c r="C75" s="23" t="s">
        <v>161</v>
      </c>
      <c r="D75" s="25" t="s">
        <v>7</v>
      </c>
      <c r="E75" s="10" t="s">
        <v>8</v>
      </c>
      <c r="F75" s="14"/>
      <c r="G75" s="24">
        <v>396053.96</v>
      </c>
      <c r="H75" s="24"/>
      <c r="I75" s="14"/>
      <c r="J75" s="13"/>
      <c r="K75" s="13"/>
      <c r="L75" s="36">
        <v>396053.96250000002</v>
      </c>
      <c r="M75" s="37">
        <f t="shared" si="12"/>
        <v>396053.96250000002</v>
      </c>
      <c r="N75" s="37">
        <f t="shared" si="13"/>
        <v>396053.96250000002</v>
      </c>
      <c r="O75" s="37">
        <f t="shared" si="14"/>
        <v>396053.96250000002</v>
      </c>
      <c r="P75" s="37">
        <f t="shared" si="15"/>
        <v>396053.96250000002</v>
      </c>
      <c r="Q75" s="38" t="e">
        <f t="shared" si="16"/>
        <v>#DIV/0!</v>
      </c>
      <c r="R75" s="39" t="e">
        <f t="shared" si="17"/>
        <v>#DIV/0!</v>
      </c>
      <c r="S75" s="41">
        <f t="shared" si="20"/>
        <v>396053.96250000002</v>
      </c>
      <c r="T75" s="33" t="s">
        <v>808</v>
      </c>
    </row>
    <row r="76" spans="1:20" ht="25.5">
      <c r="A76" s="10">
        <v>74</v>
      </c>
      <c r="B76" s="10">
        <v>345401</v>
      </c>
      <c r="C76" s="23" t="s">
        <v>162</v>
      </c>
      <c r="D76" s="25" t="s">
        <v>7</v>
      </c>
      <c r="E76" s="10" t="s">
        <v>8</v>
      </c>
      <c r="F76" s="14"/>
      <c r="G76" s="24">
        <v>342668.58</v>
      </c>
      <c r="H76" s="24"/>
      <c r="I76" s="14"/>
      <c r="J76" s="13"/>
      <c r="K76" s="13"/>
      <c r="L76" s="36">
        <v>342668.57625000004</v>
      </c>
      <c r="M76" s="37">
        <f t="shared" si="12"/>
        <v>342668.57625000004</v>
      </c>
      <c r="N76" s="37">
        <f t="shared" si="13"/>
        <v>342668.57625000004</v>
      </c>
      <c r="O76" s="37">
        <f t="shared" si="14"/>
        <v>342668.57625000004</v>
      </c>
      <c r="P76" s="37">
        <f t="shared" si="15"/>
        <v>342668.57625000004</v>
      </c>
      <c r="Q76" s="38" t="e">
        <f t="shared" si="16"/>
        <v>#DIV/0!</v>
      </c>
      <c r="R76" s="39" t="e">
        <f t="shared" si="17"/>
        <v>#DIV/0!</v>
      </c>
      <c r="S76" s="41">
        <f t="shared" si="20"/>
        <v>342668.57625000004</v>
      </c>
      <c r="T76" s="33" t="s">
        <v>808</v>
      </c>
    </row>
    <row r="77" spans="1:20" ht="25.5">
      <c r="A77" s="10">
        <v>75</v>
      </c>
      <c r="B77" s="10">
        <v>552603</v>
      </c>
      <c r="C77" s="23" t="s">
        <v>163</v>
      </c>
      <c r="D77" s="25" t="s">
        <v>7</v>
      </c>
      <c r="E77" s="10" t="s">
        <v>8</v>
      </c>
      <c r="F77" s="14"/>
      <c r="G77" s="24">
        <v>493667.06</v>
      </c>
      <c r="H77" s="24"/>
      <c r="I77" s="14"/>
      <c r="J77" s="13"/>
      <c r="K77" s="13"/>
      <c r="L77" s="36">
        <v>493667.05499999999</v>
      </c>
      <c r="M77" s="37">
        <f t="shared" si="12"/>
        <v>493667.05499999999</v>
      </c>
      <c r="N77" s="37">
        <f t="shared" si="13"/>
        <v>493667.05499999999</v>
      </c>
      <c r="O77" s="37">
        <f t="shared" si="14"/>
        <v>493667.05499999999</v>
      </c>
      <c r="P77" s="37">
        <f t="shared" si="15"/>
        <v>493667.05499999999</v>
      </c>
      <c r="Q77" s="38" t="e">
        <f t="shared" si="16"/>
        <v>#DIV/0!</v>
      </c>
      <c r="R77" s="39" t="e">
        <f t="shared" si="17"/>
        <v>#DIV/0!</v>
      </c>
      <c r="S77" s="41">
        <f t="shared" si="20"/>
        <v>493667.05499999999</v>
      </c>
      <c r="T77" s="33" t="s">
        <v>808</v>
      </c>
    </row>
    <row r="78" spans="1:20" ht="63.75">
      <c r="A78" s="10">
        <v>76</v>
      </c>
      <c r="B78" s="10">
        <v>832102</v>
      </c>
      <c r="C78" s="23" t="s">
        <v>164</v>
      </c>
      <c r="D78" s="25" t="s">
        <v>7</v>
      </c>
      <c r="E78" s="10" t="s">
        <v>8</v>
      </c>
      <c r="F78" s="14"/>
      <c r="G78" s="24">
        <v>339990.95</v>
      </c>
      <c r="H78" s="24"/>
      <c r="I78" s="14"/>
      <c r="J78" s="13"/>
      <c r="K78" s="13"/>
      <c r="L78" s="36">
        <v>339990.94500000001</v>
      </c>
      <c r="M78" s="37">
        <f t="shared" si="12"/>
        <v>339990.94500000001</v>
      </c>
      <c r="N78" s="37">
        <f t="shared" si="13"/>
        <v>339990.94500000001</v>
      </c>
      <c r="O78" s="37">
        <f t="shared" si="14"/>
        <v>339990.94500000001</v>
      </c>
      <c r="P78" s="37">
        <f t="shared" si="15"/>
        <v>339990.94500000001</v>
      </c>
      <c r="Q78" s="38" t="e">
        <f t="shared" si="16"/>
        <v>#DIV/0!</v>
      </c>
      <c r="R78" s="39" t="e">
        <f t="shared" si="17"/>
        <v>#DIV/0!</v>
      </c>
      <c r="S78" s="41">
        <f t="shared" si="20"/>
        <v>339990.94500000001</v>
      </c>
      <c r="T78" s="33" t="s">
        <v>808</v>
      </c>
    </row>
    <row r="79" spans="1:20" ht="25.5">
      <c r="A79" s="10">
        <v>77</v>
      </c>
      <c r="B79" s="10">
        <v>552608</v>
      </c>
      <c r="C79" s="23" t="s">
        <v>165</v>
      </c>
      <c r="D79" s="25" t="s">
        <v>7</v>
      </c>
      <c r="E79" s="10" t="s">
        <v>8</v>
      </c>
      <c r="F79" s="14"/>
      <c r="G79" s="24">
        <v>493667.06</v>
      </c>
      <c r="H79" s="24"/>
      <c r="I79" s="14"/>
      <c r="J79" s="13"/>
      <c r="K79" s="13"/>
      <c r="L79" s="36">
        <v>493667.05499999999</v>
      </c>
      <c r="M79" s="37">
        <f t="shared" si="12"/>
        <v>493667.05499999999</v>
      </c>
      <c r="N79" s="37">
        <f t="shared" si="13"/>
        <v>493667.05499999999</v>
      </c>
      <c r="O79" s="37">
        <f t="shared" si="14"/>
        <v>493667.05499999999</v>
      </c>
      <c r="P79" s="37">
        <f t="shared" si="15"/>
        <v>493667.05499999999</v>
      </c>
      <c r="Q79" s="38" t="e">
        <f t="shared" si="16"/>
        <v>#DIV/0!</v>
      </c>
      <c r="R79" s="39" t="e">
        <f t="shared" si="17"/>
        <v>#DIV/0!</v>
      </c>
      <c r="S79" s="41">
        <f t="shared" si="20"/>
        <v>493667.05499999999</v>
      </c>
      <c r="T79" s="33" t="s">
        <v>808</v>
      </c>
    </row>
    <row r="80" spans="1:20" ht="25.5">
      <c r="A80" s="10">
        <v>78</v>
      </c>
      <c r="B80" s="10">
        <v>774911</v>
      </c>
      <c r="C80" s="23" t="s">
        <v>166</v>
      </c>
      <c r="D80" s="25" t="s">
        <v>7</v>
      </c>
      <c r="E80" s="10" t="s">
        <v>8</v>
      </c>
      <c r="F80" s="14"/>
      <c r="G80" s="24">
        <v>515484.17</v>
      </c>
      <c r="H80" s="24"/>
      <c r="I80" s="14"/>
      <c r="J80" s="13"/>
      <c r="K80" s="13"/>
      <c r="L80" s="36">
        <v>515484.16499999998</v>
      </c>
      <c r="M80" s="37">
        <f t="shared" si="12"/>
        <v>515484.16499999998</v>
      </c>
      <c r="N80" s="37">
        <f t="shared" si="13"/>
        <v>515484.16499999998</v>
      </c>
      <c r="O80" s="37">
        <f t="shared" si="14"/>
        <v>515484.16499999998</v>
      </c>
      <c r="P80" s="37">
        <f t="shared" si="15"/>
        <v>515484.16499999998</v>
      </c>
      <c r="Q80" s="38" t="e">
        <f t="shared" si="16"/>
        <v>#DIV/0!</v>
      </c>
      <c r="R80" s="39" t="e">
        <f t="shared" si="17"/>
        <v>#DIV/0!</v>
      </c>
      <c r="S80" s="41">
        <f t="shared" si="20"/>
        <v>515484.16499999998</v>
      </c>
      <c r="T80" s="33" t="s">
        <v>808</v>
      </c>
    </row>
    <row r="81" spans="1:20" ht="38.25">
      <c r="A81" s="10">
        <v>79</v>
      </c>
      <c r="B81" s="10">
        <v>289101</v>
      </c>
      <c r="C81" s="23" t="s">
        <v>167</v>
      </c>
      <c r="D81" s="25" t="s">
        <v>7</v>
      </c>
      <c r="E81" s="10" t="s">
        <v>8</v>
      </c>
      <c r="F81" s="14"/>
      <c r="G81" s="24">
        <v>571404.69999999995</v>
      </c>
      <c r="H81" s="24"/>
      <c r="I81" s="14"/>
      <c r="J81" s="13"/>
      <c r="K81" s="13"/>
      <c r="L81" s="36">
        <v>571404.69750000001</v>
      </c>
      <c r="M81" s="37">
        <f t="shared" si="12"/>
        <v>571404.69750000001</v>
      </c>
      <c r="N81" s="37">
        <f t="shared" si="13"/>
        <v>571404.69750000001</v>
      </c>
      <c r="O81" s="37">
        <f t="shared" si="14"/>
        <v>571404.69750000001</v>
      </c>
      <c r="P81" s="37">
        <f t="shared" si="15"/>
        <v>571404.69750000001</v>
      </c>
      <c r="Q81" s="38" t="e">
        <f t="shared" si="16"/>
        <v>#DIV/0!</v>
      </c>
      <c r="R81" s="39" t="e">
        <f t="shared" si="17"/>
        <v>#DIV/0!</v>
      </c>
      <c r="S81" s="41">
        <f t="shared" si="20"/>
        <v>571404.69750000001</v>
      </c>
      <c r="T81" s="33" t="s">
        <v>808</v>
      </c>
    </row>
    <row r="82" spans="1:20" ht="25.5">
      <c r="A82" s="10">
        <v>80</v>
      </c>
      <c r="B82" s="10">
        <v>851101</v>
      </c>
      <c r="C82" s="23" t="s">
        <v>168</v>
      </c>
      <c r="D82" s="25" t="s">
        <v>7</v>
      </c>
      <c r="E82" s="10" t="s">
        <v>8</v>
      </c>
      <c r="F82" s="14">
        <v>420000</v>
      </c>
      <c r="G82" s="24">
        <v>224122.87</v>
      </c>
      <c r="H82" s="24"/>
      <c r="I82" s="14">
        <v>420000</v>
      </c>
      <c r="J82" s="13">
        <f t="shared" si="18"/>
        <v>6762</v>
      </c>
      <c r="K82" s="13">
        <f t="shared" si="19"/>
        <v>426762</v>
      </c>
      <c r="L82" s="36">
        <v>224122.86749999999</v>
      </c>
      <c r="M82" s="37">
        <f t="shared" si="12"/>
        <v>224122.86749999999</v>
      </c>
      <c r="N82" s="37">
        <f t="shared" si="13"/>
        <v>426762</v>
      </c>
      <c r="O82" s="37">
        <f t="shared" si="14"/>
        <v>325442.43374999997</v>
      </c>
      <c r="P82" s="37">
        <f t="shared" si="15"/>
        <v>325442.43374999997</v>
      </c>
      <c r="Q82" s="38">
        <f t="shared" si="16"/>
        <v>143287.50472450937</v>
      </c>
      <c r="R82" s="39">
        <f t="shared" si="17"/>
        <v>0.440285254364158</v>
      </c>
      <c r="S82" s="40">
        <f>O82</f>
        <v>325442.43374999997</v>
      </c>
      <c r="T82" s="35" t="s">
        <v>810</v>
      </c>
    </row>
    <row r="83" spans="1:20" ht="25.5">
      <c r="A83" s="10">
        <v>81</v>
      </c>
      <c r="B83" s="10">
        <v>413201</v>
      </c>
      <c r="C83" s="23" t="s">
        <v>169</v>
      </c>
      <c r="D83" s="25" t="s">
        <v>7</v>
      </c>
      <c r="E83" s="10" t="s">
        <v>8</v>
      </c>
      <c r="F83" s="14"/>
      <c r="G83" s="24">
        <v>427840.19</v>
      </c>
      <c r="H83" s="24"/>
      <c r="I83" s="14"/>
      <c r="J83" s="13"/>
      <c r="K83" s="13"/>
      <c r="L83" s="36">
        <v>427840.1925</v>
      </c>
      <c r="M83" s="37">
        <f t="shared" si="12"/>
        <v>427840.1925</v>
      </c>
      <c r="N83" s="37">
        <f t="shared" si="13"/>
        <v>427840.1925</v>
      </c>
      <c r="O83" s="37">
        <f t="shared" si="14"/>
        <v>427840.1925</v>
      </c>
      <c r="P83" s="37">
        <f t="shared" si="15"/>
        <v>427840.1925</v>
      </c>
      <c r="Q83" s="38" t="e">
        <f t="shared" si="16"/>
        <v>#DIV/0!</v>
      </c>
      <c r="R83" s="39" t="e">
        <f t="shared" si="17"/>
        <v>#DIV/0!</v>
      </c>
      <c r="S83" s="41">
        <f t="shared" ref="S83:S87" si="21">L83</f>
        <v>427840.1925</v>
      </c>
      <c r="T83" s="33" t="s">
        <v>808</v>
      </c>
    </row>
    <row r="84" spans="1:20">
      <c r="A84" s="10">
        <v>82</v>
      </c>
      <c r="B84" s="10">
        <v>879301</v>
      </c>
      <c r="C84" s="23" t="s">
        <v>609</v>
      </c>
      <c r="D84" s="25" t="s">
        <v>7</v>
      </c>
      <c r="E84" s="10" t="s">
        <v>8</v>
      </c>
      <c r="F84" s="10"/>
      <c r="G84" s="24">
        <v>679350</v>
      </c>
      <c r="H84" s="24"/>
      <c r="I84" s="38"/>
      <c r="J84" s="13"/>
      <c r="K84" s="13"/>
      <c r="L84" s="36">
        <v>679350</v>
      </c>
      <c r="M84" s="37">
        <f t="shared" si="12"/>
        <v>679350</v>
      </c>
      <c r="N84" s="37">
        <f t="shared" si="13"/>
        <v>679350</v>
      </c>
      <c r="O84" s="37">
        <f t="shared" si="14"/>
        <v>679350</v>
      </c>
      <c r="P84" s="37">
        <f t="shared" si="15"/>
        <v>679350</v>
      </c>
      <c r="Q84" s="38" t="e">
        <f t="shared" si="16"/>
        <v>#DIV/0!</v>
      </c>
      <c r="R84" s="39" t="e">
        <f t="shared" si="17"/>
        <v>#DIV/0!</v>
      </c>
      <c r="S84" s="41">
        <f t="shared" si="21"/>
        <v>679350</v>
      </c>
      <c r="T84" s="33" t="s">
        <v>808</v>
      </c>
    </row>
    <row r="85" spans="1:20">
      <c r="A85" s="10">
        <v>83</v>
      </c>
      <c r="B85" s="10">
        <v>879302</v>
      </c>
      <c r="C85" s="23" t="s">
        <v>610</v>
      </c>
      <c r="D85" s="25" t="s">
        <v>7</v>
      </c>
      <c r="E85" s="10" t="s">
        <v>8</v>
      </c>
      <c r="F85" s="10"/>
      <c r="G85" s="24">
        <v>1302000</v>
      </c>
      <c r="H85" s="24"/>
      <c r="I85" s="38"/>
      <c r="J85" s="13"/>
      <c r="K85" s="13"/>
      <c r="L85" s="36">
        <v>1302000</v>
      </c>
      <c r="M85" s="37">
        <f t="shared" si="12"/>
        <v>1302000</v>
      </c>
      <c r="N85" s="37">
        <f t="shared" si="13"/>
        <v>1302000</v>
      </c>
      <c r="O85" s="37">
        <f t="shared" si="14"/>
        <v>1302000</v>
      </c>
      <c r="P85" s="37">
        <f t="shared" si="15"/>
        <v>1302000</v>
      </c>
      <c r="Q85" s="38" t="e">
        <f t="shared" si="16"/>
        <v>#DIV/0!</v>
      </c>
      <c r="R85" s="39" t="e">
        <f t="shared" si="17"/>
        <v>#DIV/0!</v>
      </c>
      <c r="S85" s="41">
        <f t="shared" si="21"/>
        <v>1302000</v>
      </c>
      <c r="T85" s="33" t="s">
        <v>808</v>
      </c>
    </row>
    <row r="86" spans="1:20">
      <c r="A86" s="10">
        <v>84</v>
      </c>
      <c r="B86" s="10">
        <v>874200</v>
      </c>
      <c r="C86" s="23" t="s">
        <v>170</v>
      </c>
      <c r="D86" s="25" t="s">
        <v>7</v>
      </c>
      <c r="E86" s="10" t="s">
        <v>8</v>
      </c>
      <c r="F86" s="10"/>
      <c r="G86" s="24">
        <v>649649.49</v>
      </c>
      <c r="H86" s="24"/>
      <c r="I86" s="14"/>
      <c r="J86" s="13"/>
      <c r="K86" s="13"/>
      <c r="L86" s="36">
        <v>649649.49</v>
      </c>
      <c r="M86" s="37">
        <f t="shared" si="12"/>
        <v>649649.49</v>
      </c>
      <c r="N86" s="37">
        <f t="shared" si="13"/>
        <v>649649.49</v>
      </c>
      <c r="O86" s="37">
        <f t="shared" si="14"/>
        <v>649649.49</v>
      </c>
      <c r="P86" s="37">
        <f t="shared" si="15"/>
        <v>649649.49</v>
      </c>
      <c r="Q86" s="38" t="e">
        <f t="shared" si="16"/>
        <v>#DIV/0!</v>
      </c>
      <c r="R86" s="39" t="e">
        <f t="shared" si="17"/>
        <v>#DIV/0!</v>
      </c>
      <c r="S86" s="41">
        <f t="shared" si="21"/>
        <v>649649.49</v>
      </c>
      <c r="T86" s="33" t="s">
        <v>808</v>
      </c>
    </row>
    <row r="87" spans="1:20" ht="25.5">
      <c r="A87" s="10">
        <v>85</v>
      </c>
      <c r="B87" s="10">
        <v>877851</v>
      </c>
      <c r="C87" s="23" t="s">
        <v>171</v>
      </c>
      <c r="D87" s="25" t="s">
        <v>7</v>
      </c>
      <c r="E87" s="10" t="s">
        <v>8</v>
      </c>
      <c r="F87" s="10"/>
      <c r="G87" s="24">
        <v>301171.03000000003</v>
      </c>
      <c r="H87" s="24"/>
      <c r="I87" s="14"/>
      <c r="J87" s="13"/>
      <c r="K87" s="13"/>
      <c r="L87" s="36">
        <v>301171.02749999997</v>
      </c>
      <c r="M87" s="37">
        <f t="shared" si="12"/>
        <v>301171.02749999997</v>
      </c>
      <c r="N87" s="37">
        <f t="shared" si="13"/>
        <v>301171.02749999997</v>
      </c>
      <c r="O87" s="37">
        <f t="shared" si="14"/>
        <v>301171.02749999997</v>
      </c>
      <c r="P87" s="37">
        <f t="shared" si="15"/>
        <v>301171.02749999997</v>
      </c>
      <c r="Q87" s="38" t="e">
        <f t="shared" si="16"/>
        <v>#DIV/0!</v>
      </c>
      <c r="R87" s="39" t="e">
        <f t="shared" si="17"/>
        <v>#DIV/0!</v>
      </c>
      <c r="S87" s="41">
        <f t="shared" si="21"/>
        <v>301171.02749999997</v>
      </c>
      <c r="T87" s="33" t="s">
        <v>808</v>
      </c>
    </row>
    <row r="88" spans="1:20" ht="25.5">
      <c r="A88" s="10">
        <v>86</v>
      </c>
      <c r="B88" s="10">
        <v>883434</v>
      </c>
      <c r="C88" s="23" t="s">
        <v>172</v>
      </c>
      <c r="D88" s="25" t="s">
        <v>7</v>
      </c>
      <c r="E88" s="10" t="s">
        <v>8</v>
      </c>
      <c r="F88" s="10"/>
      <c r="G88" s="24">
        <v>331066.31</v>
      </c>
      <c r="H88" s="24"/>
      <c r="I88" s="14">
        <v>438820.04</v>
      </c>
      <c r="J88" s="13">
        <f t="shared" si="18"/>
        <v>7065.0026439999992</v>
      </c>
      <c r="K88" s="13">
        <f t="shared" si="19"/>
        <v>445885.04264399997</v>
      </c>
      <c r="L88" s="36">
        <v>331066.3125</v>
      </c>
      <c r="M88" s="37">
        <f t="shared" si="12"/>
        <v>331066.3125</v>
      </c>
      <c r="N88" s="37">
        <f t="shared" si="13"/>
        <v>445885.04264399997</v>
      </c>
      <c r="O88" s="37">
        <f t="shared" si="14"/>
        <v>388475.67757199996</v>
      </c>
      <c r="P88" s="37">
        <f t="shared" si="15"/>
        <v>388475.67757199996</v>
      </c>
      <c r="Q88" s="38">
        <f t="shared" si="16"/>
        <v>81189.102692050787</v>
      </c>
      <c r="R88" s="39">
        <f t="shared" si="17"/>
        <v>0.20899404358977719</v>
      </c>
      <c r="S88" s="40">
        <f t="shared" ref="S88:S89" si="22">M88</f>
        <v>331066.3125</v>
      </c>
      <c r="T88" s="32" t="s">
        <v>804</v>
      </c>
    </row>
    <row r="89" spans="1:20" ht="38.25">
      <c r="A89" s="10">
        <v>87</v>
      </c>
      <c r="B89" s="10">
        <v>883434</v>
      </c>
      <c r="C89" s="23" t="s">
        <v>173</v>
      </c>
      <c r="D89" s="25" t="s">
        <v>7</v>
      </c>
      <c r="E89" s="10" t="s">
        <v>8</v>
      </c>
      <c r="F89" s="10"/>
      <c r="G89" s="24">
        <v>593566.05000000005</v>
      </c>
      <c r="H89" s="24"/>
      <c r="I89" s="14">
        <v>693130.01</v>
      </c>
      <c r="J89" s="13">
        <f t="shared" si="18"/>
        <v>11159.393161</v>
      </c>
      <c r="K89" s="13">
        <f t="shared" si="19"/>
        <v>704289.40316099999</v>
      </c>
      <c r="L89" s="36">
        <v>593566.05000000005</v>
      </c>
      <c r="M89" s="37">
        <f t="shared" si="12"/>
        <v>593566.05000000005</v>
      </c>
      <c r="N89" s="37">
        <f t="shared" si="13"/>
        <v>704289.40316099999</v>
      </c>
      <c r="O89" s="37">
        <f t="shared" si="14"/>
        <v>648927.72658050002</v>
      </c>
      <c r="P89" s="37">
        <f t="shared" si="15"/>
        <v>648927.72658050002</v>
      </c>
      <c r="Q89" s="38">
        <f t="shared" si="16"/>
        <v>78293.233855855418</v>
      </c>
      <c r="R89" s="39">
        <f t="shared" si="17"/>
        <v>0.12065015971565683</v>
      </c>
      <c r="S89" s="40">
        <f t="shared" si="22"/>
        <v>593566.05000000005</v>
      </c>
      <c r="T89" s="32" t="s">
        <v>804</v>
      </c>
    </row>
    <row r="90" spans="1:20" ht="38.25">
      <c r="A90" s="10">
        <v>88</v>
      </c>
      <c r="B90" s="10">
        <v>877602</v>
      </c>
      <c r="C90" s="23" t="s">
        <v>174</v>
      </c>
      <c r="D90" s="25" t="s">
        <v>7</v>
      </c>
      <c r="E90" s="10" t="s">
        <v>8</v>
      </c>
      <c r="F90" s="10"/>
      <c r="G90" s="24">
        <v>498959.53</v>
      </c>
      <c r="H90" s="24"/>
      <c r="I90" s="14"/>
      <c r="J90" s="13"/>
      <c r="K90" s="13"/>
      <c r="L90" s="36">
        <v>498959.52749999997</v>
      </c>
      <c r="M90" s="37">
        <f t="shared" si="12"/>
        <v>498959.52749999997</v>
      </c>
      <c r="N90" s="37">
        <f t="shared" si="13"/>
        <v>498959.52749999997</v>
      </c>
      <c r="O90" s="37">
        <f t="shared" si="14"/>
        <v>498959.52749999997</v>
      </c>
      <c r="P90" s="37">
        <f t="shared" si="15"/>
        <v>498959.52749999997</v>
      </c>
      <c r="Q90" s="38" t="e">
        <f t="shared" si="16"/>
        <v>#DIV/0!</v>
      </c>
      <c r="R90" s="39" t="e">
        <f t="shared" si="17"/>
        <v>#DIV/0!</v>
      </c>
      <c r="S90" s="41">
        <f t="shared" ref="S90:S123" si="23">L90</f>
        <v>498959.52749999997</v>
      </c>
      <c r="T90" s="33" t="s">
        <v>808</v>
      </c>
    </row>
    <row r="91" spans="1:20" ht="25.5">
      <c r="A91" s="10">
        <v>89</v>
      </c>
      <c r="B91" s="10">
        <v>510002</v>
      </c>
      <c r="C91" s="23" t="s">
        <v>611</v>
      </c>
      <c r="D91" s="25" t="s">
        <v>7</v>
      </c>
      <c r="E91" s="10" t="s">
        <v>8</v>
      </c>
      <c r="F91" s="10"/>
      <c r="G91" s="24">
        <v>1168645.07</v>
      </c>
      <c r="H91" s="24"/>
      <c r="I91" s="38"/>
      <c r="J91" s="13"/>
      <c r="K91" s="13"/>
      <c r="L91" s="36">
        <v>1168645.0649999999</v>
      </c>
      <c r="M91" s="37">
        <f t="shared" si="12"/>
        <v>1168645.0649999999</v>
      </c>
      <c r="N91" s="37">
        <f t="shared" si="13"/>
        <v>1168645.0649999999</v>
      </c>
      <c r="O91" s="37">
        <f t="shared" si="14"/>
        <v>1168645.0649999999</v>
      </c>
      <c r="P91" s="37">
        <f t="shared" si="15"/>
        <v>1168645.0649999999</v>
      </c>
      <c r="Q91" s="38" t="e">
        <f t="shared" si="16"/>
        <v>#DIV/0!</v>
      </c>
      <c r="R91" s="39" t="e">
        <f t="shared" si="17"/>
        <v>#DIV/0!</v>
      </c>
      <c r="S91" s="41">
        <f t="shared" si="23"/>
        <v>1168645.0649999999</v>
      </c>
      <c r="T91" s="33" t="s">
        <v>808</v>
      </c>
    </row>
    <row r="92" spans="1:20" ht="25.5">
      <c r="A92" s="10">
        <v>90</v>
      </c>
      <c r="B92" s="10">
        <v>345601</v>
      </c>
      <c r="C92" s="23" t="s">
        <v>612</v>
      </c>
      <c r="D92" s="25" t="s">
        <v>7</v>
      </c>
      <c r="E92" s="10" t="s">
        <v>8</v>
      </c>
      <c r="F92" s="10"/>
      <c r="G92" s="24">
        <v>1183183.3700000001</v>
      </c>
      <c r="H92" s="24"/>
      <c r="I92" s="38"/>
      <c r="J92" s="13"/>
      <c r="K92" s="13"/>
      <c r="L92" s="36">
        <v>1183183.365</v>
      </c>
      <c r="M92" s="37">
        <f t="shared" si="12"/>
        <v>1183183.365</v>
      </c>
      <c r="N92" s="37">
        <f t="shared" si="13"/>
        <v>1183183.365</v>
      </c>
      <c r="O92" s="37">
        <f t="shared" si="14"/>
        <v>1183183.365</v>
      </c>
      <c r="P92" s="37">
        <f t="shared" si="15"/>
        <v>1183183.365</v>
      </c>
      <c r="Q92" s="38" t="e">
        <f t="shared" si="16"/>
        <v>#DIV/0!</v>
      </c>
      <c r="R92" s="39" t="e">
        <f t="shared" si="17"/>
        <v>#DIV/0!</v>
      </c>
      <c r="S92" s="41">
        <f t="shared" si="23"/>
        <v>1183183.365</v>
      </c>
      <c r="T92" s="33" t="s">
        <v>808</v>
      </c>
    </row>
    <row r="93" spans="1:20" ht="25.5">
      <c r="A93" s="10">
        <v>91</v>
      </c>
      <c r="B93" s="10">
        <v>5490</v>
      </c>
      <c r="C93" s="23" t="s">
        <v>613</v>
      </c>
      <c r="D93" s="25" t="s">
        <v>7</v>
      </c>
      <c r="E93" s="10" t="s">
        <v>8</v>
      </c>
      <c r="F93" s="10"/>
      <c r="G93" s="24">
        <v>1212125.93</v>
      </c>
      <c r="H93" s="24"/>
      <c r="I93" s="38"/>
      <c r="J93" s="13"/>
      <c r="K93" s="13"/>
      <c r="L93" s="36">
        <v>1212125.9324999999</v>
      </c>
      <c r="M93" s="37">
        <f t="shared" si="12"/>
        <v>1212125.9324999999</v>
      </c>
      <c r="N93" s="37">
        <f t="shared" si="13"/>
        <v>1212125.9324999999</v>
      </c>
      <c r="O93" s="37">
        <f t="shared" si="14"/>
        <v>1212125.9324999999</v>
      </c>
      <c r="P93" s="37">
        <f t="shared" si="15"/>
        <v>1212125.9324999999</v>
      </c>
      <c r="Q93" s="38" t="e">
        <f t="shared" si="16"/>
        <v>#DIV/0!</v>
      </c>
      <c r="R93" s="39" t="e">
        <f t="shared" si="17"/>
        <v>#DIV/0!</v>
      </c>
      <c r="S93" s="41">
        <f t="shared" si="23"/>
        <v>1212125.9324999999</v>
      </c>
      <c r="T93" s="33" t="s">
        <v>808</v>
      </c>
    </row>
    <row r="94" spans="1:20">
      <c r="A94" s="10">
        <v>92</v>
      </c>
      <c r="B94" s="10">
        <v>879411</v>
      </c>
      <c r="C94" s="23" t="s">
        <v>614</v>
      </c>
      <c r="D94" s="25" t="s">
        <v>7</v>
      </c>
      <c r="E94" s="10" t="s">
        <v>8</v>
      </c>
      <c r="F94" s="10"/>
      <c r="G94" s="24">
        <v>742350</v>
      </c>
      <c r="H94" s="24"/>
      <c r="I94" s="38"/>
      <c r="J94" s="13"/>
      <c r="K94" s="13"/>
      <c r="L94" s="36">
        <v>742350</v>
      </c>
      <c r="M94" s="37">
        <f t="shared" si="12"/>
        <v>742350</v>
      </c>
      <c r="N94" s="37">
        <f t="shared" si="13"/>
        <v>742350</v>
      </c>
      <c r="O94" s="37">
        <f t="shared" si="14"/>
        <v>742350</v>
      </c>
      <c r="P94" s="37">
        <f t="shared" si="15"/>
        <v>742350</v>
      </c>
      <c r="Q94" s="38" t="e">
        <f t="shared" si="16"/>
        <v>#DIV/0!</v>
      </c>
      <c r="R94" s="39" t="e">
        <f t="shared" si="17"/>
        <v>#DIV/0!</v>
      </c>
      <c r="S94" s="41">
        <f t="shared" si="23"/>
        <v>742350</v>
      </c>
      <c r="T94" s="33" t="s">
        <v>808</v>
      </c>
    </row>
    <row r="95" spans="1:20" ht="63.75">
      <c r="A95" s="10">
        <v>93</v>
      </c>
      <c r="B95" s="10">
        <v>890386</v>
      </c>
      <c r="C95" s="23" t="s">
        <v>175</v>
      </c>
      <c r="D95" s="25" t="s">
        <v>7</v>
      </c>
      <c r="E95" s="10" t="s">
        <v>8</v>
      </c>
      <c r="F95" s="10"/>
      <c r="G95" s="24">
        <v>48813.19</v>
      </c>
      <c r="H95" s="24"/>
      <c r="I95" s="14"/>
      <c r="J95" s="13"/>
      <c r="K95" s="13"/>
      <c r="L95" s="36">
        <v>48813.1875</v>
      </c>
      <c r="M95" s="37">
        <f t="shared" si="12"/>
        <v>48813.1875</v>
      </c>
      <c r="N95" s="37">
        <f t="shared" si="13"/>
        <v>48813.1875</v>
      </c>
      <c r="O95" s="37">
        <f t="shared" si="14"/>
        <v>48813.1875</v>
      </c>
      <c r="P95" s="37">
        <f t="shared" si="15"/>
        <v>48813.1875</v>
      </c>
      <c r="Q95" s="38" t="e">
        <f t="shared" si="16"/>
        <v>#DIV/0!</v>
      </c>
      <c r="R95" s="39" t="e">
        <f t="shared" si="17"/>
        <v>#DIV/0!</v>
      </c>
      <c r="S95" s="41">
        <f t="shared" si="23"/>
        <v>48813.1875</v>
      </c>
      <c r="T95" s="33" t="s">
        <v>808</v>
      </c>
    </row>
    <row r="96" spans="1:20" ht="38.25">
      <c r="A96" s="10">
        <v>94</v>
      </c>
      <c r="B96" s="10">
        <v>890228</v>
      </c>
      <c r="C96" s="23" t="s">
        <v>176</v>
      </c>
      <c r="D96" s="25" t="s">
        <v>7</v>
      </c>
      <c r="E96" s="10" t="s">
        <v>8</v>
      </c>
      <c r="F96" s="10"/>
      <c r="G96" s="24">
        <v>52230.41</v>
      </c>
      <c r="H96" s="24"/>
      <c r="I96" s="14"/>
      <c r="J96" s="13"/>
      <c r="K96" s="13"/>
      <c r="L96" s="36">
        <v>52230.412499999999</v>
      </c>
      <c r="M96" s="37">
        <f t="shared" si="12"/>
        <v>52230.412499999999</v>
      </c>
      <c r="N96" s="37">
        <f t="shared" si="13"/>
        <v>52230.412499999999</v>
      </c>
      <c r="O96" s="37">
        <f t="shared" si="14"/>
        <v>52230.412499999999</v>
      </c>
      <c r="P96" s="37">
        <f t="shared" si="15"/>
        <v>52230.412499999999</v>
      </c>
      <c r="Q96" s="38" t="e">
        <f t="shared" si="16"/>
        <v>#DIV/0!</v>
      </c>
      <c r="R96" s="39" t="e">
        <f t="shared" si="17"/>
        <v>#DIV/0!</v>
      </c>
      <c r="S96" s="41">
        <f t="shared" si="23"/>
        <v>52230.412499999999</v>
      </c>
      <c r="T96" s="33" t="s">
        <v>808</v>
      </c>
    </row>
    <row r="97" spans="1:20" ht="51">
      <c r="A97" s="10">
        <v>95</v>
      </c>
      <c r="B97" s="10">
        <v>890286</v>
      </c>
      <c r="C97" s="23" t="s">
        <v>177</v>
      </c>
      <c r="D97" s="25" t="s">
        <v>7</v>
      </c>
      <c r="E97" s="10" t="s">
        <v>8</v>
      </c>
      <c r="F97" s="10"/>
      <c r="G97" s="24">
        <v>48813.19</v>
      </c>
      <c r="H97" s="24"/>
      <c r="I97" s="14"/>
      <c r="J97" s="13"/>
      <c r="K97" s="13"/>
      <c r="L97" s="36">
        <v>48813.1875</v>
      </c>
      <c r="M97" s="37">
        <f t="shared" si="12"/>
        <v>48813.1875</v>
      </c>
      <c r="N97" s="37">
        <f t="shared" si="13"/>
        <v>48813.1875</v>
      </c>
      <c r="O97" s="37">
        <f t="shared" si="14"/>
        <v>48813.1875</v>
      </c>
      <c r="P97" s="37">
        <f t="shared" si="15"/>
        <v>48813.1875</v>
      </c>
      <c r="Q97" s="38" t="e">
        <f t="shared" si="16"/>
        <v>#DIV/0!</v>
      </c>
      <c r="R97" s="39" t="e">
        <f t="shared" si="17"/>
        <v>#DIV/0!</v>
      </c>
      <c r="S97" s="41">
        <f t="shared" si="23"/>
        <v>48813.1875</v>
      </c>
      <c r="T97" s="33" t="s">
        <v>808</v>
      </c>
    </row>
    <row r="98" spans="1:20" ht="25.5">
      <c r="A98" s="10">
        <v>96</v>
      </c>
      <c r="B98" s="10">
        <v>874602</v>
      </c>
      <c r="C98" s="23" t="s">
        <v>178</v>
      </c>
      <c r="D98" s="25" t="s">
        <v>7</v>
      </c>
      <c r="E98" s="10" t="s">
        <v>8</v>
      </c>
      <c r="F98" s="10"/>
      <c r="G98" s="24">
        <v>1484027.16</v>
      </c>
      <c r="H98" s="24"/>
      <c r="I98" s="14"/>
      <c r="J98" s="13"/>
      <c r="K98" s="13"/>
      <c r="L98" s="36">
        <v>1484027.16</v>
      </c>
      <c r="M98" s="37">
        <f t="shared" si="12"/>
        <v>1484027.16</v>
      </c>
      <c r="N98" s="37">
        <f t="shared" si="13"/>
        <v>1484027.16</v>
      </c>
      <c r="O98" s="37">
        <f t="shared" si="14"/>
        <v>1484027.16</v>
      </c>
      <c r="P98" s="37">
        <f t="shared" si="15"/>
        <v>1484027.16</v>
      </c>
      <c r="Q98" s="38" t="e">
        <f t="shared" si="16"/>
        <v>#DIV/0!</v>
      </c>
      <c r="R98" s="39" t="e">
        <f t="shared" si="17"/>
        <v>#DIV/0!</v>
      </c>
      <c r="S98" s="41">
        <f t="shared" si="23"/>
        <v>1484027.16</v>
      </c>
      <c r="T98" s="33" t="s">
        <v>808</v>
      </c>
    </row>
    <row r="99" spans="1:20" ht="25.5">
      <c r="A99" s="10">
        <v>97</v>
      </c>
      <c r="B99" s="10">
        <v>874601</v>
      </c>
      <c r="C99" s="23" t="s">
        <v>179</v>
      </c>
      <c r="D99" s="25" t="s">
        <v>7</v>
      </c>
      <c r="E99" s="10" t="s">
        <v>8</v>
      </c>
      <c r="F99" s="10"/>
      <c r="G99" s="24">
        <v>867481.28</v>
      </c>
      <c r="H99" s="24"/>
      <c r="I99" s="14"/>
      <c r="J99" s="13"/>
      <c r="K99" s="13"/>
      <c r="L99" s="36">
        <v>867481.28249999997</v>
      </c>
      <c r="M99" s="37">
        <f t="shared" si="12"/>
        <v>867481.28249999997</v>
      </c>
      <c r="N99" s="37">
        <f t="shared" si="13"/>
        <v>867481.28249999997</v>
      </c>
      <c r="O99" s="37">
        <f t="shared" si="14"/>
        <v>867481.28249999997</v>
      </c>
      <c r="P99" s="37">
        <f t="shared" si="15"/>
        <v>867481.28249999997</v>
      </c>
      <c r="Q99" s="38" t="e">
        <f t="shared" si="16"/>
        <v>#DIV/0!</v>
      </c>
      <c r="R99" s="39" t="e">
        <f t="shared" si="17"/>
        <v>#DIV/0!</v>
      </c>
      <c r="S99" s="41">
        <f t="shared" si="23"/>
        <v>867481.28249999997</v>
      </c>
      <c r="T99" s="33" t="s">
        <v>808</v>
      </c>
    </row>
    <row r="100" spans="1:20" ht="51">
      <c r="A100" s="10">
        <v>98</v>
      </c>
      <c r="B100" s="10">
        <v>887201</v>
      </c>
      <c r="C100" s="23" t="s">
        <v>615</v>
      </c>
      <c r="D100" s="25" t="s">
        <v>7</v>
      </c>
      <c r="E100" s="10" t="s">
        <v>8</v>
      </c>
      <c r="F100" s="10"/>
      <c r="G100" s="24">
        <v>1260000</v>
      </c>
      <c r="H100" s="24"/>
      <c r="I100" s="38"/>
      <c r="J100" s="13"/>
      <c r="K100" s="13"/>
      <c r="L100" s="36">
        <v>1260000</v>
      </c>
      <c r="M100" s="37">
        <f t="shared" si="12"/>
        <v>1260000</v>
      </c>
      <c r="N100" s="37">
        <f t="shared" si="13"/>
        <v>1260000</v>
      </c>
      <c r="O100" s="37">
        <f t="shared" si="14"/>
        <v>1260000</v>
      </c>
      <c r="P100" s="37">
        <f t="shared" si="15"/>
        <v>1260000</v>
      </c>
      <c r="Q100" s="38" t="e">
        <f t="shared" si="16"/>
        <v>#DIV/0!</v>
      </c>
      <c r="R100" s="39" t="e">
        <f t="shared" si="17"/>
        <v>#DIV/0!</v>
      </c>
      <c r="S100" s="41">
        <f t="shared" si="23"/>
        <v>1260000</v>
      </c>
      <c r="T100" s="33" t="s">
        <v>808</v>
      </c>
    </row>
    <row r="101" spans="1:20" ht="51">
      <c r="A101" s="10">
        <v>99</v>
      </c>
      <c r="B101" s="10">
        <v>468022</v>
      </c>
      <c r="C101" s="23" t="s">
        <v>616</v>
      </c>
      <c r="D101" s="25" t="s">
        <v>7</v>
      </c>
      <c r="E101" s="10" t="s">
        <v>8</v>
      </c>
      <c r="F101" s="10"/>
      <c r="G101" s="24">
        <v>63906.94</v>
      </c>
      <c r="H101" s="24"/>
      <c r="I101" s="38"/>
      <c r="J101" s="13"/>
      <c r="K101" s="13"/>
      <c r="L101" s="36">
        <v>63906.9375</v>
      </c>
      <c r="M101" s="37">
        <f t="shared" si="12"/>
        <v>63906.9375</v>
      </c>
      <c r="N101" s="37">
        <f t="shared" si="13"/>
        <v>63906.9375</v>
      </c>
      <c r="O101" s="37">
        <f t="shared" si="14"/>
        <v>63906.9375</v>
      </c>
      <c r="P101" s="37">
        <f t="shared" si="15"/>
        <v>63906.9375</v>
      </c>
      <c r="Q101" s="38" t="e">
        <f t="shared" si="16"/>
        <v>#DIV/0!</v>
      </c>
      <c r="R101" s="39" t="e">
        <f t="shared" si="17"/>
        <v>#DIV/0!</v>
      </c>
      <c r="S101" s="41">
        <f t="shared" si="23"/>
        <v>63906.9375</v>
      </c>
      <c r="T101" s="33" t="s">
        <v>808</v>
      </c>
    </row>
    <row r="102" spans="1:20" ht="25.5">
      <c r="A102" s="10">
        <v>100</v>
      </c>
      <c r="B102" s="10">
        <v>881613</v>
      </c>
      <c r="C102" s="23" t="s">
        <v>180</v>
      </c>
      <c r="D102" s="25" t="s">
        <v>7</v>
      </c>
      <c r="E102" s="10" t="s">
        <v>8</v>
      </c>
      <c r="F102" s="10"/>
      <c r="G102" s="24">
        <v>303187.5</v>
      </c>
      <c r="H102" s="24"/>
      <c r="I102" s="14"/>
      <c r="J102" s="13"/>
      <c r="K102" s="13"/>
      <c r="L102" s="36">
        <v>303187.5</v>
      </c>
      <c r="M102" s="37">
        <f t="shared" si="12"/>
        <v>303187.5</v>
      </c>
      <c r="N102" s="37">
        <f t="shared" si="13"/>
        <v>303187.5</v>
      </c>
      <c r="O102" s="37">
        <f t="shared" si="14"/>
        <v>303187.5</v>
      </c>
      <c r="P102" s="37">
        <f t="shared" si="15"/>
        <v>303187.5</v>
      </c>
      <c r="Q102" s="38" t="e">
        <f t="shared" si="16"/>
        <v>#DIV/0!</v>
      </c>
      <c r="R102" s="39" t="e">
        <f t="shared" si="17"/>
        <v>#DIV/0!</v>
      </c>
      <c r="S102" s="41">
        <f t="shared" si="23"/>
        <v>303187.5</v>
      </c>
      <c r="T102" s="33" t="s">
        <v>808</v>
      </c>
    </row>
    <row r="103" spans="1:20" ht="25.5">
      <c r="A103" s="10">
        <v>101</v>
      </c>
      <c r="B103" s="10">
        <v>881613</v>
      </c>
      <c r="C103" s="23" t="s">
        <v>181</v>
      </c>
      <c r="D103" s="25" t="s">
        <v>7</v>
      </c>
      <c r="E103" s="10" t="s">
        <v>8</v>
      </c>
      <c r="F103" s="10"/>
      <c r="G103" s="24">
        <v>173250</v>
      </c>
      <c r="H103" s="24"/>
      <c r="I103" s="14"/>
      <c r="J103" s="13"/>
      <c r="K103" s="13"/>
      <c r="L103" s="36">
        <v>173250</v>
      </c>
      <c r="M103" s="37">
        <f t="shared" si="12"/>
        <v>173250</v>
      </c>
      <c r="N103" s="37">
        <f t="shared" si="13"/>
        <v>173250</v>
      </c>
      <c r="O103" s="37">
        <f t="shared" si="14"/>
        <v>173250</v>
      </c>
      <c r="P103" s="37">
        <f t="shared" si="15"/>
        <v>173250</v>
      </c>
      <c r="Q103" s="38" t="e">
        <f t="shared" si="16"/>
        <v>#DIV/0!</v>
      </c>
      <c r="R103" s="39" t="e">
        <f t="shared" si="17"/>
        <v>#DIV/0!</v>
      </c>
      <c r="S103" s="41">
        <f t="shared" si="23"/>
        <v>173250</v>
      </c>
      <c r="T103" s="33" t="s">
        <v>808</v>
      </c>
    </row>
    <row r="104" spans="1:20" ht="38.25">
      <c r="A104" s="10">
        <v>102</v>
      </c>
      <c r="B104" s="10">
        <v>540011</v>
      </c>
      <c r="C104" s="23" t="s">
        <v>182</v>
      </c>
      <c r="D104" s="25" t="s">
        <v>7</v>
      </c>
      <c r="E104" s="10" t="s">
        <v>8</v>
      </c>
      <c r="F104" s="10"/>
      <c r="G104" s="24">
        <v>1033494.42</v>
      </c>
      <c r="H104" s="24"/>
      <c r="I104" s="14"/>
      <c r="J104" s="13"/>
      <c r="K104" s="13"/>
      <c r="L104" s="36">
        <v>1033494.42</v>
      </c>
      <c r="M104" s="37">
        <f t="shared" si="12"/>
        <v>1033494.42</v>
      </c>
      <c r="N104" s="37">
        <f t="shared" si="13"/>
        <v>1033494.42</v>
      </c>
      <c r="O104" s="37">
        <f t="shared" si="14"/>
        <v>1033494.42</v>
      </c>
      <c r="P104" s="37">
        <f t="shared" si="15"/>
        <v>1033494.42</v>
      </c>
      <c r="Q104" s="38" t="e">
        <f t="shared" si="16"/>
        <v>#DIV/0!</v>
      </c>
      <c r="R104" s="39" t="e">
        <f t="shared" si="17"/>
        <v>#DIV/0!</v>
      </c>
      <c r="S104" s="41">
        <f t="shared" si="23"/>
        <v>1033494.42</v>
      </c>
      <c r="T104" s="33" t="s">
        <v>808</v>
      </c>
    </row>
    <row r="105" spans="1:20" ht="38.25">
      <c r="A105" s="10">
        <v>103</v>
      </c>
      <c r="B105" s="10">
        <v>540005</v>
      </c>
      <c r="C105" s="23" t="s">
        <v>183</v>
      </c>
      <c r="D105" s="25" t="s">
        <v>7</v>
      </c>
      <c r="E105" s="10" t="s">
        <v>8</v>
      </c>
      <c r="F105" s="10"/>
      <c r="G105" s="24">
        <v>1212257.55</v>
      </c>
      <c r="H105" s="24"/>
      <c r="I105" s="14"/>
      <c r="J105" s="13"/>
      <c r="K105" s="13"/>
      <c r="L105" s="36">
        <v>1212257.55</v>
      </c>
      <c r="M105" s="37">
        <f t="shared" si="12"/>
        <v>1212257.55</v>
      </c>
      <c r="N105" s="37">
        <f t="shared" si="13"/>
        <v>1212257.55</v>
      </c>
      <c r="O105" s="37">
        <f t="shared" si="14"/>
        <v>1212257.55</v>
      </c>
      <c r="P105" s="37">
        <f t="shared" si="15"/>
        <v>1212257.55</v>
      </c>
      <c r="Q105" s="38" t="e">
        <f t="shared" si="16"/>
        <v>#DIV/0!</v>
      </c>
      <c r="R105" s="39" t="e">
        <f t="shared" si="17"/>
        <v>#DIV/0!</v>
      </c>
      <c r="S105" s="41">
        <f t="shared" si="23"/>
        <v>1212257.55</v>
      </c>
      <c r="T105" s="33" t="s">
        <v>808</v>
      </c>
    </row>
    <row r="106" spans="1:20" ht="38.25">
      <c r="A106" s="10">
        <v>104</v>
      </c>
      <c r="B106" s="10">
        <v>540014</v>
      </c>
      <c r="C106" s="23" t="s">
        <v>184</v>
      </c>
      <c r="D106" s="25" t="s">
        <v>7</v>
      </c>
      <c r="E106" s="10" t="s">
        <v>8</v>
      </c>
      <c r="F106" s="10"/>
      <c r="G106" s="24">
        <v>1212125.93</v>
      </c>
      <c r="H106" s="24"/>
      <c r="I106" s="14"/>
      <c r="J106" s="13"/>
      <c r="K106" s="13"/>
      <c r="L106" s="36">
        <v>1212125.9324999999</v>
      </c>
      <c r="M106" s="37">
        <f t="shared" si="12"/>
        <v>1212125.9324999999</v>
      </c>
      <c r="N106" s="37">
        <f t="shared" si="13"/>
        <v>1212125.9324999999</v>
      </c>
      <c r="O106" s="37">
        <f t="shared" si="14"/>
        <v>1212125.9324999999</v>
      </c>
      <c r="P106" s="37">
        <f t="shared" si="15"/>
        <v>1212125.9324999999</v>
      </c>
      <c r="Q106" s="38" t="e">
        <f t="shared" si="16"/>
        <v>#DIV/0!</v>
      </c>
      <c r="R106" s="39" t="e">
        <f t="shared" si="17"/>
        <v>#DIV/0!</v>
      </c>
      <c r="S106" s="41">
        <f t="shared" si="23"/>
        <v>1212125.9324999999</v>
      </c>
      <c r="T106" s="33" t="s">
        <v>808</v>
      </c>
    </row>
    <row r="107" spans="1:20" ht="38.25">
      <c r="A107" s="10">
        <v>105</v>
      </c>
      <c r="B107" s="10">
        <v>861104</v>
      </c>
      <c r="C107" s="23" t="s">
        <v>185</v>
      </c>
      <c r="D107" s="25" t="s">
        <v>7</v>
      </c>
      <c r="E107" s="10" t="s">
        <v>8</v>
      </c>
      <c r="F107" s="10"/>
      <c r="G107" s="24">
        <v>1212125.93</v>
      </c>
      <c r="H107" s="24"/>
      <c r="I107" s="14"/>
      <c r="J107" s="13"/>
      <c r="K107" s="13"/>
      <c r="L107" s="36">
        <v>1212125.9324999999</v>
      </c>
      <c r="M107" s="37">
        <f t="shared" si="12"/>
        <v>1212125.9324999999</v>
      </c>
      <c r="N107" s="37">
        <f t="shared" si="13"/>
        <v>1212125.9324999999</v>
      </c>
      <c r="O107" s="37">
        <f t="shared" si="14"/>
        <v>1212125.9324999999</v>
      </c>
      <c r="P107" s="37">
        <f t="shared" si="15"/>
        <v>1212125.9324999999</v>
      </c>
      <c r="Q107" s="38" t="e">
        <f t="shared" si="16"/>
        <v>#DIV/0!</v>
      </c>
      <c r="R107" s="39" t="e">
        <f t="shared" si="17"/>
        <v>#DIV/0!</v>
      </c>
      <c r="S107" s="41">
        <f t="shared" si="23"/>
        <v>1212125.9324999999</v>
      </c>
      <c r="T107" s="33" t="s">
        <v>808</v>
      </c>
    </row>
    <row r="108" spans="1:20" ht="63.75">
      <c r="A108" s="10">
        <v>106</v>
      </c>
      <c r="B108" s="10">
        <v>861102</v>
      </c>
      <c r="C108" s="23" t="s">
        <v>186</v>
      </c>
      <c r="D108" s="25" t="s">
        <v>7</v>
      </c>
      <c r="E108" s="10" t="s">
        <v>8</v>
      </c>
      <c r="F108" s="10"/>
      <c r="G108" s="24">
        <v>132825</v>
      </c>
      <c r="H108" s="24"/>
      <c r="I108" s="14"/>
      <c r="J108" s="13"/>
      <c r="K108" s="13"/>
      <c r="L108" s="36">
        <v>132825</v>
      </c>
      <c r="M108" s="37">
        <f t="shared" si="12"/>
        <v>132825</v>
      </c>
      <c r="N108" s="37">
        <f t="shared" si="13"/>
        <v>132825</v>
      </c>
      <c r="O108" s="37">
        <f t="shared" si="14"/>
        <v>132825</v>
      </c>
      <c r="P108" s="37">
        <f t="shared" si="15"/>
        <v>132825</v>
      </c>
      <c r="Q108" s="38" t="e">
        <f t="shared" si="16"/>
        <v>#DIV/0!</v>
      </c>
      <c r="R108" s="39" t="e">
        <f t="shared" si="17"/>
        <v>#DIV/0!</v>
      </c>
      <c r="S108" s="41">
        <f t="shared" si="23"/>
        <v>132825</v>
      </c>
      <c r="T108" s="33" t="s">
        <v>808</v>
      </c>
    </row>
    <row r="109" spans="1:20" ht="25.5">
      <c r="A109" s="10">
        <v>107</v>
      </c>
      <c r="B109" s="10">
        <v>488101</v>
      </c>
      <c r="C109" s="23" t="s">
        <v>187</v>
      </c>
      <c r="D109" s="25" t="s">
        <v>7</v>
      </c>
      <c r="E109" s="10" t="s">
        <v>8</v>
      </c>
      <c r="F109" s="10"/>
      <c r="G109" s="24">
        <v>1033494.42</v>
      </c>
      <c r="H109" s="24"/>
      <c r="I109" s="14"/>
      <c r="J109" s="13"/>
      <c r="K109" s="13"/>
      <c r="L109" s="36">
        <v>1033494.42</v>
      </c>
      <c r="M109" s="37">
        <f t="shared" si="12"/>
        <v>1033494.42</v>
      </c>
      <c r="N109" s="37">
        <f t="shared" si="13"/>
        <v>1033494.42</v>
      </c>
      <c r="O109" s="37">
        <f t="shared" si="14"/>
        <v>1033494.42</v>
      </c>
      <c r="P109" s="37">
        <f t="shared" si="15"/>
        <v>1033494.42</v>
      </c>
      <c r="Q109" s="38" t="e">
        <f t="shared" si="16"/>
        <v>#DIV/0!</v>
      </c>
      <c r="R109" s="39" t="e">
        <f t="shared" si="17"/>
        <v>#DIV/0!</v>
      </c>
      <c r="S109" s="41">
        <f t="shared" si="23"/>
        <v>1033494.42</v>
      </c>
      <c r="T109" s="33" t="s">
        <v>808</v>
      </c>
    </row>
    <row r="110" spans="1:20" ht="38.25">
      <c r="A110" s="10">
        <v>108</v>
      </c>
      <c r="B110" s="10">
        <v>540008</v>
      </c>
      <c r="C110" s="23" t="s">
        <v>188</v>
      </c>
      <c r="D110" s="25" t="s">
        <v>7</v>
      </c>
      <c r="E110" s="10" t="s">
        <v>8</v>
      </c>
      <c r="F110" s="10"/>
      <c r="G110" s="24">
        <v>1212125.93</v>
      </c>
      <c r="H110" s="24"/>
      <c r="I110" s="14"/>
      <c r="J110" s="13"/>
      <c r="K110" s="13"/>
      <c r="L110" s="36">
        <v>1212125.9324999999</v>
      </c>
      <c r="M110" s="37">
        <f t="shared" si="12"/>
        <v>1212125.9324999999</v>
      </c>
      <c r="N110" s="37">
        <f t="shared" si="13"/>
        <v>1212125.9324999999</v>
      </c>
      <c r="O110" s="37">
        <f t="shared" si="14"/>
        <v>1212125.9324999999</v>
      </c>
      <c r="P110" s="37">
        <f t="shared" si="15"/>
        <v>1212125.9324999999</v>
      </c>
      <c r="Q110" s="38" t="e">
        <f t="shared" si="16"/>
        <v>#DIV/0!</v>
      </c>
      <c r="R110" s="39" t="e">
        <f t="shared" si="17"/>
        <v>#DIV/0!</v>
      </c>
      <c r="S110" s="41">
        <f t="shared" si="23"/>
        <v>1212125.9324999999</v>
      </c>
      <c r="T110" s="33" t="s">
        <v>808</v>
      </c>
    </row>
    <row r="111" spans="1:20" ht="38.25">
      <c r="A111" s="10">
        <v>109</v>
      </c>
      <c r="B111" s="10">
        <v>74102</v>
      </c>
      <c r="C111" s="23" t="s">
        <v>189</v>
      </c>
      <c r="D111" s="25" t="s">
        <v>7</v>
      </c>
      <c r="E111" s="10" t="s">
        <v>8</v>
      </c>
      <c r="F111" s="10"/>
      <c r="G111" s="24">
        <v>461880.83</v>
      </c>
      <c r="H111" s="24"/>
      <c r="I111" s="14"/>
      <c r="J111" s="13"/>
      <c r="K111" s="13"/>
      <c r="L111" s="36">
        <v>461880.82500000001</v>
      </c>
      <c r="M111" s="37">
        <f t="shared" si="12"/>
        <v>461880.82500000001</v>
      </c>
      <c r="N111" s="37">
        <f t="shared" si="13"/>
        <v>461880.82500000001</v>
      </c>
      <c r="O111" s="37">
        <f t="shared" si="14"/>
        <v>461880.82500000001</v>
      </c>
      <c r="P111" s="37">
        <f t="shared" si="15"/>
        <v>461880.82500000001</v>
      </c>
      <c r="Q111" s="38" t="e">
        <f t="shared" si="16"/>
        <v>#DIV/0!</v>
      </c>
      <c r="R111" s="39" t="e">
        <f t="shared" si="17"/>
        <v>#DIV/0!</v>
      </c>
      <c r="S111" s="41">
        <f t="shared" si="23"/>
        <v>461880.82500000001</v>
      </c>
      <c r="T111" s="33" t="s">
        <v>808</v>
      </c>
    </row>
    <row r="112" spans="1:20" ht="25.5">
      <c r="A112" s="10">
        <v>110</v>
      </c>
      <c r="B112" s="10">
        <v>502102</v>
      </c>
      <c r="C112" s="23" t="s">
        <v>190</v>
      </c>
      <c r="D112" s="25" t="s">
        <v>7</v>
      </c>
      <c r="E112" s="10" t="s">
        <v>8</v>
      </c>
      <c r="F112" s="10"/>
      <c r="G112" s="24">
        <v>1168645.07</v>
      </c>
      <c r="H112" s="24"/>
      <c r="I112" s="14"/>
      <c r="J112" s="13"/>
      <c r="K112" s="13"/>
      <c r="L112" s="36">
        <v>1168645.0649999999</v>
      </c>
      <c r="M112" s="37">
        <f t="shared" si="12"/>
        <v>1168645.0649999999</v>
      </c>
      <c r="N112" s="37">
        <f t="shared" si="13"/>
        <v>1168645.0649999999</v>
      </c>
      <c r="O112" s="37">
        <f t="shared" si="14"/>
        <v>1168645.0649999999</v>
      </c>
      <c r="P112" s="37">
        <f t="shared" si="15"/>
        <v>1168645.0649999999</v>
      </c>
      <c r="Q112" s="38" t="e">
        <f t="shared" si="16"/>
        <v>#DIV/0!</v>
      </c>
      <c r="R112" s="39" t="e">
        <f t="shared" si="17"/>
        <v>#DIV/0!</v>
      </c>
      <c r="S112" s="41">
        <f t="shared" si="23"/>
        <v>1168645.0649999999</v>
      </c>
      <c r="T112" s="33" t="s">
        <v>808</v>
      </c>
    </row>
    <row r="113" spans="1:20" ht="51">
      <c r="A113" s="10">
        <v>111</v>
      </c>
      <c r="B113" s="10">
        <v>524002</v>
      </c>
      <c r="C113" s="23" t="s">
        <v>191</v>
      </c>
      <c r="D113" s="25" t="s">
        <v>7</v>
      </c>
      <c r="E113" s="10" t="s">
        <v>8</v>
      </c>
      <c r="F113" s="10"/>
      <c r="G113" s="24">
        <v>1168765.82</v>
      </c>
      <c r="H113" s="24"/>
      <c r="I113" s="14"/>
      <c r="J113" s="13"/>
      <c r="K113" s="13"/>
      <c r="L113" s="36">
        <v>1168765.8149999999</v>
      </c>
      <c r="M113" s="37">
        <f t="shared" si="12"/>
        <v>1168765.8149999999</v>
      </c>
      <c r="N113" s="37">
        <f t="shared" si="13"/>
        <v>1168765.8149999999</v>
      </c>
      <c r="O113" s="37">
        <f t="shared" si="14"/>
        <v>1168765.8149999999</v>
      </c>
      <c r="P113" s="37">
        <f t="shared" si="15"/>
        <v>1168765.8149999999</v>
      </c>
      <c r="Q113" s="38" t="e">
        <f t="shared" si="16"/>
        <v>#DIV/0!</v>
      </c>
      <c r="R113" s="39" t="e">
        <f t="shared" si="17"/>
        <v>#DIV/0!</v>
      </c>
      <c r="S113" s="41">
        <f t="shared" si="23"/>
        <v>1168765.8149999999</v>
      </c>
      <c r="T113" s="33" t="s">
        <v>808</v>
      </c>
    </row>
    <row r="114" spans="1:20" ht="25.5">
      <c r="A114" s="10">
        <v>112</v>
      </c>
      <c r="B114" s="10">
        <v>60101</v>
      </c>
      <c r="C114" s="23" t="s">
        <v>192</v>
      </c>
      <c r="D114" s="25" t="s">
        <v>7</v>
      </c>
      <c r="E114" s="10" t="s">
        <v>8</v>
      </c>
      <c r="F114" s="10"/>
      <c r="G114" s="24">
        <v>345707.25</v>
      </c>
      <c r="H114" s="24"/>
      <c r="I114" s="14"/>
      <c r="J114" s="13"/>
      <c r="K114" s="13"/>
      <c r="L114" s="36">
        <v>345707.25</v>
      </c>
      <c r="M114" s="37">
        <f t="shared" si="12"/>
        <v>345707.25</v>
      </c>
      <c r="N114" s="37">
        <f t="shared" si="13"/>
        <v>345707.25</v>
      </c>
      <c r="O114" s="37">
        <f t="shared" si="14"/>
        <v>345707.25</v>
      </c>
      <c r="P114" s="37">
        <f t="shared" si="15"/>
        <v>345707.25</v>
      </c>
      <c r="Q114" s="38" t="e">
        <f t="shared" si="16"/>
        <v>#DIV/0!</v>
      </c>
      <c r="R114" s="39" t="e">
        <f t="shared" si="17"/>
        <v>#DIV/0!</v>
      </c>
      <c r="S114" s="41">
        <f t="shared" si="23"/>
        <v>345707.25</v>
      </c>
      <c r="T114" s="33" t="s">
        <v>808</v>
      </c>
    </row>
    <row r="115" spans="1:20" ht="51">
      <c r="A115" s="10">
        <v>113</v>
      </c>
      <c r="B115" s="10">
        <v>850100</v>
      </c>
      <c r="C115" s="23" t="s">
        <v>193</v>
      </c>
      <c r="D115" s="25" t="s">
        <v>7</v>
      </c>
      <c r="E115" s="10" t="s">
        <v>8</v>
      </c>
      <c r="F115" s="10"/>
      <c r="G115" s="24">
        <v>179753.28</v>
      </c>
      <c r="H115" s="24"/>
      <c r="I115" s="14"/>
      <c r="J115" s="13"/>
      <c r="K115" s="13"/>
      <c r="L115" s="36">
        <v>179753.28</v>
      </c>
      <c r="M115" s="37">
        <f t="shared" si="12"/>
        <v>179753.28</v>
      </c>
      <c r="N115" s="37">
        <f t="shared" si="13"/>
        <v>179753.28</v>
      </c>
      <c r="O115" s="37">
        <f t="shared" si="14"/>
        <v>179753.28</v>
      </c>
      <c r="P115" s="37">
        <f t="shared" si="15"/>
        <v>179753.28</v>
      </c>
      <c r="Q115" s="38" t="e">
        <f t="shared" si="16"/>
        <v>#DIV/0!</v>
      </c>
      <c r="R115" s="39" t="e">
        <f t="shared" si="17"/>
        <v>#DIV/0!</v>
      </c>
      <c r="S115" s="41">
        <f t="shared" si="23"/>
        <v>179753.28</v>
      </c>
      <c r="T115" s="33" t="s">
        <v>808</v>
      </c>
    </row>
    <row r="116" spans="1:20" ht="38.25">
      <c r="A116" s="10">
        <v>114</v>
      </c>
      <c r="B116" s="10">
        <v>590500</v>
      </c>
      <c r="C116" s="23" t="s">
        <v>194</v>
      </c>
      <c r="D116" s="25" t="s">
        <v>7</v>
      </c>
      <c r="E116" s="10" t="s">
        <v>8</v>
      </c>
      <c r="F116" s="10"/>
      <c r="G116" s="24">
        <v>1168765.82</v>
      </c>
      <c r="H116" s="24"/>
      <c r="I116" s="14"/>
      <c r="J116" s="13"/>
      <c r="K116" s="13"/>
      <c r="L116" s="36">
        <v>1168765.8149999999</v>
      </c>
      <c r="M116" s="37">
        <f t="shared" si="12"/>
        <v>1168765.8149999999</v>
      </c>
      <c r="N116" s="37">
        <f t="shared" si="13"/>
        <v>1168765.8149999999</v>
      </c>
      <c r="O116" s="37">
        <f t="shared" si="14"/>
        <v>1168765.8149999999</v>
      </c>
      <c r="P116" s="37">
        <f t="shared" si="15"/>
        <v>1168765.8149999999</v>
      </c>
      <c r="Q116" s="38" t="e">
        <f t="shared" si="16"/>
        <v>#DIV/0!</v>
      </c>
      <c r="R116" s="39" t="e">
        <f t="shared" si="17"/>
        <v>#DIV/0!</v>
      </c>
      <c r="S116" s="41">
        <f t="shared" si="23"/>
        <v>1168765.8149999999</v>
      </c>
      <c r="T116" s="33" t="s">
        <v>808</v>
      </c>
    </row>
    <row r="117" spans="1:20" ht="38.25">
      <c r="A117" s="10">
        <v>115</v>
      </c>
      <c r="B117" s="10">
        <v>559220</v>
      </c>
      <c r="C117" s="23" t="s">
        <v>195</v>
      </c>
      <c r="D117" s="25" t="s">
        <v>7</v>
      </c>
      <c r="E117" s="10" t="s">
        <v>8</v>
      </c>
      <c r="F117" s="10"/>
      <c r="G117" s="24">
        <v>1168765.82</v>
      </c>
      <c r="H117" s="24"/>
      <c r="I117" s="14"/>
      <c r="J117" s="13"/>
      <c r="K117" s="13"/>
      <c r="L117" s="36">
        <v>1168765.8149999999</v>
      </c>
      <c r="M117" s="37">
        <f t="shared" si="12"/>
        <v>1168765.8149999999</v>
      </c>
      <c r="N117" s="37">
        <f t="shared" si="13"/>
        <v>1168765.8149999999</v>
      </c>
      <c r="O117" s="37">
        <f t="shared" si="14"/>
        <v>1168765.8149999999</v>
      </c>
      <c r="P117" s="37">
        <f t="shared" si="15"/>
        <v>1168765.8149999999</v>
      </c>
      <c r="Q117" s="38" t="e">
        <f t="shared" si="16"/>
        <v>#DIV/0!</v>
      </c>
      <c r="R117" s="39" t="e">
        <f t="shared" si="17"/>
        <v>#DIV/0!</v>
      </c>
      <c r="S117" s="41">
        <f t="shared" si="23"/>
        <v>1168765.8149999999</v>
      </c>
      <c r="T117" s="33" t="s">
        <v>808</v>
      </c>
    </row>
    <row r="118" spans="1:20" ht="25.5">
      <c r="A118" s="10">
        <v>116</v>
      </c>
      <c r="B118" s="10">
        <v>770932</v>
      </c>
      <c r="C118" s="23" t="s">
        <v>196</v>
      </c>
      <c r="D118" s="25" t="s">
        <v>7</v>
      </c>
      <c r="E118" s="10" t="s">
        <v>8</v>
      </c>
      <c r="F118" s="10"/>
      <c r="G118" s="24">
        <v>1074636.3600000001</v>
      </c>
      <c r="H118" s="24"/>
      <c r="I118" s="14"/>
      <c r="J118" s="13"/>
      <c r="K118" s="13"/>
      <c r="L118" s="36">
        <v>1074636.3599999999</v>
      </c>
      <c r="M118" s="37">
        <f t="shared" si="12"/>
        <v>1074636.3599999999</v>
      </c>
      <c r="N118" s="37">
        <f t="shared" si="13"/>
        <v>1074636.3599999999</v>
      </c>
      <c r="O118" s="37">
        <f t="shared" si="14"/>
        <v>1074636.3599999999</v>
      </c>
      <c r="P118" s="37">
        <f t="shared" si="15"/>
        <v>1074636.3599999999</v>
      </c>
      <c r="Q118" s="38" t="e">
        <f t="shared" si="16"/>
        <v>#DIV/0!</v>
      </c>
      <c r="R118" s="39" t="e">
        <f t="shared" si="17"/>
        <v>#DIV/0!</v>
      </c>
      <c r="S118" s="41">
        <f t="shared" si="23"/>
        <v>1074636.3599999999</v>
      </c>
      <c r="T118" s="33" t="s">
        <v>808</v>
      </c>
    </row>
    <row r="119" spans="1:20" ht="38.25">
      <c r="A119" s="10">
        <v>117</v>
      </c>
      <c r="B119" s="10">
        <v>991022</v>
      </c>
      <c r="C119" s="23" t="s">
        <v>197</v>
      </c>
      <c r="D119" s="25" t="s">
        <v>7</v>
      </c>
      <c r="E119" s="10" t="s">
        <v>8</v>
      </c>
      <c r="F119" s="10"/>
      <c r="G119" s="24">
        <v>15999.38</v>
      </c>
      <c r="H119" s="24"/>
      <c r="I119" s="14"/>
      <c r="J119" s="13"/>
      <c r="K119" s="13"/>
      <c r="L119" s="36">
        <v>15999.375</v>
      </c>
      <c r="M119" s="37">
        <f t="shared" si="12"/>
        <v>15999.375</v>
      </c>
      <c r="N119" s="37">
        <f t="shared" si="13"/>
        <v>15999.375</v>
      </c>
      <c r="O119" s="37">
        <f t="shared" si="14"/>
        <v>15999.375</v>
      </c>
      <c r="P119" s="37">
        <f t="shared" si="15"/>
        <v>15999.375</v>
      </c>
      <c r="Q119" s="38" t="e">
        <f t="shared" si="16"/>
        <v>#DIV/0!</v>
      </c>
      <c r="R119" s="39" t="e">
        <f t="shared" si="17"/>
        <v>#DIV/0!</v>
      </c>
      <c r="S119" s="41">
        <f t="shared" si="23"/>
        <v>15999.375</v>
      </c>
      <c r="T119" s="33" t="s">
        <v>808</v>
      </c>
    </row>
    <row r="120" spans="1:20" ht="25.5">
      <c r="A120" s="10">
        <v>118</v>
      </c>
      <c r="B120" s="10">
        <v>881210</v>
      </c>
      <c r="C120" s="23" t="s">
        <v>617</v>
      </c>
      <c r="D120" s="25" t="s">
        <v>7</v>
      </c>
      <c r="E120" s="10" t="s">
        <v>8</v>
      </c>
      <c r="F120" s="10"/>
      <c r="G120" s="24">
        <v>567069.77</v>
      </c>
      <c r="H120" s="24"/>
      <c r="I120" s="14"/>
      <c r="J120" s="13"/>
      <c r="K120" s="13"/>
      <c r="L120" s="36">
        <v>567069.77249999996</v>
      </c>
      <c r="M120" s="37">
        <f t="shared" si="12"/>
        <v>567069.77249999996</v>
      </c>
      <c r="N120" s="37">
        <f t="shared" si="13"/>
        <v>567069.77249999996</v>
      </c>
      <c r="O120" s="37">
        <f t="shared" si="14"/>
        <v>567069.77249999996</v>
      </c>
      <c r="P120" s="37">
        <f t="shared" si="15"/>
        <v>567069.77249999996</v>
      </c>
      <c r="Q120" s="38" t="e">
        <f t="shared" si="16"/>
        <v>#DIV/0!</v>
      </c>
      <c r="R120" s="39" t="e">
        <f t="shared" si="17"/>
        <v>#DIV/0!</v>
      </c>
      <c r="S120" s="41">
        <f t="shared" si="23"/>
        <v>567069.77249999996</v>
      </c>
      <c r="T120" s="33" t="s">
        <v>808</v>
      </c>
    </row>
    <row r="121" spans="1:20">
      <c r="A121" s="10">
        <v>119</v>
      </c>
      <c r="B121" s="10">
        <v>881202</v>
      </c>
      <c r="C121" s="23" t="s">
        <v>618</v>
      </c>
      <c r="D121" s="25" t="s">
        <v>7</v>
      </c>
      <c r="E121" s="10" t="s">
        <v>8</v>
      </c>
      <c r="F121" s="10"/>
      <c r="G121" s="24">
        <v>271325.25</v>
      </c>
      <c r="H121" s="24"/>
      <c r="I121" s="14"/>
      <c r="J121" s="13"/>
      <c r="K121" s="13"/>
      <c r="L121" s="36">
        <v>271325.25</v>
      </c>
      <c r="M121" s="37">
        <f t="shared" si="12"/>
        <v>271325.25</v>
      </c>
      <c r="N121" s="37">
        <f t="shared" si="13"/>
        <v>271325.25</v>
      </c>
      <c r="O121" s="37">
        <f t="shared" si="14"/>
        <v>271325.25</v>
      </c>
      <c r="P121" s="37">
        <f t="shared" si="15"/>
        <v>271325.25</v>
      </c>
      <c r="Q121" s="38" t="e">
        <f t="shared" si="16"/>
        <v>#DIV/0!</v>
      </c>
      <c r="R121" s="39" t="e">
        <f t="shared" si="17"/>
        <v>#DIV/0!</v>
      </c>
      <c r="S121" s="41">
        <f t="shared" si="23"/>
        <v>271325.25</v>
      </c>
      <c r="T121" s="33" t="s">
        <v>808</v>
      </c>
    </row>
    <row r="122" spans="1:20" ht="38.25">
      <c r="A122" s="10">
        <v>120</v>
      </c>
      <c r="B122" s="10">
        <v>881202</v>
      </c>
      <c r="C122" s="23" t="s">
        <v>619</v>
      </c>
      <c r="D122" s="25" t="s">
        <v>7</v>
      </c>
      <c r="E122" s="10" t="s">
        <v>8</v>
      </c>
      <c r="F122" s="10"/>
      <c r="G122" s="24">
        <v>268612</v>
      </c>
      <c r="H122" s="24"/>
      <c r="I122" s="14"/>
      <c r="J122" s="13"/>
      <c r="K122" s="13"/>
      <c r="L122" s="36">
        <v>268611.9975</v>
      </c>
      <c r="M122" s="37">
        <f t="shared" si="12"/>
        <v>268611.9975</v>
      </c>
      <c r="N122" s="37">
        <f t="shared" si="13"/>
        <v>268611.9975</v>
      </c>
      <c r="O122" s="37">
        <f t="shared" si="14"/>
        <v>268611.9975</v>
      </c>
      <c r="P122" s="37">
        <f t="shared" si="15"/>
        <v>268611.9975</v>
      </c>
      <c r="Q122" s="38" t="e">
        <f t="shared" si="16"/>
        <v>#DIV/0!</v>
      </c>
      <c r="R122" s="39" t="e">
        <f t="shared" si="17"/>
        <v>#DIV/0!</v>
      </c>
      <c r="S122" s="41">
        <f t="shared" si="23"/>
        <v>268611.9975</v>
      </c>
      <c r="T122" s="33" t="s">
        <v>808</v>
      </c>
    </row>
    <row r="123" spans="1:20" ht="25.5">
      <c r="A123" s="10">
        <v>121</v>
      </c>
      <c r="B123" s="10">
        <v>881205</v>
      </c>
      <c r="C123" s="23" t="s">
        <v>201</v>
      </c>
      <c r="D123" s="25" t="s">
        <v>7</v>
      </c>
      <c r="E123" s="10" t="s">
        <v>8</v>
      </c>
      <c r="F123" s="10"/>
      <c r="G123" s="24">
        <v>567069.77</v>
      </c>
      <c r="H123" s="24"/>
      <c r="I123" s="14"/>
      <c r="J123" s="13"/>
      <c r="K123" s="13"/>
      <c r="L123" s="36">
        <v>567069.77249999996</v>
      </c>
      <c r="M123" s="37">
        <f t="shared" si="12"/>
        <v>567069.77249999996</v>
      </c>
      <c r="N123" s="37">
        <f t="shared" si="13"/>
        <v>567069.77249999996</v>
      </c>
      <c r="O123" s="37">
        <f t="shared" si="14"/>
        <v>567069.77249999996</v>
      </c>
      <c r="P123" s="37">
        <f t="shared" si="15"/>
        <v>567069.77249999996</v>
      </c>
      <c r="Q123" s="38" t="e">
        <f t="shared" si="16"/>
        <v>#DIV/0!</v>
      </c>
      <c r="R123" s="39" t="e">
        <f t="shared" si="17"/>
        <v>#DIV/0!</v>
      </c>
      <c r="S123" s="41">
        <f t="shared" si="23"/>
        <v>567069.77249999996</v>
      </c>
      <c r="T123" s="33" t="s">
        <v>808</v>
      </c>
    </row>
    <row r="124" spans="1:20" ht="38.25">
      <c r="A124" s="10">
        <v>122</v>
      </c>
      <c r="B124" s="10">
        <v>881118</v>
      </c>
      <c r="C124" s="23" t="s">
        <v>202</v>
      </c>
      <c r="D124" s="25" t="s">
        <v>7</v>
      </c>
      <c r="E124" s="10" t="s">
        <v>8</v>
      </c>
      <c r="F124" s="10"/>
      <c r="G124" s="24">
        <v>96030.17</v>
      </c>
      <c r="H124" s="24"/>
      <c r="I124" s="14">
        <v>67260</v>
      </c>
      <c r="J124" s="13">
        <f t="shared" si="18"/>
        <v>1082.886</v>
      </c>
      <c r="K124" s="13">
        <f t="shared" si="19"/>
        <v>68342.885999999999</v>
      </c>
      <c r="L124" s="36">
        <v>96030.165000000008</v>
      </c>
      <c r="M124" s="37">
        <f t="shared" si="12"/>
        <v>68342.885999999999</v>
      </c>
      <c r="N124" s="37">
        <f t="shared" si="13"/>
        <v>96030.165000000008</v>
      </c>
      <c r="O124" s="37">
        <f t="shared" si="14"/>
        <v>82186.525500000003</v>
      </c>
      <c r="P124" s="37">
        <f t="shared" si="15"/>
        <v>82186.525500000003</v>
      </c>
      <c r="Q124" s="38">
        <f t="shared" si="16"/>
        <v>19577.862733503924</v>
      </c>
      <c r="R124" s="39">
        <f t="shared" si="17"/>
        <v>0.23821256117590617</v>
      </c>
      <c r="S124" s="40">
        <f>M124</f>
        <v>68342.885999999999</v>
      </c>
      <c r="T124" s="32" t="s">
        <v>804</v>
      </c>
    </row>
    <row r="125" spans="1:20" ht="51">
      <c r="A125" s="10">
        <v>123</v>
      </c>
      <c r="B125" s="10">
        <v>881112</v>
      </c>
      <c r="C125" s="23" t="s">
        <v>203</v>
      </c>
      <c r="D125" s="25" t="s">
        <v>7</v>
      </c>
      <c r="E125" s="10" t="s">
        <v>8</v>
      </c>
      <c r="F125" s="10"/>
      <c r="G125" s="24">
        <v>42467.78</v>
      </c>
      <c r="H125" s="24"/>
      <c r="I125" s="14"/>
      <c r="J125" s="13"/>
      <c r="K125" s="13"/>
      <c r="L125" s="36">
        <v>42467.775000000001</v>
      </c>
      <c r="M125" s="37">
        <f t="shared" si="12"/>
        <v>42467.775000000001</v>
      </c>
      <c r="N125" s="37">
        <f t="shared" si="13"/>
        <v>42467.775000000001</v>
      </c>
      <c r="O125" s="37">
        <f t="shared" si="14"/>
        <v>42467.775000000001</v>
      </c>
      <c r="P125" s="37">
        <f t="shared" si="15"/>
        <v>42467.775000000001</v>
      </c>
      <c r="Q125" s="38" t="e">
        <f t="shared" si="16"/>
        <v>#DIV/0!</v>
      </c>
      <c r="R125" s="39" t="e">
        <f t="shared" si="17"/>
        <v>#DIV/0!</v>
      </c>
      <c r="S125" s="41">
        <f>L125</f>
        <v>42467.775000000001</v>
      </c>
      <c r="T125" s="33" t="s">
        <v>808</v>
      </c>
    </row>
    <row r="126" spans="1:20" ht="51">
      <c r="A126" s="10">
        <v>124</v>
      </c>
      <c r="B126" s="10">
        <v>881131</v>
      </c>
      <c r="C126" s="23" t="s">
        <v>204</v>
      </c>
      <c r="D126" s="25" t="s">
        <v>7</v>
      </c>
      <c r="E126" s="10" t="s">
        <v>8</v>
      </c>
      <c r="F126" s="10"/>
      <c r="G126" s="24">
        <v>28949.81</v>
      </c>
      <c r="H126" s="24"/>
      <c r="I126" s="14">
        <v>84000</v>
      </c>
      <c r="J126" s="13">
        <f t="shared" si="18"/>
        <v>1352.3999999999999</v>
      </c>
      <c r="K126" s="13">
        <f t="shared" si="19"/>
        <v>85352.4</v>
      </c>
      <c r="L126" s="36">
        <v>28949.8125</v>
      </c>
      <c r="M126" s="37">
        <f t="shared" si="12"/>
        <v>28949.8125</v>
      </c>
      <c r="N126" s="37">
        <f t="shared" si="13"/>
        <v>85352.4</v>
      </c>
      <c r="O126" s="37">
        <f t="shared" si="14"/>
        <v>57151.106249999997</v>
      </c>
      <c r="P126" s="37">
        <f t="shared" si="15"/>
        <v>57151.106249999997</v>
      </c>
      <c r="Q126" s="38">
        <f t="shared" si="16"/>
        <v>39882.652097717597</v>
      </c>
      <c r="R126" s="39">
        <f t="shared" si="17"/>
        <v>0.69784567114512497</v>
      </c>
      <c r="S126" s="40">
        <f>O126</f>
        <v>57151.106249999997</v>
      </c>
      <c r="T126" s="35" t="s">
        <v>810</v>
      </c>
    </row>
    <row r="127" spans="1:20" ht="25.5">
      <c r="A127" s="10">
        <v>125</v>
      </c>
      <c r="B127" s="10">
        <v>881432</v>
      </c>
      <c r="C127" s="23" t="s">
        <v>205</v>
      </c>
      <c r="D127" s="25" t="s">
        <v>7</v>
      </c>
      <c r="E127" s="10" t="s">
        <v>8</v>
      </c>
      <c r="F127" s="10"/>
      <c r="G127" s="24">
        <v>40000</v>
      </c>
      <c r="H127" s="24"/>
      <c r="I127" s="14">
        <v>53160</v>
      </c>
      <c r="J127" s="13">
        <f t="shared" si="18"/>
        <v>855.87599999999998</v>
      </c>
      <c r="K127" s="13">
        <f t="shared" si="19"/>
        <v>54015.875999999997</v>
      </c>
      <c r="L127" s="36">
        <v>40000</v>
      </c>
      <c r="M127" s="37">
        <f t="shared" si="12"/>
        <v>40000</v>
      </c>
      <c r="N127" s="37">
        <f t="shared" si="13"/>
        <v>54015.875999999997</v>
      </c>
      <c r="O127" s="37">
        <f t="shared" si="14"/>
        <v>47007.937999999995</v>
      </c>
      <c r="P127" s="37">
        <f t="shared" si="15"/>
        <v>47007.937999999995</v>
      </c>
      <c r="Q127" s="38">
        <f t="shared" si="16"/>
        <v>9910.7209638697987</v>
      </c>
      <c r="R127" s="39">
        <f t="shared" si="17"/>
        <v>0.21083079551095815</v>
      </c>
      <c r="S127" s="40">
        <f>M127</f>
        <v>40000</v>
      </c>
      <c r="T127" s="32" t="s">
        <v>804</v>
      </c>
    </row>
    <row r="128" spans="1:20" ht="25.5">
      <c r="A128" s="10">
        <v>126</v>
      </c>
      <c r="B128" s="10">
        <v>881630</v>
      </c>
      <c r="C128" s="23" t="s">
        <v>206</v>
      </c>
      <c r="D128" s="25" t="s">
        <v>7</v>
      </c>
      <c r="E128" s="10" t="s">
        <v>8</v>
      </c>
      <c r="F128" s="10"/>
      <c r="G128" s="24">
        <v>33948.86</v>
      </c>
      <c r="H128" s="24"/>
      <c r="I128" s="4"/>
      <c r="J128" s="13"/>
      <c r="K128" s="13"/>
      <c r="L128" s="36">
        <v>33948.862500000003</v>
      </c>
      <c r="M128" s="37">
        <f t="shared" si="12"/>
        <v>33948.862500000003</v>
      </c>
      <c r="N128" s="37">
        <f t="shared" si="13"/>
        <v>33948.862500000003</v>
      </c>
      <c r="O128" s="37">
        <f t="shared" si="14"/>
        <v>33948.862500000003</v>
      </c>
      <c r="P128" s="37">
        <f t="shared" si="15"/>
        <v>33948.862500000003</v>
      </c>
      <c r="Q128" s="38" t="e">
        <f t="shared" si="16"/>
        <v>#DIV/0!</v>
      </c>
      <c r="R128" s="39" t="e">
        <f t="shared" si="17"/>
        <v>#DIV/0!</v>
      </c>
      <c r="S128" s="41">
        <f t="shared" ref="S128:S143" si="24">L128</f>
        <v>33948.862500000003</v>
      </c>
      <c r="T128" s="33" t="s">
        <v>808</v>
      </c>
    </row>
    <row r="129" spans="1:20" ht="25.5">
      <c r="A129" s="10">
        <v>127</v>
      </c>
      <c r="B129" s="10">
        <v>881611</v>
      </c>
      <c r="C129" s="23" t="s">
        <v>207</v>
      </c>
      <c r="D129" s="25" t="s">
        <v>7</v>
      </c>
      <c r="E129" s="10" t="s">
        <v>8</v>
      </c>
      <c r="F129" s="10"/>
      <c r="G129" s="24">
        <v>33950.07</v>
      </c>
      <c r="H129" s="24"/>
      <c r="I129" s="14"/>
      <c r="J129" s="13"/>
      <c r="K129" s="13"/>
      <c r="L129" s="36">
        <v>33950.07</v>
      </c>
      <c r="M129" s="37">
        <f t="shared" si="12"/>
        <v>33950.07</v>
      </c>
      <c r="N129" s="37">
        <f t="shared" si="13"/>
        <v>33950.07</v>
      </c>
      <c r="O129" s="37">
        <f t="shared" si="14"/>
        <v>33950.07</v>
      </c>
      <c r="P129" s="37">
        <f t="shared" si="15"/>
        <v>33950.07</v>
      </c>
      <c r="Q129" s="38" t="e">
        <f t="shared" si="16"/>
        <v>#DIV/0!</v>
      </c>
      <c r="R129" s="39" t="e">
        <f t="shared" si="17"/>
        <v>#DIV/0!</v>
      </c>
      <c r="S129" s="41">
        <f t="shared" si="24"/>
        <v>33950.07</v>
      </c>
      <c r="T129" s="33" t="s">
        <v>808</v>
      </c>
    </row>
    <row r="130" spans="1:20" ht="25.5">
      <c r="A130" s="10">
        <v>128</v>
      </c>
      <c r="B130" s="10">
        <v>881610</v>
      </c>
      <c r="C130" s="23" t="s">
        <v>208</v>
      </c>
      <c r="D130" s="25" t="s">
        <v>7</v>
      </c>
      <c r="E130" s="10" t="s">
        <v>8</v>
      </c>
      <c r="F130" s="10"/>
      <c r="G130" s="24">
        <v>33950.07</v>
      </c>
      <c r="H130" s="24"/>
      <c r="I130" s="14"/>
      <c r="J130" s="13"/>
      <c r="K130" s="13"/>
      <c r="L130" s="36">
        <v>33950.07</v>
      </c>
      <c r="M130" s="37">
        <f t="shared" si="12"/>
        <v>33950.07</v>
      </c>
      <c r="N130" s="37">
        <f t="shared" si="13"/>
        <v>33950.07</v>
      </c>
      <c r="O130" s="37">
        <f t="shared" si="14"/>
        <v>33950.07</v>
      </c>
      <c r="P130" s="37">
        <f t="shared" si="15"/>
        <v>33950.07</v>
      </c>
      <c r="Q130" s="38" t="e">
        <f t="shared" si="16"/>
        <v>#DIV/0!</v>
      </c>
      <c r="R130" s="39" t="e">
        <f t="shared" si="17"/>
        <v>#DIV/0!</v>
      </c>
      <c r="S130" s="41">
        <f t="shared" si="24"/>
        <v>33950.07</v>
      </c>
      <c r="T130" s="33" t="s">
        <v>808</v>
      </c>
    </row>
    <row r="131" spans="1:20" ht="38.25">
      <c r="A131" s="10">
        <v>129</v>
      </c>
      <c r="B131" s="10">
        <v>881613</v>
      </c>
      <c r="C131" s="23" t="s">
        <v>209</v>
      </c>
      <c r="D131" s="25" t="s">
        <v>7</v>
      </c>
      <c r="E131" s="10" t="s">
        <v>8</v>
      </c>
      <c r="F131" s="10"/>
      <c r="G131" s="24">
        <v>33950.07</v>
      </c>
      <c r="H131" s="24"/>
      <c r="I131" s="14"/>
      <c r="J131" s="13"/>
      <c r="K131" s="13"/>
      <c r="L131" s="36">
        <v>33950.07</v>
      </c>
      <c r="M131" s="37">
        <f t="shared" si="12"/>
        <v>33950.07</v>
      </c>
      <c r="N131" s="37">
        <f t="shared" si="13"/>
        <v>33950.07</v>
      </c>
      <c r="O131" s="37">
        <f t="shared" si="14"/>
        <v>33950.07</v>
      </c>
      <c r="P131" s="37">
        <f t="shared" si="15"/>
        <v>33950.07</v>
      </c>
      <c r="Q131" s="38" t="e">
        <f t="shared" si="16"/>
        <v>#DIV/0!</v>
      </c>
      <c r="R131" s="39" t="e">
        <f t="shared" si="17"/>
        <v>#DIV/0!</v>
      </c>
      <c r="S131" s="41">
        <f t="shared" si="24"/>
        <v>33950.07</v>
      </c>
      <c r="T131" s="33" t="s">
        <v>808</v>
      </c>
    </row>
    <row r="132" spans="1:20" ht="25.5">
      <c r="A132" s="10">
        <v>130</v>
      </c>
      <c r="B132" s="10">
        <v>881622</v>
      </c>
      <c r="C132" s="23" t="s">
        <v>210</v>
      </c>
      <c r="D132" s="25" t="s">
        <v>7</v>
      </c>
      <c r="E132" s="10" t="s">
        <v>8</v>
      </c>
      <c r="F132" s="10"/>
      <c r="G132" s="24">
        <v>33950.07</v>
      </c>
      <c r="H132" s="24"/>
      <c r="I132" s="14"/>
      <c r="J132" s="13"/>
      <c r="K132" s="13"/>
      <c r="L132" s="36">
        <v>33950.07</v>
      </c>
      <c r="M132" s="37">
        <f t="shared" ref="M132:M195" si="25">MIN(K132:L132)</f>
        <v>33950.07</v>
      </c>
      <c r="N132" s="37">
        <f t="shared" ref="N132:N195" si="26">MAX(K132:L132)</f>
        <v>33950.07</v>
      </c>
      <c r="O132" s="37">
        <f t="shared" ref="O132:O195" si="27">AVERAGE(K132:L132)</f>
        <v>33950.07</v>
      </c>
      <c r="P132" s="37">
        <f t="shared" ref="P132:P195" si="28">MEDIAN(K132:L132)</f>
        <v>33950.07</v>
      </c>
      <c r="Q132" s="38" t="e">
        <f t="shared" ref="Q132:Q195" si="29">STDEV(K132:L132)</f>
        <v>#DIV/0!</v>
      </c>
      <c r="R132" s="39" t="e">
        <f t="shared" ref="R132:R195" si="30">Q132/P132</f>
        <v>#DIV/0!</v>
      </c>
      <c r="S132" s="41">
        <f t="shared" si="24"/>
        <v>33950.07</v>
      </c>
      <c r="T132" s="33" t="s">
        <v>808</v>
      </c>
    </row>
    <row r="133" spans="1:20" ht="25.5">
      <c r="A133" s="10">
        <v>131</v>
      </c>
      <c r="B133" s="10">
        <v>881612</v>
      </c>
      <c r="C133" s="23" t="s">
        <v>211</v>
      </c>
      <c r="D133" s="25" t="s">
        <v>7</v>
      </c>
      <c r="E133" s="10" t="s">
        <v>8</v>
      </c>
      <c r="F133" s="10"/>
      <c r="G133" s="24">
        <v>33950.07</v>
      </c>
      <c r="H133" s="24"/>
      <c r="I133" s="14"/>
      <c r="J133" s="13"/>
      <c r="K133" s="13"/>
      <c r="L133" s="36">
        <v>33950.07</v>
      </c>
      <c r="M133" s="37">
        <f t="shared" si="25"/>
        <v>33950.07</v>
      </c>
      <c r="N133" s="37">
        <f t="shared" si="26"/>
        <v>33950.07</v>
      </c>
      <c r="O133" s="37">
        <f t="shared" si="27"/>
        <v>33950.07</v>
      </c>
      <c r="P133" s="37">
        <f t="shared" si="28"/>
        <v>33950.07</v>
      </c>
      <c r="Q133" s="38" t="e">
        <f t="shared" si="29"/>
        <v>#DIV/0!</v>
      </c>
      <c r="R133" s="39" t="e">
        <f t="shared" si="30"/>
        <v>#DIV/0!</v>
      </c>
      <c r="S133" s="41">
        <f t="shared" si="24"/>
        <v>33950.07</v>
      </c>
      <c r="T133" s="33" t="s">
        <v>808</v>
      </c>
    </row>
    <row r="134" spans="1:20" ht="25.5">
      <c r="A134" s="10">
        <v>132</v>
      </c>
      <c r="B134" s="10">
        <v>881620</v>
      </c>
      <c r="C134" s="23" t="s">
        <v>212</v>
      </c>
      <c r="D134" s="25" t="s">
        <v>7</v>
      </c>
      <c r="E134" s="10" t="s">
        <v>8</v>
      </c>
      <c r="F134" s="10"/>
      <c r="G134" s="24">
        <v>33950.07</v>
      </c>
      <c r="H134" s="24"/>
      <c r="I134" s="14"/>
      <c r="J134" s="13"/>
      <c r="K134" s="13"/>
      <c r="L134" s="36">
        <v>33950.07</v>
      </c>
      <c r="M134" s="37">
        <f t="shared" si="25"/>
        <v>33950.07</v>
      </c>
      <c r="N134" s="37">
        <f t="shared" si="26"/>
        <v>33950.07</v>
      </c>
      <c r="O134" s="37">
        <f t="shared" si="27"/>
        <v>33950.07</v>
      </c>
      <c r="P134" s="37">
        <f t="shared" si="28"/>
        <v>33950.07</v>
      </c>
      <c r="Q134" s="38" t="e">
        <f t="shared" si="29"/>
        <v>#DIV/0!</v>
      </c>
      <c r="R134" s="39" t="e">
        <f t="shared" si="30"/>
        <v>#DIV/0!</v>
      </c>
      <c r="S134" s="41">
        <f t="shared" si="24"/>
        <v>33950.07</v>
      </c>
      <c r="T134" s="33" t="s">
        <v>808</v>
      </c>
    </row>
    <row r="135" spans="1:20" ht="25.5">
      <c r="A135" s="10">
        <v>133</v>
      </c>
      <c r="B135" s="10">
        <v>881621</v>
      </c>
      <c r="C135" s="23" t="s">
        <v>213</v>
      </c>
      <c r="D135" s="25" t="s">
        <v>7</v>
      </c>
      <c r="E135" s="10" t="s">
        <v>8</v>
      </c>
      <c r="F135" s="10"/>
      <c r="G135" s="24">
        <v>33950.07</v>
      </c>
      <c r="H135" s="24"/>
      <c r="I135" s="14"/>
      <c r="J135" s="13"/>
      <c r="K135" s="13"/>
      <c r="L135" s="36">
        <v>33950.07</v>
      </c>
      <c r="M135" s="37">
        <f t="shared" si="25"/>
        <v>33950.07</v>
      </c>
      <c r="N135" s="37">
        <f t="shared" si="26"/>
        <v>33950.07</v>
      </c>
      <c r="O135" s="37">
        <f t="shared" si="27"/>
        <v>33950.07</v>
      </c>
      <c r="P135" s="37">
        <f t="shared" si="28"/>
        <v>33950.07</v>
      </c>
      <c r="Q135" s="38" t="e">
        <f t="shared" si="29"/>
        <v>#DIV/0!</v>
      </c>
      <c r="R135" s="39" t="e">
        <f t="shared" si="30"/>
        <v>#DIV/0!</v>
      </c>
      <c r="S135" s="41">
        <f t="shared" si="24"/>
        <v>33950.07</v>
      </c>
      <c r="T135" s="33" t="s">
        <v>808</v>
      </c>
    </row>
    <row r="136" spans="1:20" ht="38.25">
      <c r="A136" s="10">
        <v>134</v>
      </c>
      <c r="B136" s="10">
        <v>881362</v>
      </c>
      <c r="C136" s="23" t="s">
        <v>214</v>
      </c>
      <c r="D136" s="25" t="s">
        <v>7</v>
      </c>
      <c r="E136" s="10" t="s">
        <v>8</v>
      </c>
      <c r="F136" s="10"/>
      <c r="G136" s="24">
        <v>160685.91</v>
      </c>
      <c r="H136" s="24"/>
      <c r="I136" s="14"/>
      <c r="J136" s="13"/>
      <c r="K136" s="13"/>
      <c r="L136" s="36">
        <v>160685.91</v>
      </c>
      <c r="M136" s="37">
        <f t="shared" si="25"/>
        <v>160685.91</v>
      </c>
      <c r="N136" s="37">
        <f t="shared" si="26"/>
        <v>160685.91</v>
      </c>
      <c r="O136" s="37">
        <f t="shared" si="27"/>
        <v>160685.91</v>
      </c>
      <c r="P136" s="37">
        <f t="shared" si="28"/>
        <v>160685.91</v>
      </c>
      <c r="Q136" s="38" t="e">
        <f t="shared" si="29"/>
        <v>#DIV/0!</v>
      </c>
      <c r="R136" s="39" t="e">
        <f t="shared" si="30"/>
        <v>#DIV/0!</v>
      </c>
      <c r="S136" s="41">
        <f t="shared" si="24"/>
        <v>160685.91</v>
      </c>
      <c r="T136" s="33" t="s">
        <v>808</v>
      </c>
    </row>
    <row r="137" spans="1:20" ht="63.75">
      <c r="A137" s="10">
        <v>135</v>
      </c>
      <c r="B137" s="10">
        <v>881305</v>
      </c>
      <c r="C137" s="23" t="s">
        <v>215</v>
      </c>
      <c r="D137" s="25" t="s">
        <v>7</v>
      </c>
      <c r="E137" s="10" t="s">
        <v>8</v>
      </c>
      <c r="F137" s="10"/>
      <c r="G137" s="24">
        <v>49447.13</v>
      </c>
      <c r="H137" s="24"/>
      <c r="I137" s="14"/>
      <c r="J137" s="13"/>
      <c r="K137" s="13"/>
      <c r="L137" s="36">
        <v>49447.125</v>
      </c>
      <c r="M137" s="37">
        <f t="shared" si="25"/>
        <v>49447.125</v>
      </c>
      <c r="N137" s="37">
        <f t="shared" si="26"/>
        <v>49447.125</v>
      </c>
      <c r="O137" s="37">
        <f t="shared" si="27"/>
        <v>49447.125</v>
      </c>
      <c r="P137" s="37">
        <f t="shared" si="28"/>
        <v>49447.125</v>
      </c>
      <c r="Q137" s="38" t="e">
        <f t="shared" si="29"/>
        <v>#DIV/0!</v>
      </c>
      <c r="R137" s="39" t="e">
        <f t="shared" si="30"/>
        <v>#DIV/0!</v>
      </c>
      <c r="S137" s="41">
        <f t="shared" si="24"/>
        <v>49447.125</v>
      </c>
      <c r="T137" s="33" t="s">
        <v>808</v>
      </c>
    </row>
    <row r="138" spans="1:20" ht="63.75">
      <c r="A138" s="10">
        <v>136</v>
      </c>
      <c r="B138" s="10">
        <v>881302</v>
      </c>
      <c r="C138" s="23" t="s">
        <v>216</v>
      </c>
      <c r="D138" s="25" t="s">
        <v>7</v>
      </c>
      <c r="E138" s="10" t="s">
        <v>8</v>
      </c>
      <c r="F138" s="10"/>
      <c r="G138" s="24">
        <v>62234.55</v>
      </c>
      <c r="H138" s="24"/>
      <c r="I138" s="14"/>
      <c r="J138" s="13"/>
      <c r="K138" s="13"/>
      <c r="L138" s="36">
        <v>62234.55</v>
      </c>
      <c r="M138" s="37">
        <f t="shared" si="25"/>
        <v>62234.55</v>
      </c>
      <c r="N138" s="37">
        <f t="shared" si="26"/>
        <v>62234.55</v>
      </c>
      <c r="O138" s="37">
        <f t="shared" si="27"/>
        <v>62234.55</v>
      </c>
      <c r="P138" s="37">
        <f t="shared" si="28"/>
        <v>62234.55</v>
      </c>
      <c r="Q138" s="38" t="e">
        <f t="shared" si="29"/>
        <v>#DIV/0!</v>
      </c>
      <c r="R138" s="39" t="e">
        <f t="shared" si="30"/>
        <v>#DIV/0!</v>
      </c>
      <c r="S138" s="41">
        <f t="shared" si="24"/>
        <v>62234.55</v>
      </c>
      <c r="T138" s="33" t="s">
        <v>808</v>
      </c>
    </row>
    <row r="139" spans="1:20" ht="38.25">
      <c r="A139" s="10">
        <v>137</v>
      </c>
      <c r="B139" s="10">
        <v>881340</v>
      </c>
      <c r="C139" s="23" t="s">
        <v>217</v>
      </c>
      <c r="D139" s="25" t="s">
        <v>7</v>
      </c>
      <c r="E139" s="10" t="s">
        <v>8</v>
      </c>
      <c r="F139" s="10"/>
      <c r="G139" s="24">
        <v>49447.13</v>
      </c>
      <c r="H139" s="24"/>
      <c r="I139" s="14"/>
      <c r="J139" s="13"/>
      <c r="K139" s="13"/>
      <c r="L139" s="36">
        <v>49447.125</v>
      </c>
      <c r="M139" s="37">
        <f t="shared" si="25"/>
        <v>49447.125</v>
      </c>
      <c r="N139" s="37">
        <f t="shared" si="26"/>
        <v>49447.125</v>
      </c>
      <c r="O139" s="37">
        <f t="shared" si="27"/>
        <v>49447.125</v>
      </c>
      <c r="P139" s="37">
        <f t="shared" si="28"/>
        <v>49447.125</v>
      </c>
      <c r="Q139" s="38" t="e">
        <f t="shared" si="29"/>
        <v>#DIV/0!</v>
      </c>
      <c r="R139" s="39" t="e">
        <f t="shared" si="30"/>
        <v>#DIV/0!</v>
      </c>
      <c r="S139" s="41">
        <f t="shared" si="24"/>
        <v>49447.125</v>
      </c>
      <c r="T139" s="33" t="s">
        <v>808</v>
      </c>
    </row>
    <row r="140" spans="1:20" ht="25.5">
      <c r="A140" s="10">
        <v>138</v>
      </c>
      <c r="B140" s="10">
        <v>881313</v>
      </c>
      <c r="C140" s="23" t="s">
        <v>218</v>
      </c>
      <c r="D140" s="25" t="s">
        <v>7</v>
      </c>
      <c r="E140" s="10" t="s">
        <v>8</v>
      </c>
      <c r="F140" s="10"/>
      <c r="G140" s="24">
        <v>27349.88</v>
      </c>
      <c r="H140" s="24"/>
      <c r="I140" s="4"/>
      <c r="J140" s="13"/>
      <c r="K140" s="13"/>
      <c r="L140" s="36">
        <v>27349.875</v>
      </c>
      <c r="M140" s="37">
        <f t="shared" si="25"/>
        <v>27349.875</v>
      </c>
      <c r="N140" s="37">
        <f t="shared" si="26"/>
        <v>27349.875</v>
      </c>
      <c r="O140" s="37">
        <f t="shared" si="27"/>
        <v>27349.875</v>
      </c>
      <c r="P140" s="37">
        <f t="shared" si="28"/>
        <v>27349.875</v>
      </c>
      <c r="Q140" s="38" t="e">
        <f t="shared" si="29"/>
        <v>#DIV/0!</v>
      </c>
      <c r="R140" s="39" t="e">
        <f t="shared" si="30"/>
        <v>#DIV/0!</v>
      </c>
      <c r="S140" s="41">
        <f t="shared" si="24"/>
        <v>27349.875</v>
      </c>
      <c r="T140" s="33" t="s">
        <v>808</v>
      </c>
    </row>
    <row r="141" spans="1:20">
      <c r="A141" s="10">
        <v>139</v>
      </c>
      <c r="B141" s="10">
        <v>881640</v>
      </c>
      <c r="C141" s="23" t="s">
        <v>219</v>
      </c>
      <c r="D141" s="25" t="s">
        <v>7</v>
      </c>
      <c r="E141" s="10" t="s">
        <v>8</v>
      </c>
      <c r="F141" s="10"/>
      <c r="G141" s="24">
        <v>33948.86</v>
      </c>
      <c r="H141" s="24"/>
      <c r="I141" s="41"/>
      <c r="J141" s="13"/>
      <c r="K141" s="13"/>
      <c r="L141" s="36">
        <v>33948.862500000003</v>
      </c>
      <c r="M141" s="37">
        <f t="shared" si="25"/>
        <v>33948.862500000003</v>
      </c>
      <c r="N141" s="37">
        <f t="shared" si="26"/>
        <v>33948.862500000003</v>
      </c>
      <c r="O141" s="37">
        <f t="shared" si="27"/>
        <v>33948.862500000003</v>
      </c>
      <c r="P141" s="37">
        <f t="shared" si="28"/>
        <v>33948.862500000003</v>
      </c>
      <c r="Q141" s="38" t="e">
        <f t="shared" si="29"/>
        <v>#DIV/0!</v>
      </c>
      <c r="R141" s="39" t="e">
        <f t="shared" si="30"/>
        <v>#DIV/0!</v>
      </c>
      <c r="S141" s="41">
        <f t="shared" si="24"/>
        <v>33948.862500000003</v>
      </c>
      <c r="T141" s="33" t="s">
        <v>808</v>
      </c>
    </row>
    <row r="142" spans="1:20">
      <c r="A142" s="10">
        <v>140</v>
      </c>
      <c r="B142" s="10">
        <v>881132</v>
      </c>
      <c r="C142" s="23" t="s">
        <v>220</v>
      </c>
      <c r="D142" s="25" t="s">
        <v>7</v>
      </c>
      <c r="E142" s="10" t="s">
        <v>8</v>
      </c>
      <c r="F142" s="10"/>
      <c r="G142" s="24">
        <v>36454.43</v>
      </c>
      <c r="H142" s="24"/>
      <c r="I142" s="14"/>
      <c r="J142" s="13"/>
      <c r="K142" s="13"/>
      <c r="L142" s="36">
        <v>36454.425000000003</v>
      </c>
      <c r="M142" s="37">
        <f t="shared" si="25"/>
        <v>36454.425000000003</v>
      </c>
      <c r="N142" s="37">
        <f t="shared" si="26"/>
        <v>36454.425000000003</v>
      </c>
      <c r="O142" s="37">
        <f t="shared" si="27"/>
        <v>36454.425000000003</v>
      </c>
      <c r="P142" s="37">
        <f t="shared" si="28"/>
        <v>36454.425000000003</v>
      </c>
      <c r="Q142" s="38" t="e">
        <f t="shared" si="29"/>
        <v>#DIV/0!</v>
      </c>
      <c r="R142" s="39" t="e">
        <f t="shared" si="30"/>
        <v>#DIV/0!</v>
      </c>
      <c r="S142" s="41">
        <f t="shared" si="24"/>
        <v>36454.425000000003</v>
      </c>
      <c r="T142" s="33" t="s">
        <v>808</v>
      </c>
    </row>
    <row r="143" spans="1:20" ht="25.5">
      <c r="A143" s="10">
        <v>141</v>
      </c>
      <c r="B143" s="10">
        <v>881151</v>
      </c>
      <c r="C143" s="23" t="s">
        <v>221</v>
      </c>
      <c r="D143" s="25" t="s">
        <v>7</v>
      </c>
      <c r="E143" s="10" t="s">
        <v>8</v>
      </c>
      <c r="F143" s="10"/>
      <c r="G143" s="24">
        <v>49447.13</v>
      </c>
      <c r="H143" s="24"/>
      <c r="I143" s="14"/>
      <c r="J143" s="13"/>
      <c r="K143" s="13"/>
      <c r="L143" s="36">
        <v>49447.125</v>
      </c>
      <c r="M143" s="37">
        <f t="shared" si="25"/>
        <v>49447.125</v>
      </c>
      <c r="N143" s="37">
        <f t="shared" si="26"/>
        <v>49447.125</v>
      </c>
      <c r="O143" s="37">
        <f t="shared" si="27"/>
        <v>49447.125</v>
      </c>
      <c r="P143" s="37">
        <f t="shared" si="28"/>
        <v>49447.125</v>
      </c>
      <c r="Q143" s="38" t="e">
        <f t="shared" si="29"/>
        <v>#DIV/0!</v>
      </c>
      <c r="R143" s="39" t="e">
        <f t="shared" si="30"/>
        <v>#DIV/0!</v>
      </c>
      <c r="S143" s="41">
        <f t="shared" si="24"/>
        <v>49447.125</v>
      </c>
      <c r="T143" s="33" t="s">
        <v>808</v>
      </c>
    </row>
    <row r="144" spans="1:20" ht="38.25">
      <c r="A144" s="10">
        <v>142</v>
      </c>
      <c r="B144" s="10">
        <v>881306</v>
      </c>
      <c r="C144" s="23" t="s">
        <v>222</v>
      </c>
      <c r="D144" s="25" t="s">
        <v>7</v>
      </c>
      <c r="E144" s="10" t="s">
        <v>8</v>
      </c>
      <c r="F144" s="10"/>
      <c r="G144" s="24">
        <v>31117.279999999999</v>
      </c>
      <c r="H144" s="24"/>
      <c r="I144" s="14">
        <v>60000</v>
      </c>
      <c r="J144" s="13">
        <f t="shared" ref="J144:J191" si="31">I144*1.61%</f>
        <v>966</v>
      </c>
      <c r="K144" s="13">
        <f t="shared" ref="K144:K191" si="32">I144+J144</f>
        <v>60966</v>
      </c>
      <c r="L144" s="36">
        <v>31117.275000000001</v>
      </c>
      <c r="M144" s="37">
        <f t="shared" si="25"/>
        <v>31117.275000000001</v>
      </c>
      <c r="N144" s="37">
        <f t="shared" si="26"/>
        <v>60966</v>
      </c>
      <c r="O144" s="37">
        <f t="shared" si="27"/>
        <v>46041.637499999997</v>
      </c>
      <c r="P144" s="37">
        <f t="shared" si="28"/>
        <v>46041.637499999997</v>
      </c>
      <c r="Q144" s="38">
        <f t="shared" si="29"/>
        <v>21106.235857272437</v>
      </c>
      <c r="R144" s="39">
        <f t="shared" si="30"/>
        <v>0.4584162728198457</v>
      </c>
      <c r="S144" s="40">
        <f t="shared" ref="S144:S145" si="33">O144</f>
        <v>46041.637499999997</v>
      </c>
      <c r="T144" s="35" t="s">
        <v>810</v>
      </c>
    </row>
    <row r="145" spans="1:20" ht="38.25">
      <c r="A145" s="10">
        <v>143</v>
      </c>
      <c r="B145" s="10">
        <v>881201</v>
      </c>
      <c r="C145" s="23" t="s">
        <v>223</v>
      </c>
      <c r="D145" s="25" t="s">
        <v>7</v>
      </c>
      <c r="E145" s="10" t="s">
        <v>8</v>
      </c>
      <c r="F145" s="10"/>
      <c r="G145" s="24">
        <v>33948.86</v>
      </c>
      <c r="H145" s="24"/>
      <c r="I145" s="14">
        <v>69900</v>
      </c>
      <c r="J145" s="13">
        <f t="shared" si="31"/>
        <v>1125.3899999999999</v>
      </c>
      <c r="K145" s="13">
        <f t="shared" si="32"/>
        <v>71025.39</v>
      </c>
      <c r="L145" s="36">
        <v>33948.862500000003</v>
      </c>
      <c r="M145" s="37">
        <f t="shared" si="25"/>
        <v>33948.862500000003</v>
      </c>
      <c r="N145" s="37">
        <f t="shared" si="26"/>
        <v>71025.39</v>
      </c>
      <c r="O145" s="37">
        <f t="shared" si="27"/>
        <v>52487.126250000001</v>
      </c>
      <c r="P145" s="37">
        <f t="shared" si="28"/>
        <v>52487.126250000001</v>
      </c>
      <c r="Q145" s="38">
        <f t="shared" si="29"/>
        <v>26217.064018099507</v>
      </c>
      <c r="R145" s="39">
        <f t="shared" si="30"/>
        <v>0.49949513130564099</v>
      </c>
      <c r="S145" s="40">
        <f t="shared" si="33"/>
        <v>52487.126250000001</v>
      </c>
      <c r="T145" s="35" t="s">
        <v>810</v>
      </c>
    </row>
    <row r="146" spans="1:20" ht="25.5">
      <c r="A146" s="10">
        <v>144</v>
      </c>
      <c r="B146" s="10">
        <v>881212</v>
      </c>
      <c r="C146" s="23" t="s">
        <v>224</v>
      </c>
      <c r="D146" s="25" t="s">
        <v>7</v>
      </c>
      <c r="E146" s="10" t="s">
        <v>8</v>
      </c>
      <c r="F146" s="10"/>
      <c r="G146" s="24">
        <v>28056.26</v>
      </c>
      <c r="H146" s="24"/>
      <c r="I146" s="14"/>
      <c r="J146" s="13"/>
      <c r="K146" s="13"/>
      <c r="L146" s="36">
        <v>28056.262500000001</v>
      </c>
      <c r="M146" s="37">
        <f t="shared" si="25"/>
        <v>28056.262500000001</v>
      </c>
      <c r="N146" s="37">
        <f t="shared" si="26"/>
        <v>28056.262500000001</v>
      </c>
      <c r="O146" s="37">
        <f t="shared" si="27"/>
        <v>28056.262500000001</v>
      </c>
      <c r="P146" s="37">
        <f t="shared" si="28"/>
        <v>28056.262500000001</v>
      </c>
      <c r="Q146" s="38" t="e">
        <f t="shared" si="29"/>
        <v>#DIV/0!</v>
      </c>
      <c r="R146" s="39" t="e">
        <f t="shared" si="30"/>
        <v>#DIV/0!</v>
      </c>
      <c r="S146" s="41">
        <f t="shared" ref="S146:S148" si="34">L146</f>
        <v>28056.262500000001</v>
      </c>
      <c r="T146" s="33" t="s">
        <v>808</v>
      </c>
    </row>
    <row r="147" spans="1:20" ht="38.25">
      <c r="A147" s="10">
        <v>145</v>
      </c>
      <c r="B147" s="10">
        <v>881521</v>
      </c>
      <c r="C147" s="23" t="s">
        <v>225</v>
      </c>
      <c r="D147" s="25" t="s">
        <v>7</v>
      </c>
      <c r="E147" s="10" t="s">
        <v>8</v>
      </c>
      <c r="F147" s="10"/>
      <c r="G147" s="24">
        <v>28949.81</v>
      </c>
      <c r="H147" s="24"/>
      <c r="I147" s="14"/>
      <c r="J147" s="13"/>
      <c r="K147" s="13"/>
      <c r="L147" s="36">
        <v>28949.8125</v>
      </c>
      <c r="M147" s="37">
        <f t="shared" si="25"/>
        <v>28949.8125</v>
      </c>
      <c r="N147" s="37">
        <f t="shared" si="26"/>
        <v>28949.8125</v>
      </c>
      <c r="O147" s="37">
        <f t="shared" si="27"/>
        <v>28949.8125</v>
      </c>
      <c r="P147" s="37">
        <f t="shared" si="28"/>
        <v>28949.8125</v>
      </c>
      <c r="Q147" s="38" t="e">
        <f t="shared" si="29"/>
        <v>#DIV/0!</v>
      </c>
      <c r="R147" s="39" t="e">
        <f t="shared" si="30"/>
        <v>#DIV/0!</v>
      </c>
      <c r="S147" s="41">
        <f t="shared" si="34"/>
        <v>28949.8125</v>
      </c>
      <c r="T147" s="33" t="s">
        <v>808</v>
      </c>
    </row>
    <row r="148" spans="1:20" ht="25.5">
      <c r="A148" s="10">
        <v>146</v>
      </c>
      <c r="B148" s="10">
        <v>881501</v>
      </c>
      <c r="C148" s="23" t="s">
        <v>226</v>
      </c>
      <c r="D148" s="25" t="s">
        <v>7</v>
      </c>
      <c r="E148" s="10" t="s">
        <v>8</v>
      </c>
      <c r="F148" s="10"/>
      <c r="G148" s="24">
        <v>36454.43</v>
      </c>
      <c r="H148" s="24"/>
      <c r="I148" s="14"/>
      <c r="J148" s="13"/>
      <c r="K148" s="13"/>
      <c r="L148" s="36">
        <v>36454.425000000003</v>
      </c>
      <c r="M148" s="37">
        <f t="shared" si="25"/>
        <v>36454.425000000003</v>
      </c>
      <c r="N148" s="37">
        <f t="shared" si="26"/>
        <v>36454.425000000003</v>
      </c>
      <c r="O148" s="37">
        <f t="shared" si="27"/>
        <v>36454.425000000003</v>
      </c>
      <c r="P148" s="37">
        <f t="shared" si="28"/>
        <v>36454.425000000003</v>
      </c>
      <c r="Q148" s="38" t="e">
        <f t="shared" si="29"/>
        <v>#DIV/0!</v>
      </c>
      <c r="R148" s="39" t="e">
        <f t="shared" si="30"/>
        <v>#DIV/0!</v>
      </c>
      <c r="S148" s="41">
        <f t="shared" si="34"/>
        <v>36454.425000000003</v>
      </c>
      <c r="T148" s="33" t="s">
        <v>808</v>
      </c>
    </row>
    <row r="149" spans="1:20" ht="25.5">
      <c r="A149" s="10">
        <v>147</v>
      </c>
      <c r="B149" s="10">
        <v>881502</v>
      </c>
      <c r="C149" s="23" t="s">
        <v>227</v>
      </c>
      <c r="D149" s="25" t="s">
        <v>7</v>
      </c>
      <c r="E149" s="10" t="s">
        <v>8</v>
      </c>
      <c r="F149" s="10"/>
      <c r="G149" s="24">
        <v>69582.19</v>
      </c>
      <c r="H149" s="24"/>
      <c r="I149" s="14">
        <v>98000</v>
      </c>
      <c r="J149" s="13">
        <f t="shared" si="31"/>
        <v>1577.8</v>
      </c>
      <c r="K149" s="13">
        <f t="shared" si="32"/>
        <v>99577.8</v>
      </c>
      <c r="L149" s="36">
        <v>69582.1875</v>
      </c>
      <c r="M149" s="37">
        <f t="shared" si="25"/>
        <v>69582.1875</v>
      </c>
      <c r="N149" s="37">
        <f t="shared" si="26"/>
        <v>99577.8</v>
      </c>
      <c r="O149" s="37">
        <f t="shared" si="27"/>
        <v>84579.993749999994</v>
      </c>
      <c r="P149" s="37">
        <f t="shared" si="28"/>
        <v>84579.993749999994</v>
      </c>
      <c r="Q149" s="38">
        <f t="shared" si="29"/>
        <v>21210.101004594017</v>
      </c>
      <c r="R149" s="39">
        <f t="shared" si="30"/>
        <v>0.25076971591280139</v>
      </c>
      <c r="S149" s="40">
        <f>M149</f>
        <v>69582.1875</v>
      </c>
      <c r="T149" s="32" t="s">
        <v>804</v>
      </c>
    </row>
    <row r="150" spans="1:20">
      <c r="A150" s="10">
        <v>148</v>
      </c>
      <c r="B150" s="10">
        <v>881318</v>
      </c>
      <c r="C150" s="23" t="s">
        <v>620</v>
      </c>
      <c r="D150" s="25" t="s">
        <v>7</v>
      </c>
      <c r="E150" s="10" t="s">
        <v>8</v>
      </c>
      <c r="F150" s="10"/>
      <c r="G150" s="24">
        <v>45000</v>
      </c>
      <c r="H150" s="24"/>
      <c r="I150" s="38"/>
      <c r="J150" s="13"/>
      <c r="K150" s="13"/>
      <c r="L150" s="36">
        <v>45000</v>
      </c>
      <c r="M150" s="37">
        <f t="shared" si="25"/>
        <v>45000</v>
      </c>
      <c r="N150" s="37">
        <f t="shared" si="26"/>
        <v>45000</v>
      </c>
      <c r="O150" s="37">
        <f t="shared" si="27"/>
        <v>45000</v>
      </c>
      <c r="P150" s="37">
        <f t="shared" si="28"/>
        <v>45000</v>
      </c>
      <c r="Q150" s="38" t="e">
        <f t="shared" si="29"/>
        <v>#DIV/0!</v>
      </c>
      <c r="R150" s="39" t="e">
        <f t="shared" si="30"/>
        <v>#DIV/0!</v>
      </c>
      <c r="S150" s="41">
        <f t="shared" ref="S150:S152" si="35">L150</f>
        <v>45000</v>
      </c>
      <c r="T150" s="33" t="s">
        <v>808</v>
      </c>
    </row>
    <row r="151" spans="1:20" ht="38.25">
      <c r="A151" s="10">
        <v>149</v>
      </c>
      <c r="B151" s="10">
        <v>881331</v>
      </c>
      <c r="C151" s="23" t="s">
        <v>228</v>
      </c>
      <c r="D151" s="25" t="s">
        <v>7</v>
      </c>
      <c r="E151" s="10" t="s">
        <v>8</v>
      </c>
      <c r="F151" s="10"/>
      <c r="G151" s="24">
        <v>31117.279999999999</v>
      </c>
      <c r="H151" s="24"/>
      <c r="I151" s="14"/>
      <c r="J151" s="13"/>
      <c r="K151" s="13"/>
      <c r="L151" s="36">
        <v>31117.275000000001</v>
      </c>
      <c r="M151" s="37">
        <f t="shared" si="25"/>
        <v>31117.275000000001</v>
      </c>
      <c r="N151" s="37">
        <f t="shared" si="26"/>
        <v>31117.275000000001</v>
      </c>
      <c r="O151" s="37">
        <f t="shared" si="27"/>
        <v>31117.275000000001</v>
      </c>
      <c r="P151" s="37">
        <f t="shared" si="28"/>
        <v>31117.275000000001</v>
      </c>
      <c r="Q151" s="38" t="e">
        <f t="shared" si="29"/>
        <v>#DIV/0!</v>
      </c>
      <c r="R151" s="39" t="e">
        <f t="shared" si="30"/>
        <v>#DIV/0!</v>
      </c>
      <c r="S151" s="41">
        <f t="shared" si="35"/>
        <v>31117.275000000001</v>
      </c>
      <c r="T151" s="33" t="s">
        <v>808</v>
      </c>
    </row>
    <row r="152" spans="1:20" ht="25.5">
      <c r="A152" s="10">
        <v>150</v>
      </c>
      <c r="B152" s="10">
        <v>881130</v>
      </c>
      <c r="C152" s="23" t="s">
        <v>229</v>
      </c>
      <c r="D152" s="25" t="s">
        <v>7</v>
      </c>
      <c r="E152" s="10" t="s">
        <v>8</v>
      </c>
      <c r="F152" s="10"/>
      <c r="G152" s="24">
        <v>36454.43</v>
      </c>
      <c r="H152" s="24"/>
      <c r="I152" s="14"/>
      <c r="J152" s="13"/>
      <c r="K152" s="13"/>
      <c r="L152" s="36">
        <v>36454.425000000003</v>
      </c>
      <c r="M152" s="37">
        <f t="shared" si="25"/>
        <v>36454.425000000003</v>
      </c>
      <c r="N152" s="37">
        <f t="shared" si="26"/>
        <v>36454.425000000003</v>
      </c>
      <c r="O152" s="37">
        <f t="shared" si="27"/>
        <v>36454.425000000003</v>
      </c>
      <c r="P152" s="37">
        <f t="shared" si="28"/>
        <v>36454.425000000003</v>
      </c>
      <c r="Q152" s="38" t="e">
        <f t="shared" si="29"/>
        <v>#DIV/0!</v>
      </c>
      <c r="R152" s="39" t="e">
        <f t="shared" si="30"/>
        <v>#DIV/0!</v>
      </c>
      <c r="S152" s="41">
        <f t="shared" si="35"/>
        <v>36454.425000000003</v>
      </c>
      <c r="T152" s="33" t="s">
        <v>808</v>
      </c>
    </row>
    <row r="153" spans="1:20" ht="38.25">
      <c r="A153" s="10">
        <v>151</v>
      </c>
      <c r="B153" s="10">
        <v>881301</v>
      </c>
      <c r="C153" s="23" t="s">
        <v>230</v>
      </c>
      <c r="D153" s="25" t="s">
        <v>7</v>
      </c>
      <c r="E153" s="10" t="s">
        <v>8</v>
      </c>
      <c r="F153" s="10"/>
      <c r="G153" s="24">
        <v>36454.43</v>
      </c>
      <c r="H153" s="24"/>
      <c r="I153" s="14">
        <v>60000</v>
      </c>
      <c r="J153" s="13">
        <f t="shared" si="31"/>
        <v>966</v>
      </c>
      <c r="K153" s="13">
        <f t="shared" si="32"/>
        <v>60966</v>
      </c>
      <c r="L153" s="36">
        <v>36454.425000000003</v>
      </c>
      <c r="M153" s="37">
        <f t="shared" si="25"/>
        <v>36454.425000000003</v>
      </c>
      <c r="N153" s="37">
        <f t="shared" si="26"/>
        <v>60966</v>
      </c>
      <c r="O153" s="37">
        <f t="shared" si="27"/>
        <v>48710.212500000001</v>
      </c>
      <c r="P153" s="37">
        <f t="shared" si="28"/>
        <v>48710.212500000001</v>
      </c>
      <c r="Q153" s="38">
        <f t="shared" si="29"/>
        <v>17332.300900062652</v>
      </c>
      <c r="R153" s="39">
        <f t="shared" si="30"/>
        <v>0.35582478520418387</v>
      </c>
      <c r="S153" s="40">
        <f>O153</f>
        <v>48710.212500000001</v>
      </c>
      <c r="T153" s="35" t="s">
        <v>810</v>
      </c>
    </row>
    <row r="154" spans="1:20" ht="76.5">
      <c r="A154" s="10">
        <v>152</v>
      </c>
      <c r="B154" s="10">
        <v>881705</v>
      </c>
      <c r="C154" s="23" t="s">
        <v>621</v>
      </c>
      <c r="D154" s="25" t="s">
        <v>7</v>
      </c>
      <c r="E154" s="10" t="s">
        <v>8</v>
      </c>
      <c r="F154" s="10"/>
      <c r="G154" s="24">
        <v>36454.43</v>
      </c>
      <c r="H154" s="24"/>
      <c r="I154" s="14"/>
      <c r="J154" s="13"/>
      <c r="K154" s="13"/>
      <c r="L154" s="36">
        <v>36454.425000000003</v>
      </c>
      <c r="M154" s="37">
        <f t="shared" si="25"/>
        <v>36454.425000000003</v>
      </c>
      <c r="N154" s="37">
        <f t="shared" si="26"/>
        <v>36454.425000000003</v>
      </c>
      <c r="O154" s="37">
        <f t="shared" si="27"/>
        <v>36454.425000000003</v>
      </c>
      <c r="P154" s="37">
        <f t="shared" si="28"/>
        <v>36454.425000000003</v>
      </c>
      <c r="Q154" s="38" t="e">
        <f t="shared" si="29"/>
        <v>#DIV/0!</v>
      </c>
      <c r="R154" s="39" t="e">
        <f t="shared" si="30"/>
        <v>#DIV/0!</v>
      </c>
      <c r="S154" s="41">
        <f t="shared" ref="S154:S157" si="36">L154</f>
        <v>36454.425000000003</v>
      </c>
      <c r="T154" s="33" t="s">
        <v>808</v>
      </c>
    </row>
    <row r="155" spans="1:20" ht="89.25">
      <c r="A155" s="10">
        <v>153</v>
      </c>
      <c r="B155" s="10">
        <v>881705</v>
      </c>
      <c r="C155" s="23" t="s">
        <v>622</v>
      </c>
      <c r="D155" s="25" t="s">
        <v>7</v>
      </c>
      <c r="E155" s="10" t="s">
        <v>8</v>
      </c>
      <c r="F155" s="10"/>
      <c r="G155" s="24">
        <v>36454.43</v>
      </c>
      <c r="H155" s="24"/>
      <c r="I155" s="14"/>
      <c r="J155" s="13"/>
      <c r="K155" s="13"/>
      <c r="L155" s="36">
        <v>36454.425000000003</v>
      </c>
      <c r="M155" s="37">
        <f t="shared" si="25"/>
        <v>36454.425000000003</v>
      </c>
      <c r="N155" s="37">
        <f t="shared" si="26"/>
        <v>36454.425000000003</v>
      </c>
      <c r="O155" s="37">
        <f t="shared" si="27"/>
        <v>36454.425000000003</v>
      </c>
      <c r="P155" s="37">
        <f t="shared" si="28"/>
        <v>36454.425000000003</v>
      </c>
      <c r="Q155" s="38" t="e">
        <f t="shared" si="29"/>
        <v>#DIV/0!</v>
      </c>
      <c r="R155" s="39" t="e">
        <f t="shared" si="30"/>
        <v>#DIV/0!</v>
      </c>
      <c r="S155" s="41">
        <f t="shared" si="36"/>
        <v>36454.425000000003</v>
      </c>
      <c r="T155" s="33" t="s">
        <v>808</v>
      </c>
    </row>
    <row r="156" spans="1:20" ht="38.25">
      <c r="A156" s="10">
        <v>154</v>
      </c>
      <c r="B156" s="10">
        <v>881141</v>
      </c>
      <c r="C156" s="23" t="s">
        <v>233</v>
      </c>
      <c r="D156" s="25" t="s">
        <v>7</v>
      </c>
      <c r="E156" s="10" t="s">
        <v>8</v>
      </c>
      <c r="F156" s="10"/>
      <c r="G156" s="24">
        <v>28949.81</v>
      </c>
      <c r="H156" s="24"/>
      <c r="I156" s="14"/>
      <c r="J156" s="13"/>
      <c r="K156" s="13"/>
      <c r="L156" s="36">
        <v>28949.8125</v>
      </c>
      <c r="M156" s="37">
        <f t="shared" si="25"/>
        <v>28949.8125</v>
      </c>
      <c r="N156" s="37">
        <f t="shared" si="26"/>
        <v>28949.8125</v>
      </c>
      <c r="O156" s="37">
        <f t="shared" si="27"/>
        <v>28949.8125</v>
      </c>
      <c r="P156" s="37">
        <f t="shared" si="28"/>
        <v>28949.8125</v>
      </c>
      <c r="Q156" s="38" t="e">
        <f t="shared" si="29"/>
        <v>#DIV/0!</v>
      </c>
      <c r="R156" s="39" t="e">
        <f t="shared" si="30"/>
        <v>#DIV/0!</v>
      </c>
      <c r="S156" s="41">
        <f t="shared" si="36"/>
        <v>28949.8125</v>
      </c>
      <c r="T156" s="33" t="s">
        <v>808</v>
      </c>
    </row>
    <row r="157" spans="1:20" ht="25.5">
      <c r="A157" s="10">
        <v>155</v>
      </c>
      <c r="B157" s="10">
        <v>881211</v>
      </c>
      <c r="C157" s="23" t="s">
        <v>234</v>
      </c>
      <c r="D157" s="25" t="s">
        <v>7</v>
      </c>
      <c r="E157" s="10" t="s">
        <v>8</v>
      </c>
      <c r="F157" s="10"/>
      <c r="G157" s="24">
        <v>28056.26</v>
      </c>
      <c r="H157" s="24"/>
      <c r="I157" s="14"/>
      <c r="J157" s="13"/>
      <c r="K157" s="13"/>
      <c r="L157" s="36">
        <v>28056.262500000001</v>
      </c>
      <c r="M157" s="37">
        <f t="shared" si="25"/>
        <v>28056.262500000001</v>
      </c>
      <c r="N157" s="37">
        <f t="shared" si="26"/>
        <v>28056.262500000001</v>
      </c>
      <c r="O157" s="37">
        <f t="shared" si="27"/>
        <v>28056.262500000001</v>
      </c>
      <c r="P157" s="37">
        <f t="shared" si="28"/>
        <v>28056.262500000001</v>
      </c>
      <c r="Q157" s="38" t="e">
        <f t="shared" si="29"/>
        <v>#DIV/0!</v>
      </c>
      <c r="R157" s="39" t="e">
        <f t="shared" si="30"/>
        <v>#DIV/0!</v>
      </c>
      <c r="S157" s="41">
        <f t="shared" si="36"/>
        <v>28056.262500000001</v>
      </c>
      <c r="T157" s="33" t="s">
        <v>808</v>
      </c>
    </row>
    <row r="158" spans="1:20" ht="51">
      <c r="A158" s="10">
        <v>156</v>
      </c>
      <c r="B158" s="10">
        <v>881332</v>
      </c>
      <c r="C158" s="23" t="s">
        <v>235</v>
      </c>
      <c r="D158" s="25" t="s">
        <v>7</v>
      </c>
      <c r="E158" s="10" t="s">
        <v>8</v>
      </c>
      <c r="F158" s="10"/>
      <c r="G158" s="24">
        <v>36454.43</v>
      </c>
      <c r="H158" s="24"/>
      <c r="I158" s="14">
        <v>72000</v>
      </c>
      <c r="J158" s="13">
        <f t="shared" si="31"/>
        <v>1159.2</v>
      </c>
      <c r="K158" s="13">
        <f t="shared" si="32"/>
        <v>73159.199999999997</v>
      </c>
      <c r="L158" s="36">
        <v>36454.425000000003</v>
      </c>
      <c r="M158" s="37">
        <f t="shared" si="25"/>
        <v>36454.425000000003</v>
      </c>
      <c r="N158" s="37">
        <f t="shared" si="26"/>
        <v>73159.199999999997</v>
      </c>
      <c r="O158" s="37">
        <f t="shared" si="27"/>
        <v>54806.8125</v>
      </c>
      <c r="P158" s="37">
        <f t="shared" si="28"/>
        <v>54806.8125</v>
      </c>
      <c r="Q158" s="38">
        <f t="shared" si="29"/>
        <v>25954.195304426459</v>
      </c>
      <c r="R158" s="39">
        <f t="shared" si="30"/>
        <v>0.47355783196525902</v>
      </c>
      <c r="S158" s="40">
        <f>O158</f>
        <v>54806.8125</v>
      </c>
      <c r="T158" s="35" t="s">
        <v>810</v>
      </c>
    </row>
    <row r="159" spans="1:20" ht="63.75">
      <c r="A159" s="10">
        <v>157</v>
      </c>
      <c r="B159" s="10">
        <v>881390</v>
      </c>
      <c r="C159" s="23" t="s">
        <v>236</v>
      </c>
      <c r="D159" s="25" t="s">
        <v>7</v>
      </c>
      <c r="E159" s="10" t="s">
        <v>8</v>
      </c>
      <c r="F159" s="10"/>
      <c r="G159" s="24">
        <v>47957.38</v>
      </c>
      <c r="H159" s="24"/>
      <c r="I159" s="41"/>
      <c r="J159" s="13"/>
      <c r="K159" s="13"/>
      <c r="L159" s="36">
        <v>47957.383950000003</v>
      </c>
      <c r="M159" s="37">
        <f t="shared" si="25"/>
        <v>47957.383950000003</v>
      </c>
      <c r="N159" s="37">
        <f t="shared" si="26"/>
        <v>47957.383950000003</v>
      </c>
      <c r="O159" s="37">
        <f t="shared" si="27"/>
        <v>47957.383950000003</v>
      </c>
      <c r="P159" s="37">
        <f t="shared" si="28"/>
        <v>47957.383950000003</v>
      </c>
      <c r="Q159" s="38" t="e">
        <f t="shared" si="29"/>
        <v>#DIV/0!</v>
      </c>
      <c r="R159" s="39" t="e">
        <f t="shared" si="30"/>
        <v>#DIV/0!</v>
      </c>
      <c r="S159" s="41">
        <f>L159</f>
        <v>47957.383950000003</v>
      </c>
      <c r="T159" s="33" t="s">
        <v>808</v>
      </c>
    </row>
    <row r="160" spans="1:20" ht="38.25">
      <c r="A160" s="10">
        <v>158</v>
      </c>
      <c r="B160" s="10">
        <v>882132</v>
      </c>
      <c r="C160" s="23" t="s">
        <v>237</v>
      </c>
      <c r="D160" s="25" t="s">
        <v>7</v>
      </c>
      <c r="E160" s="10" t="s">
        <v>8</v>
      </c>
      <c r="F160" s="10"/>
      <c r="G160" s="24">
        <v>88687.25</v>
      </c>
      <c r="H160" s="24"/>
      <c r="I160" s="14">
        <v>138000</v>
      </c>
      <c r="J160" s="13">
        <f t="shared" si="31"/>
        <v>2221.8000000000002</v>
      </c>
      <c r="K160" s="13">
        <f t="shared" si="32"/>
        <v>140221.79999999999</v>
      </c>
      <c r="L160" s="36">
        <v>88687.252500000002</v>
      </c>
      <c r="M160" s="37">
        <f t="shared" si="25"/>
        <v>88687.252500000002</v>
      </c>
      <c r="N160" s="37">
        <f t="shared" si="26"/>
        <v>140221.79999999999</v>
      </c>
      <c r="O160" s="37">
        <f t="shared" si="27"/>
        <v>114454.52625</v>
      </c>
      <c r="P160" s="37">
        <f t="shared" si="28"/>
        <v>114454.52625</v>
      </c>
      <c r="Q160" s="38">
        <f t="shared" si="29"/>
        <v>36440.428002630229</v>
      </c>
      <c r="R160" s="39">
        <f t="shared" si="30"/>
        <v>0.3183834593228263</v>
      </c>
      <c r="S160" s="40">
        <f>O160</f>
        <v>114454.52625</v>
      </c>
      <c r="T160" s="35" t="s">
        <v>810</v>
      </c>
    </row>
    <row r="161" spans="1:20" ht="38.25">
      <c r="A161" s="10">
        <v>159</v>
      </c>
      <c r="B161" s="10">
        <v>882317</v>
      </c>
      <c r="C161" s="23" t="s">
        <v>238</v>
      </c>
      <c r="D161" s="25" t="s">
        <v>7</v>
      </c>
      <c r="E161" s="10" t="s">
        <v>8</v>
      </c>
      <c r="F161" s="10"/>
      <c r="G161" s="24">
        <v>181760.27</v>
      </c>
      <c r="H161" s="24"/>
      <c r="I161" s="14">
        <v>198000</v>
      </c>
      <c r="J161" s="13">
        <f t="shared" si="31"/>
        <v>3187.7999999999997</v>
      </c>
      <c r="K161" s="13">
        <f t="shared" si="32"/>
        <v>201187.8</v>
      </c>
      <c r="L161" s="36">
        <v>181760.27100000001</v>
      </c>
      <c r="M161" s="37">
        <f t="shared" si="25"/>
        <v>181760.27100000001</v>
      </c>
      <c r="N161" s="37">
        <f t="shared" si="26"/>
        <v>201187.8</v>
      </c>
      <c r="O161" s="37">
        <f t="shared" si="27"/>
        <v>191474.0355</v>
      </c>
      <c r="P161" s="37">
        <f t="shared" si="28"/>
        <v>191474.0355</v>
      </c>
      <c r="Q161" s="38">
        <f t="shared" si="29"/>
        <v>13737.337497598241</v>
      </c>
      <c r="R161" s="39">
        <f t="shared" si="30"/>
        <v>7.1745171410450795E-2</v>
      </c>
      <c r="S161" s="40">
        <f>M161</f>
        <v>181760.27100000001</v>
      </c>
      <c r="T161" s="32" t="s">
        <v>804</v>
      </c>
    </row>
    <row r="162" spans="1:20" ht="51">
      <c r="A162" s="10">
        <v>160</v>
      </c>
      <c r="B162" s="10">
        <v>882840</v>
      </c>
      <c r="C162" s="23" t="s">
        <v>239</v>
      </c>
      <c r="D162" s="25" t="s">
        <v>7</v>
      </c>
      <c r="E162" s="10" t="s">
        <v>8</v>
      </c>
      <c r="F162" s="10"/>
      <c r="G162" s="24">
        <v>127952.06</v>
      </c>
      <c r="H162" s="24"/>
      <c r="I162" s="41"/>
      <c r="J162" s="13"/>
      <c r="K162" s="13"/>
      <c r="L162" s="36">
        <v>127952.05500000001</v>
      </c>
      <c r="M162" s="37">
        <f t="shared" si="25"/>
        <v>127952.05500000001</v>
      </c>
      <c r="N162" s="37">
        <f t="shared" si="26"/>
        <v>127952.05500000001</v>
      </c>
      <c r="O162" s="37">
        <f t="shared" si="27"/>
        <v>127952.05500000001</v>
      </c>
      <c r="P162" s="37">
        <f t="shared" si="28"/>
        <v>127952.05500000001</v>
      </c>
      <c r="Q162" s="38" t="e">
        <f t="shared" si="29"/>
        <v>#DIV/0!</v>
      </c>
      <c r="R162" s="39" t="e">
        <f t="shared" si="30"/>
        <v>#DIV/0!</v>
      </c>
      <c r="S162" s="41">
        <f>L162</f>
        <v>127952.05500000001</v>
      </c>
      <c r="T162" s="33" t="s">
        <v>808</v>
      </c>
    </row>
    <row r="163" spans="1:20" ht="51">
      <c r="A163" s="10">
        <v>161</v>
      </c>
      <c r="B163" s="10">
        <v>882296</v>
      </c>
      <c r="C163" s="23" t="s">
        <v>240</v>
      </c>
      <c r="D163" s="25" t="s">
        <v>7</v>
      </c>
      <c r="E163" s="10" t="s">
        <v>8</v>
      </c>
      <c r="F163" s="10"/>
      <c r="G163" s="24">
        <v>141628.99</v>
      </c>
      <c r="H163" s="24"/>
      <c r="I163" s="17">
        <v>264000</v>
      </c>
      <c r="J163" s="13">
        <f t="shared" si="31"/>
        <v>4250.3999999999996</v>
      </c>
      <c r="K163" s="13">
        <f t="shared" si="32"/>
        <v>268250.40000000002</v>
      </c>
      <c r="L163" s="36">
        <v>141628.98749999999</v>
      </c>
      <c r="M163" s="37">
        <f t="shared" si="25"/>
        <v>141628.98749999999</v>
      </c>
      <c r="N163" s="37">
        <f t="shared" si="26"/>
        <v>268250.40000000002</v>
      </c>
      <c r="O163" s="37">
        <f t="shared" si="27"/>
        <v>204939.69375000001</v>
      </c>
      <c r="P163" s="37">
        <f t="shared" si="28"/>
        <v>204939.69375000001</v>
      </c>
      <c r="Q163" s="38">
        <f t="shared" si="29"/>
        <v>89534.859422169218</v>
      </c>
      <c r="R163" s="39">
        <f t="shared" si="30"/>
        <v>0.43688393294561179</v>
      </c>
      <c r="S163" s="40">
        <f t="shared" ref="S163:S164" si="37">O163</f>
        <v>204939.69375000001</v>
      </c>
      <c r="T163" s="35" t="s">
        <v>810</v>
      </c>
    </row>
    <row r="164" spans="1:20" ht="51">
      <c r="A164" s="10">
        <v>162</v>
      </c>
      <c r="B164" s="10">
        <v>882292</v>
      </c>
      <c r="C164" s="23" t="s">
        <v>241</v>
      </c>
      <c r="D164" s="25" t="s">
        <v>7</v>
      </c>
      <c r="E164" s="10" t="s">
        <v>8</v>
      </c>
      <c r="F164" s="10"/>
      <c r="G164" s="24">
        <v>141628.99</v>
      </c>
      <c r="H164" s="24"/>
      <c r="I164" s="14">
        <v>225506</v>
      </c>
      <c r="J164" s="13">
        <f t="shared" si="31"/>
        <v>3630.6466</v>
      </c>
      <c r="K164" s="13">
        <f t="shared" si="32"/>
        <v>229136.64660000001</v>
      </c>
      <c r="L164" s="36">
        <v>141628.98749999999</v>
      </c>
      <c r="M164" s="37">
        <f t="shared" si="25"/>
        <v>141628.98749999999</v>
      </c>
      <c r="N164" s="37">
        <f t="shared" si="26"/>
        <v>229136.64660000001</v>
      </c>
      <c r="O164" s="37">
        <f t="shared" si="27"/>
        <v>185382.81705000001</v>
      </c>
      <c r="P164" s="37">
        <f t="shared" si="28"/>
        <v>185382.81705000001</v>
      </c>
      <c r="Q164" s="38">
        <f t="shared" si="29"/>
        <v>61877.259155370535</v>
      </c>
      <c r="R164" s="39">
        <f t="shared" si="30"/>
        <v>0.33378098434377274</v>
      </c>
      <c r="S164" s="40">
        <f t="shared" si="37"/>
        <v>185382.81705000001</v>
      </c>
      <c r="T164" s="35" t="s">
        <v>810</v>
      </c>
    </row>
    <row r="165" spans="1:20" ht="51">
      <c r="A165" s="10">
        <v>163</v>
      </c>
      <c r="B165" s="10">
        <v>882294</v>
      </c>
      <c r="C165" s="23" t="s">
        <v>242</v>
      </c>
      <c r="D165" s="25" t="s">
        <v>7</v>
      </c>
      <c r="E165" s="10" t="s">
        <v>8</v>
      </c>
      <c r="F165" s="10"/>
      <c r="G165" s="24">
        <v>141628.99</v>
      </c>
      <c r="H165" s="24"/>
      <c r="I165" s="14"/>
      <c r="J165" s="13"/>
      <c r="K165" s="13"/>
      <c r="L165" s="36">
        <v>141628.98749999999</v>
      </c>
      <c r="M165" s="37">
        <f t="shared" si="25"/>
        <v>141628.98749999999</v>
      </c>
      <c r="N165" s="37">
        <f t="shared" si="26"/>
        <v>141628.98749999999</v>
      </c>
      <c r="O165" s="37">
        <f t="shared" si="27"/>
        <v>141628.98749999999</v>
      </c>
      <c r="P165" s="37">
        <f t="shared" si="28"/>
        <v>141628.98749999999</v>
      </c>
      <c r="Q165" s="38" t="e">
        <f t="shared" si="29"/>
        <v>#DIV/0!</v>
      </c>
      <c r="R165" s="39" t="e">
        <f t="shared" si="30"/>
        <v>#DIV/0!</v>
      </c>
      <c r="S165" s="41">
        <f>L165</f>
        <v>141628.98749999999</v>
      </c>
      <c r="T165" s="33" t="s">
        <v>808</v>
      </c>
    </row>
    <row r="166" spans="1:20" ht="25.5">
      <c r="A166" s="10">
        <v>164</v>
      </c>
      <c r="B166" s="10">
        <v>882212</v>
      </c>
      <c r="C166" s="23" t="s">
        <v>243</v>
      </c>
      <c r="D166" s="25" t="s">
        <v>7</v>
      </c>
      <c r="E166" s="10" t="s">
        <v>8</v>
      </c>
      <c r="F166" s="10"/>
      <c r="G166" s="24">
        <v>140638</v>
      </c>
      <c r="H166" s="24"/>
      <c r="I166" s="14">
        <v>264000</v>
      </c>
      <c r="J166" s="13">
        <f t="shared" si="31"/>
        <v>4250.3999999999996</v>
      </c>
      <c r="K166" s="13">
        <f t="shared" si="32"/>
        <v>268250.40000000002</v>
      </c>
      <c r="L166" s="36">
        <v>140637.9975</v>
      </c>
      <c r="M166" s="37">
        <f t="shared" si="25"/>
        <v>140637.9975</v>
      </c>
      <c r="N166" s="37">
        <f t="shared" si="26"/>
        <v>268250.40000000002</v>
      </c>
      <c r="O166" s="37">
        <f t="shared" si="27"/>
        <v>204444.19875000001</v>
      </c>
      <c r="P166" s="37">
        <f t="shared" si="28"/>
        <v>204444.19875000001</v>
      </c>
      <c r="Q166" s="38">
        <f t="shared" si="29"/>
        <v>90235.595171257257</v>
      </c>
      <c r="R166" s="39">
        <f t="shared" si="30"/>
        <v>0.44137028941378681</v>
      </c>
      <c r="S166" s="40">
        <f t="shared" ref="S166:S169" si="38">O166</f>
        <v>204444.19875000001</v>
      </c>
      <c r="T166" s="35" t="s">
        <v>810</v>
      </c>
    </row>
    <row r="167" spans="1:20" ht="25.5">
      <c r="A167" s="10">
        <v>165</v>
      </c>
      <c r="B167" s="10">
        <v>882262</v>
      </c>
      <c r="C167" s="23" t="s">
        <v>244</v>
      </c>
      <c r="D167" s="25" t="s">
        <v>7</v>
      </c>
      <c r="E167" s="10" t="s">
        <v>8</v>
      </c>
      <c r="F167" s="10"/>
      <c r="G167" s="24">
        <v>115294.06</v>
      </c>
      <c r="H167" s="24"/>
      <c r="I167" s="14">
        <v>280000</v>
      </c>
      <c r="J167" s="13">
        <f t="shared" si="31"/>
        <v>4508</v>
      </c>
      <c r="K167" s="13">
        <f t="shared" si="32"/>
        <v>284508</v>
      </c>
      <c r="L167" s="36">
        <v>115294.06349999999</v>
      </c>
      <c r="M167" s="37">
        <f t="shared" si="25"/>
        <v>115294.06349999999</v>
      </c>
      <c r="N167" s="37">
        <f t="shared" si="26"/>
        <v>284508</v>
      </c>
      <c r="O167" s="37">
        <f t="shared" si="27"/>
        <v>199901.03174999999</v>
      </c>
      <c r="P167" s="37">
        <f t="shared" si="28"/>
        <v>199901.03174999999</v>
      </c>
      <c r="Q167" s="38">
        <f t="shared" si="29"/>
        <v>119652.32197041983</v>
      </c>
      <c r="R167" s="39">
        <f t="shared" si="30"/>
        <v>0.59855780094251476</v>
      </c>
      <c r="S167" s="40">
        <f t="shared" si="38"/>
        <v>199901.03174999999</v>
      </c>
      <c r="T167" s="35" t="s">
        <v>810</v>
      </c>
    </row>
    <row r="168" spans="1:20" ht="25.5">
      <c r="A168" s="10">
        <v>166</v>
      </c>
      <c r="B168" s="10">
        <v>882232</v>
      </c>
      <c r="C168" s="23" t="s">
        <v>245</v>
      </c>
      <c r="D168" s="25" t="s">
        <v>7</v>
      </c>
      <c r="E168" s="10" t="s">
        <v>8</v>
      </c>
      <c r="F168" s="10"/>
      <c r="G168" s="24">
        <v>115294.06</v>
      </c>
      <c r="H168" s="24"/>
      <c r="I168" s="14">
        <v>264000</v>
      </c>
      <c r="J168" s="13">
        <f t="shared" si="31"/>
        <v>4250.3999999999996</v>
      </c>
      <c r="K168" s="13">
        <f t="shared" si="32"/>
        <v>268250.40000000002</v>
      </c>
      <c r="L168" s="36">
        <v>115294.06349999999</v>
      </c>
      <c r="M168" s="37">
        <f t="shared" si="25"/>
        <v>115294.06349999999</v>
      </c>
      <c r="N168" s="37">
        <f t="shared" si="26"/>
        <v>268250.40000000002</v>
      </c>
      <c r="O168" s="37">
        <f t="shared" si="27"/>
        <v>191772.23175000001</v>
      </c>
      <c r="P168" s="37">
        <f t="shared" si="28"/>
        <v>191772.23175000001</v>
      </c>
      <c r="Q168" s="38">
        <f t="shared" si="29"/>
        <v>108156.46276460147</v>
      </c>
      <c r="R168" s="39">
        <f t="shared" si="30"/>
        <v>0.56398396043905596</v>
      </c>
      <c r="S168" s="40">
        <f t="shared" si="38"/>
        <v>191772.23175000001</v>
      </c>
      <c r="T168" s="35" t="s">
        <v>810</v>
      </c>
    </row>
    <row r="169" spans="1:20" ht="25.5">
      <c r="A169" s="10">
        <v>167</v>
      </c>
      <c r="B169" s="10">
        <v>882222</v>
      </c>
      <c r="C169" s="23" t="s">
        <v>246</v>
      </c>
      <c r="D169" s="25" t="s">
        <v>7</v>
      </c>
      <c r="E169" s="10" t="s">
        <v>8</v>
      </c>
      <c r="F169" s="10"/>
      <c r="G169" s="24">
        <v>115294.06</v>
      </c>
      <c r="H169" s="24"/>
      <c r="I169" s="17">
        <v>264000</v>
      </c>
      <c r="J169" s="13">
        <f t="shared" si="31"/>
        <v>4250.3999999999996</v>
      </c>
      <c r="K169" s="13">
        <f t="shared" si="32"/>
        <v>268250.40000000002</v>
      </c>
      <c r="L169" s="36">
        <v>115294.06349999999</v>
      </c>
      <c r="M169" s="37">
        <f t="shared" si="25"/>
        <v>115294.06349999999</v>
      </c>
      <c r="N169" s="37">
        <f t="shared" si="26"/>
        <v>268250.40000000002</v>
      </c>
      <c r="O169" s="37">
        <f t="shared" si="27"/>
        <v>191772.23175000001</v>
      </c>
      <c r="P169" s="37">
        <f t="shared" si="28"/>
        <v>191772.23175000001</v>
      </c>
      <c r="Q169" s="38">
        <f t="shared" si="29"/>
        <v>108156.46276460147</v>
      </c>
      <c r="R169" s="39">
        <f t="shared" si="30"/>
        <v>0.56398396043905596</v>
      </c>
      <c r="S169" s="40">
        <f t="shared" si="38"/>
        <v>191772.23175000001</v>
      </c>
      <c r="T169" s="35" t="s">
        <v>810</v>
      </c>
    </row>
    <row r="170" spans="1:20" ht="38.25">
      <c r="A170" s="10">
        <v>168</v>
      </c>
      <c r="B170" s="10">
        <v>882602</v>
      </c>
      <c r="C170" s="23" t="s">
        <v>247</v>
      </c>
      <c r="D170" s="25" t="s">
        <v>7</v>
      </c>
      <c r="E170" s="10" t="s">
        <v>8</v>
      </c>
      <c r="F170" s="10"/>
      <c r="G170" s="24">
        <v>96093</v>
      </c>
      <c r="H170" s="24"/>
      <c r="I170" s="41"/>
      <c r="J170" s="13"/>
      <c r="K170" s="13"/>
      <c r="L170" s="36">
        <v>96092.997000000003</v>
      </c>
      <c r="M170" s="37">
        <f t="shared" si="25"/>
        <v>96092.997000000003</v>
      </c>
      <c r="N170" s="37">
        <f t="shared" si="26"/>
        <v>96092.997000000003</v>
      </c>
      <c r="O170" s="37">
        <f t="shared" si="27"/>
        <v>96092.997000000003</v>
      </c>
      <c r="P170" s="37">
        <f t="shared" si="28"/>
        <v>96092.997000000003</v>
      </c>
      <c r="Q170" s="38" t="e">
        <f t="shared" si="29"/>
        <v>#DIV/0!</v>
      </c>
      <c r="R170" s="39" t="e">
        <f t="shared" si="30"/>
        <v>#DIV/0!</v>
      </c>
      <c r="S170" s="41">
        <f t="shared" ref="S170:S172" si="39">L170</f>
        <v>96092.997000000003</v>
      </c>
      <c r="T170" s="33" t="s">
        <v>808</v>
      </c>
    </row>
    <row r="171" spans="1:20" ht="25.5">
      <c r="A171" s="10">
        <v>169</v>
      </c>
      <c r="B171" s="10">
        <v>882603</v>
      </c>
      <c r="C171" s="23" t="s">
        <v>248</v>
      </c>
      <c r="D171" s="25" t="s">
        <v>7</v>
      </c>
      <c r="E171" s="10" t="s">
        <v>8</v>
      </c>
      <c r="F171" s="10"/>
      <c r="G171" s="24">
        <v>61676.42</v>
      </c>
      <c r="H171" s="24"/>
      <c r="I171" s="14"/>
      <c r="J171" s="13"/>
      <c r="K171" s="13"/>
      <c r="L171" s="36">
        <v>61676.422500000001</v>
      </c>
      <c r="M171" s="37">
        <f t="shared" si="25"/>
        <v>61676.422500000001</v>
      </c>
      <c r="N171" s="37">
        <f t="shared" si="26"/>
        <v>61676.422500000001</v>
      </c>
      <c r="O171" s="37">
        <f t="shared" si="27"/>
        <v>61676.422500000001</v>
      </c>
      <c r="P171" s="37">
        <f t="shared" si="28"/>
        <v>61676.422500000001</v>
      </c>
      <c r="Q171" s="38" t="e">
        <f t="shared" si="29"/>
        <v>#DIV/0!</v>
      </c>
      <c r="R171" s="39" t="e">
        <f t="shared" si="30"/>
        <v>#DIV/0!</v>
      </c>
      <c r="S171" s="41">
        <f t="shared" si="39"/>
        <v>61676.422500000001</v>
      </c>
      <c r="T171" s="33" t="s">
        <v>808</v>
      </c>
    </row>
    <row r="172" spans="1:20" ht="25.5">
      <c r="A172" s="10">
        <v>170</v>
      </c>
      <c r="B172" s="10">
        <v>882242</v>
      </c>
      <c r="C172" s="23" t="s">
        <v>249</v>
      </c>
      <c r="D172" s="25" t="s">
        <v>7</v>
      </c>
      <c r="E172" s="10" t="s">
        <v>8</v>
      </c>
      <c r="F172" s="10"/>
      <c r="G172" s="24">
        <v>115294.06</v>
      </c>
      <c r="H172" s="24"/>
      <c r="I172" s="14"/>
      <c r="J172" s="13"/>
      <c r="K172" s="13"/>
      <c r="L172" s="36">
        <v>115294.06349999999</v>
      </c>
      <c r="M172" s="37">
        <f t="shared" si="25"/>
        <v>115294.06349999999</v>
      </c>
      <c r="N172" s="37">
        <f t="shared" si="26"/>
        <v>115294.06349999999</v>
      </c>
      <c r="O172" s="37">
        <f t="shared" si="27"/>
        <v>115294.06349999999</v>
      </c>
      <c r="P172" s="37">
        <f t="shared" si="28"/>
        <v>115294.06349999999</v>
      </c>
      <c r="Q172" s="38" t="e">
        <f t="shared" si="29"/>
        <v>#DIV/0!</v>
      </c>
      <c r="R172" s="39" t="e">
        <f t="shared" si="30"/>
        <v>#DIV/0!</v>
      </c>
      <c r="S172" s="41">
        <f t="shared" si="39"/>
        <v>115294.06349999999</v>
      </c>
      <c r="T172" s="33" t="s">
        <v>808</v>
      </c>
    </row>
    <row r="173" spans="1:20" ht="38.25">
      <c r="A173" s="10">
        <v>171</v>
      </c>
      <c r="B173" s="10">
        <v>882203</v>
      </c>
      <c r="C173" s="23" t="s">
        <v>250</v>
      </c>
      <c r="D173" s="25" t="s">
        <v>7</v>
      </c>
      <c r="E173" s="10" t="s">
        <v>8</v>
      </c>
      <c r="F173" s="10"/>
      <c r="G173" s="24">
        <v>115294.06</v>
      </c>
      <c r="H173" s="24"/>
      <c r="I173" s="14">
        <v>215904</v>
      </c>
      <c r="J173" s="13">
        <f t="shared" si="31"/>
        <v>3476.0544</v>
      </c>
      <c r="K173" s="13">
        <f t="shared" si="32"/>
        <v>219380.05439999999</v>
      </c>
      <c r="L173" s="36">
        <v>115294.06349999999</v>
      </c>
      <c r="M173" s="37">
        <f t="shared" si="25"/>
        <v>115294.06349999999</v>
      </c>
      <c r="N173" s="37">
        <f t="shared" si="26"/>
        <v>219380.05439999999</v>
      </c>
      <c r="O173" s="37">
        <f t="shared" si="27"/>
        <v>167337.05894999998</v>
      </c>
      <c r="P173" s="37">
        <f t="shared" si="28"/>
        <v>167337.05894999998</v>
      </c>
      <c r="Q173" s="38">
        <f t="shared" si="29"/>
        <v>73599.909991911394</v>
      </c>
      <c r="R173" s="39">
        <f t="shared" si="30"/>
        <v>0.43983030688918062</v>
      </c>
      <c r="S173" s="40">
        <f t="shared" ref="S173:S175" si="40">O173</f>
        <v>167337.05894999998</v>
      </c>
      <c r="T173" s="35" t="s">
        <v>810</v>
      </c>
    </row>
    <row r="174" spans="1:20" ht="38.25">
      <c r="A174" s="10">
        <v>172</v>
      </c>
      <c r="B174" s="10">
        <v>882308</v>
      </c>
      <c r="C174" s="23" t="s">
        <v>251</v>
      </c>
      <c r="D174" s="25" t="s">
        <v>7</v>
      </c>
      <c r="E174" s="10" t="s">
        <v>8</v>
      </c>
      <c r="F174" s="10"/>
      <c r="G174" s="24">
        <v>120030.49</v>
      </c>
      <c r="H174" s="24"/>
      <c r="I174" s="14">
        <v>198000</v>
      </c>
      <c r="J174" s="13">
        <f t="shared" si="31"/>
        <v>3187.7999999999997</v>
      </c>
      <c r="K174" s="13">
        <f t="shared" si="32"/>
        <v>201187.8</v>
      </c>
      <c r="L174" s="36">
        <v>120030.4875</v>
      </c>
      <c r="M174" s="37">
        <f t="shared" si="25"/>
        <v>120030.4875</v>
      </c>
      <c r="N174" s="37">
        <f t="shared" si="26"/>
        <v>201187.8</v>
      </c>
      <c r="O174" s="37">
        <f t="shared" si="27"/>
        <v>160609.14374999999</v>
      </c>
      <c r="P174" s="37">
        <f t="shared" si="28"/>
        <v>160609.14374999999</v>
      </c>
      <c r="Q174" s="38">
        <f t="shared" si="29"/>
        <v>57386.886011625757</v>
      </c>
      <c r="R174" s="39">
        <f t="shared" si="30"/>
        <v>0.3573077140673428</v>
      </c>
      <c r="S174" s="40">
        <f t="shared" si="40"/>
        <v>160609.14374999999</v>
      </c>
      <c r="T174" s="35" t="s">
        <v>810</v>
      </c>
    </row>
    <row r="175" spans="1:20" ht="38.25">
      <c r="A175" s="10">
        <v>173</v>
      </c>
      <c r="B175" s="10">
        <v>882307</v>
      </c>
      <c r="C175" s="23" t="s">
        <v>252</v>
      </c>
      <c r="D175" s="25" t="s">
        <v>7</v>
      </c>
      <c r="E175" s="10" t="s">
        <v>8</v>
      </c>
      <c r="F175" s="10"/>
      <c r="G175" s="24">
        <v>120030.49</v>
      </c>
      <c r="H175" s="24"/>
      <c r="I175" s="14">
        <v>198000</v>
      </c>
      <c r="J175" s="13">
        <f t="shared" si="31"/>
        <v>3187.7999999999997</v>
      </c>
      <c r="K175" s="13">
        <f t="shared" si="32"/>
        <v>201187.8</v>
      </c>
      <c r="L175" s="36">
        <v>120030.4875</v>
      </c>
      <c r="M175" s="37">
        <f t="shared" si="25"/>
        <v>120030.4875</v>
      </c>
      <c r="N175" s="37">
        <f t="shared" si="26"/>
        <v>201187.8</v>
      </c>
      <c r="O175" s="37">
        <f t="shared" si="27"/>
        <v>160609.14374999999</v>
      </c>
      <c r="P175" s="37">
        <f t="shared" si="28"/>
        <v>160609.14374999999</v>
      </c>
      <c r="Q175" s="38">
        <f t="shared" si="29"/>
        <v>57386.886011625757</v>
      </c>
      <c r="R175" s="39">
        <f t="shared" si="30"/>
        <v>0.3573077140673428</v>
      </c>
      <c r="S175" s="40">
        <f t="shared" si="40"/>
        <v>160609.14374999999</v>
      </c>
      <c r="T175" s="35" t="s">
        <v>810</v>
      </c>
    </row>
    <row r="176" spans="1:20" ht="51">
      <c r="A176" s="10">
        <v>174</v>
      </c>
      <c r="B176" s="10">
        <v>882308</v>
      </c>
      <c r="C176" s="23" t="s">
        <v>253</v>
      </c>
      <c r="D176" s="25" t="s">
        <v>7</v>
      </c>
      <c r="E176" s="10" t="s">
        <v>8</v>
      </c>
      <c r="F176" s="10"/>
      <c r="G176" s="24">
        <v>210053.04</v>
      </c>
      <c r="H176" s="24"/>
      <c r="I176" s="14"/>
      <c r="J176" s="13"/>
      <c r="K176" s="13"/>
      <c r="L176" s="36">
        <v>210053.0355</v>
      </c>
      <c r="M176" s="37">
        <f t="shared" si="25"/>
        <v>210053.0355</v>
      </c>
      <c r="N176" s="37">
        <f t="shared" si="26"/>
        <v>210053.0355</v>
      </c>
      <c r="O176" s="37">
        <f t="shared" si="27"/>
        <v>210053.0355</v>
      </c>
      <c r="P176" s="37">
        <f t="shared" si="28"/>
        <v>210053.0355</v>
      </c>
      <c r="Q176" s="38" t="e">
        <f t="shared" si="29"/>
        <v>#DIV/0!</v>
      </c>
      <c r="R176" s="39" t="e">
        <f t="shared" si="30"/>
        <v>#DIV/0!</v>
      </c>
      <c r="S176" s="41">
        <f t="shared" ref="S176:S178" si="41">L176</f>
        <v>210053.0355</v>
      </c>
      <c r="T176" s="33" t="s">
        <v>808</v>
      </c>
    </row>
    <row r="177" spans="1:20" ht="51">
      <c r="A177" s="10">
        <v>175</v>
      </c>
      <c r="B177" s="10">
        <v>882307</v>
      </c>
      <c r="C177" s="23" t="s">
        <v>254</v>
      </c>
      <c r="D177" s="25" t="s">
        <v>7</v>
      </c>
      <c r="E177" s="10" t="s">
        <v>8</v>
      </c>
      <c r="F177" s="10"/>
      <c r="G177" s="24">
        <v>210053.04</v>
      </c>
      <c r="H177" s="24"/>
      <c r="I177" s="14"/>
      <c r="J177" s="13"/>
      <c r="K177" s="13"/>
      <c r="L177" s="36">
        <v>210053.0355</v>
      </c>
      <c r="M177" s="37">
        <f t="shared" si="25"/>
        <v>210053.0355</v>
      </c>
      <c r="N177" s="37">
        <f t="shared" si="26"/>
        <v>210053.0355</v>
      </c>
      <c r="O177" s="37">
        <f t="shared" si="27"/>
        <v>210053.0355</v>
      </c>
      <c r="P177" s="37">
        <f t="shared" si="28"/>
        <v>210053.0355</v>
      </c>
      <c r="Q177" s="38" t="e">
        <f t="shared" si="29"/>
        <v>#DIV/0!</v>
      </c>
      <c r="R177" s="39" t="e">
        <f t="shared" si="30"/>
        <v>#DIV/0!</v>
      </c>
      <c r="S177" s="41">
        <f t="shared" si="41"/>
        <v>210053.0355</v>
      </c>
      <c r="T177" s="33" t="s">
        <v>808</v>
      </c>
    </row>
    <row r="178" spans="1:20" ht="25.5">
      <c r="A178" s="10">
        <v>176</v>
      </c>
      <c r="B178" s="10">
        <v>882272</v>
      </c>
      <c r="C178" s="23" t="s">
        <v>255</v>
      </c>
      <c r="D178" s="25" t="s">
        <v>7</v>
      </c>
      <c r="E178" s="10" t="s">
        <v>8</v>
      </c>
      <c r="F178" s="10"/>
      <c r="G178" s="24">
        <v>303292</v>
      </c>
      <c r="H178" s="24"/>
      <c r="I178" s="14"/>
      <c r="J178" s="13"/>
      <c r="K178" s="13"/>
      <c r="L178" s="36">
        <v>303292</v>
      </c>
      <c r="M178" s="37">
        <f t="shared" si="25"/>
        <v>303292</v>
      </c>
      <c r="N178" s="37">
        <f t="shared" si="26"/>
        <v>303292</v>
      </c>
      <c r="O178" s="37">
        <f t="shared" si="27"/>
        <v>303292</v>
      </c>
      <c r="P178" s="37">
        <f t="shared" si="28"/>
        <v>303292</v>
      </c>
      <c r="Q178" s="38" t="e">
        <f t="shared" si="29"/>
        <v>#DIV/0!</v>
      </c>
      <c r="R178" s="39" t="e">
        <f t="shared" si="30"/>
        <v>#DIV/0!</v>
      </c>
      <c r="S178" s="41">
        <f t="shared" si="41"/>
        <v>303292</v>
      </c>
      <c r="T178" s="33" t="s">
        <v>808</v>
      </c>
    </row>
    <row r="179" spans="1:20" ht="25.5">
      <c r="A179" s="10">
        <v>177</v>
      </c>
      <c r="B179" s="10">
        <v>882282</v>
      </c>
      <c r="C179" s="23" t="s">
        <v>256</v>
      </c>
      <c r="D179" s="25" t="s">
        <v>7</v>
      </c>
      <c r="E179" s="10" t="s">
        <v>8</v>
      </c>
      <c r="F179" s="10"/>
      <c r="G179" s="24">
        <v>59747.8</v>
      </c>
      <c r="H179" s="24"/>
      <c r="I179" s="14">
        <v>136351</v>
      </c>
      <c r="J179" s="13">
        <f t="shared" si="31"/>
        <v>2195.2511</v>
      </c>
      <c r="K179" s="13">
        <f t="shared" si="32"/>
        <v>138546.25109999999</v>
      </c>
      <c r="L179" s="36">
        <v>59747.803499999995</v>
      </c>
      <c r="M179" s="37">
        <f t="shared" si="25"/>
        <v>59747.803499999995</v>
      </c>
      <c r="N179" s="37">
        <f t="shared" si="26"/>
        <v>138546.25109999999</v>
      </c>
      <c r="O179" s="37">
        <f t="shared" si="27"/>
        <v>99147.027299999987</v>
      </c>
      <c r="P179" s="37">
        <f t="shared" si="28"/>
        <v>99147.027299999987</v>
      </c>
      <c r="Q179" s="38">
        <f t="shared" si="29"/>
        <v>55718.916644932862</v>
      </c>
      <c r="R179" s="39">
        <f t="shared" si="30"/>
        <v>0.56198272567807861</v>
      </c>
      <c r="S179" s="40">
        <f>O179</f>
        <v>99147.027299999987</v>
      </c>
      <c r="T179" s="35" t="s">
        <v>810</v>
      </c>
    </row>
    <row r="180" spans="1:20" ht="25.5">
      <c r="A180" s="10">
        <v>178</v>
      </c>
      <c r="B180" s="10">
        <v>951321</v>
      </c>
      <c r="C180" s="23" t="s">
        <v>623</v>
      </c>
      <c r="D180" s="25" t="s">
        <v>7</v>
      </c>
      <c r="E180" s="10" t="s">
        <v>8</v>
      </c>
      <c r="F180" s="10"/>
      <c r="G180" s="24">
        <v>138600</v>
      </c>
      <c r="H180" s="24"/>
      <c r="I180" s="38"/>
      <c r="J180" s="13"/>
      <c r="K180" s="13"/>
      <c r="L180" s="36">
        <v>138600</v>
      </c>
      <c r="M180" s="37">
        <f t="shared" si="25"/>
        <v>138600</v>
      </c>
      <c r="N180" s="37">
        <f t="shared" si="26"/>
        <v>138600</v>
      </c>
      <c r="O180" s="37">
        <f t="shared" si="27"/>
        <v>138600</v>
      </c>
      <c r="P180" s="37">
        <f t="shared" si="28"/>
        <v>138600</v>
      </c>
      <c r="Q180" s="38" t="e">
        <f t="shared" si="29"/>
        <v>#DIV/0!</v>
      </c>
      <c r="R180" s="39" t="e">
        <f t="shared" si="30"/>
        <v>#DIV/0!</v>
      </c>
      <c r="S180" s="41">
        <f>L180</f>
        <v>138600</v>
      </c>
      <c r="T180" s="33" t="s">
        <v>808</v>
      </c>
    </row>
    <row r="181" spans="1:20" ht="38.25">
      <c r="A181" s="10">
        <v>179</v>
      </c>
      <c r="B181" s="10">
        <v>882318</v>
      </c>
      <c r="C181" s="23" t="s">
        <v>257</v>
      </c>
      <c r="D181" s="25" t="s">
        <v>7</v>
      </c>
      <c r="E181" s="10" t="s">
        <v>8</v>
      </c>
      <c r="F181" s="10"/>
      <c r="G181" s="24">
        <v>103863.38</v>
      </c>
      <c r="H181" s="24"/>
      <c r="I181" s="14">
        <v>198000</v>
      </c>
      <c r="J181" s="13">
        <f t="shared" si="31"/>
        <v>3187.7999999999997</v>
      </c>
      <c r="K181" s="13">
        <f t="shared" si="32"/>
        <v>201187.8</v>
      </c>
      <c r="L181" s="36">
        <v>103863.375</v>
      </c>
      <c r="M181" s="37">
        <f t="shared" si="25"/>
        <v>103863.375</v>
      </c>
      <c r="N181" s="37">
        <f t="shared" si="26"/>
        <v>201187.8</v>
      </c>
      <c r="O181" s="37">
        <f t="shared" si="27"/>
        <v>152525.58749999999</v>
      </c>
      <c r="P181" s="37">
        <f t="shared" si="28"/>
        <v>152525.58749999999</v>
      </c>
      <c r="Q181" s="38">
        <f t="shared" si="29"/>
        <v>68818.760892581558</v>
      </c>
      <c r="R181" s="39">
        <f t="shared" si="30"/>
        <v>0.45119485865007114</v>
      </c>
      <c r="S181" s="40">
        <f t="shared" ref="S181:S182" si="42">O181</f>
        <v>152525.58749999999</v>
      </c>
      <c r="T181" s="35" t="s">
        <v>810</v>
      </c>
    </row>
    <row r="182" spans="1:20" ht="38.25">
      <c r="A182" s="10">
        <v>180</v>
      </c>
      <c r="B182" s="10">
        <v>882316</v>
      </c>
      <c r="C182" s="23" t="s">
        <v>258</v>
      </c>
      <c r="D182" s="25" t="s">
        <v>7</v>
      </c>
      <c r="E182" s="10" t="s">
        <v>8</v>
      </c>
      <c r="F182" s="10"/>
      <c r="G182" s="24">
        <v>103863.38</v>
      </c>
      <c r="H182" s="24"/>
      <c r="I182" s="14">
        <v>198000</v>
      </c>
      <c r="J182" s="13">
        <f t="shared" si="31"/>
        <v>3187.7999999999997</v>
      </c>
      <c r="K182" s="13">
        <f t="shared" si="32"/>
        <v>201187.8</v>
      </c>
      <c r="L182" s="36">
        <v>103863.375</v>
      </c>
      <c r="M182" s="37">
        <f t="shared" si="25"/>
        <v>103863.375</v>
      </c>
      <c r="N182" s="37">
        <f t="shared" si="26"/>
        <v>201187.8</v>
      </c>
      <c r="O182" s="37">
        <f t="shared" si="27"/>
        <v>152525.58749999999</v>
      </c>
      <c r="P182" s="37">
        <f t="shared" si="28"/>
        <v>152525.58749999999</v>
      </c>
      <c r="Q182" s="38">
        <f t="shared" si="29"/>
        <v>68818.760892581558</v>
      </c>
      <c r="R182" s="39">
        <f t="shared" si="30"/>
        <v>0.45119485865007114</v>
      </c>
      <c r="S182" s="40">
        <f t="shared" si="42"/>
        <v>152525.58749999999</v>
      </c>
      <c r="T182" s="35" t="s">
        <v>810</v>
      </c>
    </row>
    <row r="183" spans="1:20" ht="51">
      <c r="A183" s="10">
        <v>181</v>
      </c>
      <c r="B183" s="10">
        <v>882309</v>
      </c>
      <c r="C183" s="23" t="s">
        <v>259</v>
      </c>
      <c r="D183" s="25" t="s">
        <v>7</v>
      </c>
      <c r="E183" s="10" t="s">
        <v>8</v>
      </c>
      <c r="F183" s="10"/>
      <c r="G183" s="24">
        <v>181760.27</v>
      </c>
      <c r="H183" s="24"/>
      <c r="I183" s="14"/>
      <c r="J183" s="13"/>
      <c r="K183" s="13"/>
      <c r="L183" s="36">
        <v>181760.27100000001</v>
      </c>
      <c r="M183" s="37">
        <f t="shared" si="25"/>
        <v>181760.27100000001</v>
      </c>
      <c r="N183" s="37">
        <f t="shared" si="26"/>
        <v>181760.27100000001</v>
      </c>
      <c r="O183" s="37">
        <f t="shared" si="27"/>
        <v>181760.27100000001</v>
      </c>
      <c r="P183" s="37">
        <f t="shared" si="28"/>
        <v>181760.27100000001</v>
      </c>
      <c r="Q183" s="38" t="e">
        <f t="shared" si="29"/>
        <v>#DIV/0!</v>
      </c>
      <c r="R183" s="39" t="e">
        <f t="shared" si="30"/>
        <v>#DIV/0!</v>
      </c>
      <c r="S183" s="41">
        <f>L183</f>
        <v>181760.27100000001</v>
      </c>
      <c r="T183" s="33" t="s">
        <v>808</v>
      </c>
    </row>
    <row r="184" spans="1:20" ht="25.5">
      <c r="A184" s="10">
        <v>182</v>
      </c>
      <c r="B184" s="10">
        <v>882252</v>
      </c>
      <c r="C184" s="23" t="s">
        <v>260</v>
      </c>
      <c r="D184" s="25" t="s">
        <v>7</v>
      </c>
      <c r="E184" s="10" t="s">
        <v>8</v>
      </c>
      <c r="F184" s="10"/>
      <c r="G184" s="24">
        <v>140638</v>
      </c>
      <c r="H184" s="24"/>
      <c r="I184" s="14">
        <v>264000</v>
      </c>
      <c r="J184" s="13">
        <f t="shared" si="31"/>
        <v>4250.3999999999996</v>
      </c>
      <c r="K184" s="13">
        <f t="shared" si="32"/>
        <v>268250.40000000002</v>
      </c>
      <c r="L184" s="36">
        <v>140637.9975</v>
      </c>
      <c r="M184" s="37">
        <f t="shared" si="25"/>
        <v>140637.9975</v>
      </c>
      <c r="N184" s="37">
        <f t="shared" si="26"/>
        <v>268250.40000000002</v>
      </c>
      <c r="O184" s="37">
        <f t="shared" si="27"/>
        <v>204444.19875000001</v>
      </c>
      <c r="P184" s="37">
        <f t="shared" si="28"/>
        <v>204444.19875000001</v>
      </c>
      <c r="Q184" s="38">
        <f t="shared" si="29"/>
        <v>90235.595171257257</v>
      </c>
      <c r="R184" s="39">
        <f t="shared" si="30"/>
        <v>0.44137028941378681</v>
      </c>
      <c r="S184" s="40">
        <f>O184</f>
        <v>204444.19875000001</v>
      </c>
      <c r="T184" s="35" t="s">
        <v>810</v>
      </c>
    </row>
    <row r="185" spans="1:20" ht="25.5">
      <c r="A185" s="10">
        <v>183</v>
      </c>
      <c r="B185" s="10">
        <v>882112</v>
      </c>
      <c r="C185" s="23" t="s">
        <v>261</v>
      </c>
      <c r="D185" s="25" t="s">
        <v>7</v>
      </c>
      <c r="E185" s="10" t="s">
        <v>8</v>
      </c>
      <c r="F185" s="10"/>
      <c r="G185" s="24">
        <v>115294.06</v>
      </c>
      <c r="H185" s="24"/>
      <c r="I185" s="14">
        <v>138000</v>
      </c>
      <c r="J185" s="13">
        <f t="shared" si="31"/>
        <v>2221.8000000000002</v>
      </c>
      <c r="K185" s="13">
        <f t="shared" si="32"/>
        <v>140221.79999999999</v>
      </c>
      <c r="L185" s="36">
        <v>115294.06349999999</v>
      </c>
      <c r="M185" s="37">
        <f t="shared" si="25"/>
        <v>115294.06349999999</v>
      </c>
      <c r="N185" s="37">
        <f t="shared" si="26"/>
        <v>140221.79999999999</v>
      </c>
      <c r="O185" s="37">
        <f t="shared" si="27"/>
        <v>127757.93174999999</v>
      </c>
      <c r="P185" s="37">
        <f t="shared" si="28"/>
        <v>127757.93174999999</v>
      </c>
      <c r="Q185" s="38">
        <f t="shared" si="29"/>
        <v>17626.571518781457</v>
      </c>
      <c r="R185" s="39">
        <f t="shared" si="30"/>
        <v>0.13796851027045104</v>
      </c>
      <c r="S185" s="40">
        <f>M185</f>
        <v>115294.06349999999</v>
      </c>
      <c r="T185" s="32" t="s">
        <v>804</v>
      </c>
    </row>
    <row r="186" spans="1:20" ht="63.75">
      <c r="A186" s="10">
        <v>184</v>
      </c>
      <c r="B186" s="10">
        <v>882298</v>
      </c>
      <c r="C186" s="23" t="s">
        <v>262</v>
      </c>
      <c r="D186" s="25" t="s">
        <v>7</v>
      </c>
      <c r="E186" s="10" t="s">
        <v>8</v>
      </c>
      <c r="F186" s="10"/>
      <c r="G186" s="24">
        <v>52827.39</v>
      </c>
      <c r="H186" s="24"/>
      <c r="I186" s="14">
        <v>128550</v>
      </c>
      <c r="J186" s="13">
        <f t="shared" si="31"/>
        <v>2069.6549999999997</v>
      </c>
      <c r="K186" s="13">
        <f t="shared" si="32"/>
        <v>130619.655</v>
      </c>
      <c r="L186" s="36">
        <v>52827.39</v>
      </c>
      <c r="M186" s="37">
        <f t="shared" si="25"/>
        <v>52827.39</v>
      </c>
      <c r="N186" s="37">
        <f t="shared" si="26"/>
        <v>130619.655</v>
      </c>
      <c r="O186" s="37">
        <f t="shared" si="27"/>
        <v>91723.522499999992</v>
      </c>
      <c r="P186" s="37">
        <f t="shared" si="28"/>
        <v>91723.522499999992</v>
      </c>
      <c r="Q186" s="38">
        <f t="shared" si="29"/>
        <v>55007.438105360947</v>
      </c>
      <c r="R186" s="39">
        <f t="shared" si="30"/>
        <v>0.59970917607706298</v>
      </c>
      <c r="S186" s="40">
        <f>O186</f>
        <v>91723.522499999992</v>
      </c>
      <c r="T186" s="35" t="s">
        <v>810</v>
      </c>
    </row>
    <row r="187" spans="1:20" ht="25.5">
      <c r="A187" s="10">
        <v>185</v>
      </c>
      <c r="B187" s="10">
        <v>882103</v>
      </c>
      <c r="C187" s="23" t="s">
        <v>263</v>
      </c>
      <c r="D187" s="25" t="s">
        <v>7</v>
      </c>
      <c r="E187" s="10" t="s">
        <v>8</v>
      </c>
      <c r="F187" s="10"/>
      <c r="G187" s="24">
        <v>174604.82</v>
      </c>
      <c r="H187" s="24"/>
      <c r="I187" s="41"/>
      <c r="J187" s="13"/>
      <c r="K187" s="13"/>
      <c r="L187" s="36">
        <v>174604.815</v>
      </c>
      <c r="M187" s="37">
        <f t="shared" si="25"/>
        <v>174604.815</v>
      </c>
      <c r="N187" s="37">
        <f t="shared" si="26"/>
        <v>174604.815</v>
      </c>
      <c r="O187" s="37">
        <f t="shared" si="27"/>
        <v>174604.815</v>
      </c>
      <c r="P187" s="37">
        <f t="shared" si="28"/>
        <v>174604.815</v>
      </c>
      <c r="Q187" s="38" t="e">
        <f t="shared" si="29"/>
        <v>#DIV/0!</v>
      </c>
      <c r="R187" s="39" t="e">
        <f t="shared" si="30"/>
        <v>#DIV/0!</v>
      </c>
      <c r="S187" s="41">
        <f>L187</f>
        <v>174604.815</v>
      </c>
      <c r="T187" s="33" t="s">
        <v>808</v>
      </c>
    </row>
    <row r="188" spans="1:20" ht="25.5">
      <c r="A188" s="10">
        <v>186</v>
      </c>
      <c r="B188" s="10">
        <v>881437</v>
      </c>
      <c r="C188" s="23" t="s">
        <v>264</v>
      </c>
      <c r="D188" s="25" t="s">
        <v>7</v>
      </c>
      <c r="E188" s="10" t="s">
        <v>8</v>
      </c>
      <c r="F188" s="10"/>
      <c r="G188" s="24">
        <v>237092.63</v>
      </c>
      <c r="H188" s="24"/>
      <c r="I188" s="14">
        <v>256000</v>
      </c>
      <c r="J188" s="13">
        <f t="shared" si="31"/>
        <v>4121.6000000000004</v>
      </c>
      <c r="K188" s="13">
        <f t="shared" si="32"/>
        <v>260121.60000000001</v>
      </c>
      <c r="L188" s="36">
        <v>237092.625</v>
      </c>
      <c r="M188" s="37">
        <f t="shared" si="25"/>
        <v>237092.625</v>
      </c>
      <c r="N188" s="37">
        <f t="shared" si="26"/>
        <v>260121.60000000001</v>
      </c>
      <c r="O188" s="37">
        <f t="shared" si="27"/>
        <v>248607.11249999999</v>
      </c>
      <c r="P188" s="37">
        <f t="shared" si="28"/>
        <v>248607.11249999999</v>
      </c>
      <c r="Q188" s="38">
        <f t="shared" si="29"/>
        <v>16283.944386275529</v>
      </c>
      <c r="R188" s="39">
        <f t="shared" si="30"/>
        <v>6.5500718070869879E-2</v>
      </c>
      <c r="S188" s="40">
        <f>M188</f>
        <v>237092.625</v>
      </c>
      <c r="T188" s="32" t="s">
        <v>804</v>
      </c>
    </row>
    <row r="189" spans="1:20" ht="51">
      <c r="A189" s="10">
        <v>187</v>
      </c>
      <c r="B189" s="10">
        <v>881435</v>
      </c>
      <c r="C189" s="23" t="s">
        <v>265</v>
      </c>
      <c r="D189" s="25" t="s">
        <v>7</v>
      </c>
      <c r="E189" s="10" t="s">
        <v>8</v>
      </c>
      <c r="F189" s="10"/>
      <c r="G189" s="24">
        <v>85732.5</v>
      </c>
      <c r="H189" s="24"/>
      <c r="I189" s="14">
        <v>171400</v>
      </c>
      <c r="J189" s="13">
        <f t="shared" si="31"/>
        <v>2759.54</v>
      </c>
      <c r="K189" s="13">
        <f t="shared" si="32"/>
        <v>174159.54</v>
      </c>
      <c r="L189" s="36">
        <v>85732.5</v>
      </c>
      <c r="M189" s="37">
        <f t="shared" si="25"/>
        <v>85732.5</v>
      </c>
      <c r="N189" s="37">
        <f t="shared" si="26"/>
        <v>174159.54</v>
      </c>
      <c r="O189" s="37">
        <f t="shared" si="27"/>
        <v>129946.02</v>
      </c>
      <c r="P189" s="37">
        <f t="shared" si="28"/>
        <v>129946.02</v>
      </c>
      <c r="Q189" s="38">
        <f t="shared" si="29"/>
        <v>62527.35962425411</v>
      </c>
      <c r="R189" s="39">
        <f t="shared" si="30"/>
        <v>0.48117948994708809</v>
      </c>
      <c r="S189" s="40">
        <f>O189</f>
        <v>129946.02</v>
      </c>
      <c r="T189" s="35" t="s">
        <v>810</v>
      </c>
    </row>
    <row r="190" spans="1:20" ht="25.5">
      <c r="A190" s="10">
        <v>188</v>
      </c>
      <c r="B190" s="10">
        <v>881434</v>
      </c>
      <c r="C190" s="23" t="s">
        <v>266</v>
      </c>
      <c r="D190" s="25" t="s">
        <v>7</v>
      </c>
      <c r="E190" s="10" t="s">
        <v>8</v>
      </c>
      <c r="F190" s="10"/>
      <c r="G190" s="24">
        <v>80000</v>
      </c>
      <c r="H190" s="24"/>
      <c r="I190" s="14"/>
      <c r="J190" s="13"/>
      <c r="K190" s="13"/>
      <c r="L190" s="36">
        <v>80000</v>
      </c>
      <c r="M190" s="37">
        <f t="shared" si="25"/>
        <v>80000</v>
      </c>
      <c r="N190" s="37">
        <f t="shared" si="26"/>
        <v>80000</v>
      </c>
      <c r="O190" s="37">
        <f t="shared" si="27"/>
        <v>80000</v>
      </c>
      <c r="P190" s="37">
        <f t="shared" si="28"/>
        <v>80000</v>
      </c>
      <c r="Q190" s="38" t="e">
        <f t="shared" si="29"/>
        <v>#DIV/0!</v>
      </c>
      <c r="R190" s="39" t="e">
        <f t="shared" si="30"/>
        <v>#DIV/0!</v>
      </c>
      <c r="S190" s="41">
        <f>L190</f>
        <v>80000</v>
      </c>
      <c r="T190" s="33" t="s">
        <v>808</v>
      </c>
    </row>
    <row r="191" spans="1:20" ht="38.25">
      <c r="A191" s="10">
        <v>189</v>
      </c>
      <c r="B191" s="10">
        <v>881436</v>
      </c>
      <c r="C191" s="23" t="s">
        <v>267</v>
      </c>
      <c r="D191" s="25" t="s">
        <v>7</v>
      </c>
      <c r="E191" s="10" t="s">
        <v>8</v>
      </c>
      <c r="F191" s="10"/>
      <c r="G191" s="24">
        <v>237092.63</v>
      </c>
      <c r="H191" s="24"/>
      <c r="I191" s="14">
        <v>248000</v>
      </c>
      <c r="J191" s="13">
        <f t="shared" si="31"/>
        <v>3992.7999999999997</v>
      </c>
      <c r="K191" s="13">
        <f t="shared" si="32"/>
        <v>251992.8</v>
      </c>
      <c r="L191" s="36">
        <v>237092.625</v>
      </c>
      <c r="M191" s="37">
        <f t="shared" si="25"/>
        <v>237092.625</v>
      </c>
      <c r="N191" s="37">
        <f t="shared" si="26"/>
        <v>251992.8</v>
      </c>
      <c r="O191" s="37">
        <f t="shared" si="27"/>
        <v>244542.71249999999</v>
      </c>
      <c r="P191" s="37">
        <f t="shared" si="28"/>
        <v>244542.71249999999</v>
      </c>
      <c r="Q191" s="38">
        <f t="shared" si="29"/>
        <v>10536.014783366614</v>
      </c>
      <c r="R191" s="39">
        <f t="shared" si="30"/>
        <v>4.3084558421942809E-2</v>
      </c>
      <c r="S191" s="40">
        <f>M191</f>
        <v>237092.625</v>
      </c>
      <c r="T191" s="32" t="s">
        <v>804</v>
      </c>
    </row>
    <row r="192" spans="1:20" ht="25.5">
      <c r="A192" s="10">
        <v>190</v>
      </c>
      <c r="B192" s="10">
        <v>881431</v>
      </c>
      <c r="C192" s="23" t="s">
        <v>268</v>
      </c>
      <c r="D192" s="25" t="s">
        <v>7</v>
      </c>
      <c r="E192" s="10" t="s">
        <v>8</v>
      </c>
      <c r="F192" s="10"/>
      <c r="G192" s="24">
        <v>40000</v>
      </c>
      <c r="H192" s="24"/>
      <c r="I192" s="14"/>
      <c r="J192" s="13"/>
      <c r="K192" s="13"/>
      <c r="L192" s="36">
        <v>40000</v>
      </c>
      <c r="M192" s="37">
        <f t="shared" si="25"/>
        <v>40000</v>
      </c>
      <c r="N192" s="37">
        <f t="shared" si="26"/>
        <v>40000</v>
      </c>
      <c r="O192" s="37">
        <f t="shared" si="27"/>
        <v>40000</v>
      </c>
      <c r="P192" s="37">
        <f t="shared" si="28"/>
        <v>40000</v>
      </c>
      <c r="Q192" s="38" t="e">
        <f t="shared" si="29"/>
        <v>#DIV/0!</v>
      </c>
      <c r="R192" s="39" t="e">
        <f t="shared" si="30"/>
        <v>#DIV/0!</v>
      </c>
      <c r="S192" s="41">
        <f t="shared" ref="S192:S197" si="43">L192</f>
        <v>40000</v>
      </c>
      <c r="T192" s="33" t="s">
        <v>808</v>
      </c>
    </row>
    <row r="193" spans="1:20" ht="63.75">
      <c r="A193" s="10">
        <v>191</v>
      </c>
      <c r="B193" s="10">
        <v>951302</v>
      </c>
      <c r="C193" s="23" t="s">
        <v>624</v>
      </c>
      <c r="D193" s="25" t="s">
        <v>7</v>
      </c>
      <c r="E193" s="10" t="s">
        <v>8</v>
      </c>
      <c r="F193" s="10"/>
      <c r="G193" s="24">
        <v>119940.98</v>
      </c>
      <c r="H193" s="24"/>
      <c r="I193" s="38"/>
      <c r="J193" s="13"/>
      <c r="K193" s="13"/>
      <c r="L193" s="36">
        <v>119940.97500000001</v>
      </c>
      <c r="M193" s="37">
        <f t="shared" si="25"/>
        <v>119940.97500000001</v>
      </c>
      <c r="N193" s="37">
        <f t="shared" si="26"/>
        <v>119940.97500000001</v>
      </c>
      <c r="O193" s="37">
        <f t="shared" si="27"/>
        <v>119940.97500000001</v>
      </c>
      <c r="P193" s="37">
        <f t="shared" si="28"/>
        <v>119940.97500000001</v>
      </c>
      <c r="Q193" s="38" t="e">
        <f t="shared" si="29"/>
        <v>#DIV/0!</v>
      </c>
      <c r="R193" s="39" t="e">
        <f t="shared" si="30"/>
        <v>#DIV/0!</v>
      </c>
      <c r="S193" s="41">
        <f t="shared" si="43"/>
        <v>119940.97500000001</v>
      </c>
      <c r="T193" s="33" t="s">
        <v>808</v>
      </c>
    </row>
    <row r="194" spans="1:20" ht="25.5">
      <c r="A194" s="10">
        <v>192</v>
      </c>
      <c r="B194" s="10">
        <v>881360</v>
      </c>
      <c r="C194" s="23" t="s">
        <v>269</v>
      </c>
      <c r="D194" s="25" t="s">
        <v>7</v>
      </c>
      <c r="E194" s="10" t="s">
        <v>8</v>
      </c>
      <c r="F194" s="10"/>
      <c r="G194" s="24">
        <v>52286.85</v>
      </c>
      <c r="H194" s="24"/>
      <c r="I194" s="14"/>
      <c r="J194" s="13"/>
      <c r="K194" s="13"/>
      <c r="L194" s="36">
        <v>52286.85</v>
      </c>
      <c r="M194" s="37">
        <f t="shared" si="25"/>
        <v>52286.85</v>
      </c>
      <c r="N194" s="37">
        <f t="shared" si="26"/>
        <v>52286.85</v>
      </c>
      <c r="O194" s="37">
        <f t="shared" si="27"/>
        <v>52286.85</v>
      </c>
      <c r="P194" s="37">
        <f t="shared" si="28"/>
        <v>52286.85</v>
      </c>
      <c r="Q194" s="38" t="e">
        <f t="shared" si="29"/>
        <v>#DIV/0!</v>
      </c>
      <c r="R194" s="39" t="e">
        <f t="shared" si="30"/>
        <v>#DIV/0!</v>
      </c>
      <c r="S194" s="41">
        <f t="shared" si="43"/>
        <v>52286.85</v>
      </c>
      <c r="T194" s="33" t="s">
        <v>808</v>
      </c>
    </row>
    <row r="195" spans="1:20" ht="38.25">
      <c r="A195" s="10">
        <v>193</v>
      </c>
      <c r="B195" s="10">
        <v>881402</v>
      </c>
      <c r="C195" s="23" t="s">
        <v>270</v>
      </c>
      <c r="D195" s="25" t="s">
        <v>7</v>
      </c>
      <c r="E195" s="10" t="s">
        <v>8</v>
      </c>
      <c r="F195" s="10"/>
      <c r="G195" s="24">
        <v>40000</v>
      </c>
      <c r="H195" s="24"/>
      <c r="I195" s="14"/>
      <c r="J195" s="13"/>
      <c r="K195" s="13"/>
      <c r="L195" s="36">
        <v>40000</v>
      </c>
      <c r="M195" s="37">
        <f t="shared" si="25"/>
        <v>40000</v>
      </c>
      <c r="N195" s="37">
        <f t="shared" si="26"/>
        <v>40000</v>
      </c>
      <c r="O195" s="37">
        <f t="shared" si="27"/>
        <v>40000</v>
      </c>
      <c r="P195" s="37">
        <f t="shared" si="28"/>
        <v>40000</v>
      </c>
      <c r="Q195" s="38" t="e">
        <f t="shared" si="29"/>
        <v>#DIV/0!</v>
      </c>
      <c r="R195" s="39" t="e">
        <f t="shared" si="30"/>
        <v>#DIV/0!</v>
      </c>
      <c r="S195" s="41">
        <f t="shared" si="43"/>
        <v>40000</v>
      </c>
      <c r="T195" s="33" t="s">
        <v>808</v>
      </c>
    </row>
    <row r="196" spans="1:20" ht="38.25">
      <c r="A196" s="10">
        <v>194</v>
      </c>
      <c r="B196" s="10">
        <v>881401</v>
      </c>
      <c r="C196" s="23" t="s">
        <v>271</v>
      </c>
      <c r="D196" s="25" t="s">
        <v>7</v>
      </c>
      <c r="E196" s="10" t="s">
        <v>8</v>
      </c>
      <c r="F196" s="10"/>
      <c r="G196" s="24">
        <v>40000</v>
      </c>
      <c r="H196" s="24"/>
      <c r="I196" s="14"/>
      <c r="J196" s="13"/>
      <c r="K196" s="13"/>
      <c r="L196" s="36">
        <v>40000</v>
      </c>
      <c r="M196" s="37">
        <f t="shared" ref="M196:M259" si="44">MIN(K196:L196)</f>
        <v>40000</v>
      </c>
      <c r="N196" s="37">
        <f t="shared" ref="N196:N259" si="45">MAX(K196:L196)</f>
        <v>40000</v>
      </c>
      <c r="O196" s="37">
        <f t="shared" ref="O196:O259" si="46">AVERAGE(K196:L196)</f>
        <v>40000</v>
      </c>
      <c r="P196" s="37">
        <f t="shared" ref="P196:P259" si="47">MEDIAN(K196:L196)</f>
        <v>40000</v>
      </c>
      <c r="Q196" s="38" t="e">
        <f t="shared" ref="Q196:Q259" si="48">STDEV(K196:L196)</f>
        <v>#DIV/0!</v>
      </c>
      <c r="R196" s="39" t="e">
        <f t="shared" ref="R196:R259" si="49">Q196/P196</f>
        <v>#DIV/0!</v>
      </c>
      <c r="S196" s="41">
        <f t="shared" si="43"/>
        <v>40000</v>
      </c>
      <c r="T196" s="33" t="s">
        <v>808</v>
      </c>
    </row>
    <row r="197" spans="1:20" ht="76.5">
      <c r="A197" s="10">
        <v>195</v>
      </c>
      <c r="B197" s="10">
        <v>881403</v>
      </c>
      <c r="C197" s="23" t="s">
        <v>272</v>
      </c>
      <c r="D197" s="25" t="s">
        <v>7</v>
      </c>
      <c r="E197" s="10" t="s">
        <v>8</v>
      </c>
      <c r="F197" s="10"/>
      <c r="G197" s="24">
        <v>58449.04</v>
      </c>
      <c r="H197" s="24"/>
      <c r="I197" s="14"/>
      <c r="J197" s="13"/>
      <c r="K197" s="13"/>
      <c r="L197" s="36">
        <v>58449.037499999999</v>
      </c>
      <c r="M197" s="37">
        <f t="shared" si="44"/>
        <v>58449.037499999999</v>
      </c>
      <c r="N197" s="37">
        <f t="shared" si="45"/>
        <v>58449.037499999999</v>
      </c>
      <c r="O197" s="37">
        <f t="shared" si="46"/>
        <v>58449.037499999999</v>
      </c>
      <c r="P197" s="37">
        <f t="shared" si="47"/>
        <v>58449.037499999999</v>
      </c>
      <c r="Q197" s="38" t="e">
        <f t="shared" si="48"/>
        <v>#DIV/0!</v>
      </c>
      <c r="R197" s="39" t="e">
        <f t="shared" si="49"/>
        <v>#DIV/0!</v>
      </c>
      <c r="S197" s="41">
        <f t="shared" si="43"/>
        <v>58449.037499999999</v>
      </c>
      <c r="T197" s="33" t="s">
        <v>808</v>
      </c>
    </row>
    <row r="198" spans="1:20" ht="25.5">
      <c r="A198" s="10">
        <v>196</v>
      </c>
      <c r="B198" s="10">
        <v>881511</v>
      </c>
      <c r="C198" s="23" t="s">
        <v>273</v>
      </c>
      <c r="D198" s="25" t="s">
        <v>7</v>
      </c>
      <c r="E198" s="10" t="s">
        <v>8</v>
      </c>
      <c r="F198" s="10"/>
      <c r="G198" s="24">
        <v>69473.25</v>
      </c>
      <c r="H198" s="24"/>
      <c r="I198" s="14">
        <v>84300</v>
      </c>
      <c r="J198" s="13">
        <f t="shared" ref="J198:J259" si="50">I198*1.61%</f>
        <v>1357.23</v>
      </c>
      <c r="K198" s="13">
        <f t="shared" ref="K198:K259" si="51">I198+J198</f>
        <v>85657.23</v>
      </c>
      <c r="L198" s="36">
        <v>69473.25</v>
      </c>
      <c r="M198" s="37">
        <f t="shared" si="44"/>
        <v>69473.25</v>
      </c>
      <c r="N198" s="37">
        <f t="shared" si="45"/>
        <v>85657.23</v>
      </c>
      <c r="O198" s="37">
        <f t="shared" si="46"/>
        <v>77565.239999999991</v>
      </c>
      <c r="P198" s="37">
        <f t="shared" si="47"/>
        <v>77565.239999999991</v>
      </c>
      <c r="Q198" s="38">
        <f t="shared" si="48"/>
        <v>11443.802004587544</v>
      </c>
      <c r="R198" s="39">
        <f t="shared" si="49"/>
        <v>0.14753776310867528</v>
      </c>
      <c r="S198" s="40">
        <f>M198</f>
        <v>69473.25</v>
      </c>
      <c r="T198" s="32" t="s">
        <v>804</v>
      </c>
    </row>
    <row r="199" spans="1:20" ht="38.25">
      <c r="A199" s="10">
        <v>197</v>
      </c>
      <c r="B199" s="10">
        <v>881510</v>
      </c>
      <c r="C199" s="23" t="s">
        <v>274</v>
      </c>
      <c r="D199" s="25" t="s">
        <v>7</v>
      </c>
      <c r="E199" s="10" t="s">
        <v>8</v>
      </c>
      <c r="F199" s="10"/>
      <c r="G199" s="24">
        <v>28949.81</v>
      </c>
      <c r="H199" s="24"/>
      <c r="I199" s="14">
        <v>66240</v>
      </c>
      <c r="J199" s="13">
        <f t="shared" si="50"/>
        <v>1066.4639999999999</v>
      </c>
      <c r="K199" s="13">
        <f t="shared" si="51"/>
        <v>67306.464000000007</v>
      </c>
      <c r="L199" s="36">
        <v>28949.8125</v>
      </c>
      <c r="M199" s="37">
        <f t="shared" si="44"/>
        <v>28949.8125</v>
      </c>
      <c r="N199" s="37">
        <f t="shared" si="45"/>
        <v>67306.464000000007</v>
      </c>
      <c r="O199" s="37">
        <f t="shared" si="46"/>
        <v>48128.138250000004</v>
      </c>
      <c r="P199" s="37">
        <f t="shared" si="47"/>
        <v>48128.138250000004</v>
      </c>
      <c r="Q199" s="38">
        <f t="shared" si="48"/>
        <v>27122.248379259174</v>
      </c>
      <c r="R199" s="39">
        <f t="shared" si="49"/>
        <v>0.5635424382795271</v>
      </c>
      <c r="S199" s="40">
        <f>O199</f>
        <v>48128.138250000004</v>
      </c>
      <c r="T199" s="35" t="s">
        <v>810</v>
      </c>
    </row>
    <row r="200" spans="1:20" ht="25.5">
      <c r="A200" s="10">
        <v>198</v>
      </c>
      <c r="B200" s="10">
        <v>895001</v>
      </c>
      <c r="C200" s="23" t="s">
        <v>275</v>
      </c>
      <c r="D200" s="25" t="s">
        <v>7</v>
      </c>
      <c r="E200" s="10" t="s">
        <v>8</v>
      </c>
      <c r="F200" s="10"/>
      <c r="G200" s="24">
        <v>208920.44</v>
      </c>
      <c r="H200" s="24"/>
      <c r="I200" s="14"/>
      <c r="J200" s="13"/>
      <c r="K200" s="13"/>
      <c r="L200" s="36">
        <v>208920.4425</v>
      </c>
      <c r="M200" s="37">
        <f t="shared" si="44"/>
        <v>208920.4425</v>
      </c>
      <c r="N200" s="37">
        <f t="shared" si="45"/>
        <v>208920.4425</v>
      </c>
      <c r="O200" s="37">
        <f t="shared" si="46"/>
        <v>208920.4425</v>
      </c>
      <c r="P200" s="37">
        <f t="shared" si="47"/>
        <v>208920.4425</v>
      </c>
      <c r="Q200" s="38" t="e">
        <f t="shared" si="48"/>
        <v>#DIV/0!</v>
      </c>
      <c r="R200" s="39" t="e">
        <f t="shared" si="49"/>
        <v>#DIV/0!</v>
      </c>
      <c r="S200" s="41">
        <f t="shared" ref="S200:S246" si="52">L200</f>
        <v>208920.4425</v>
      </c>
      <c r="T200" s="33" t="s">
        <v>808</v>
      </c>
    </row>
    <row r="201" spans="1:20" ht="38.25">
      <c r="A201" s="10">
        <v>199</v>
      </c>
      <c r="B201" s="10">
        <v>895100</v>
      </c>
      <c r="C201" s="23" t="s">
        <v>625</v>
      </c>
      <c r="D201" s="25" t="s">
        <v>7</v>
      </c>
      <c r="E201" s="10" t="s">
        <v>8</v>
      </c>
      <c r="F201" s="10"/>
      <c r="G201" s="24">
        <v>37306.92</v>
      </c>
      <c r="H201" s="24"/>
      <c r="I201" s="14"/>
      <c r="J201" s="13"/>
      <c r="K201" s="13"/>
      <c r="L201" s="36">
        <v>37306.92</v>
      </c>
      <c r="M201" s="37">
        <f t="shared" si="44"/>
        <v>37306.92</v>
      </c>
      <c r="N201" s="37">
        <f t="shared" si="45"/>
        <v>37306.92</v>
      </c>
      <c r="O201" s="37">
        <f t="shared" si="46"/>
        <v>37306.92</v>
      </c>
      <c r="P201" s="37">
        <f t="shared" si="47"/>
        <v>37306.92</v>
      </c>
      <c r="Q201" s="38" t="e">
        <f t="shared" si="48"/>
        <v>#DIV/0!</v>
      </c>
      <c r="R201" s="39" t="e">
        <f t="shared" si="49"/>
        <v>#DIV/0!</v>
      </c>
      <c r="S201" s="41">
        <f t="shared" si="52"/>
        <v>37306.92</v>
      </c>
      <c r="T201" s="33" t="s">
        <v>808</v>
      </c>
    </row>
    <row r="202" spans="1:20" ht="51">
      <c r="A202" s="10">
        <v>200</v>
      </c>
      <c r="B202" s="10">
        <v>883436</v>
      </c>
      <c r="C202" s="23" t="s">
        <v>277</v>
      </c>
      <c r="D202" s="25" t="s">
        <v>7</v>
      </c>
      <c r="E202" s="10" t="s">
        <v>8</v>
      </c>
      <c r="F202" s="10"/>
      <c r="G202" s="24">
        <v>2100000</v>
      </c>
      <c r="H202" s="24"/>
      <c r="I202" s="14"/>
      <c r="J202" s="13"/>
      <c r="K202" s="13"/>
      <c r="L202" s="36">
        <v>2100000</v>
      </c>
      <c r="M202" s="37">
        <f t="shared" si="44"/>
        <v>2100000</v>
      </c>
      <c r="N202" s="37">
        <f t="shared" si="45"/>
        <v>2100000</v>
      </c>
      <c r="O202" s="37">
        <f t="shared" si="46"/>
        <v>2100000</v>
      </c>
      <c r="P202" s="37">
        <f t="shared" si="47"/>
        <v>2100000</v>
      </c>
      <c r="Q202" s="38" t="e">
        <f t="shared" si="48"/>
        <v>#DIV/0!</v>
      </c>
      <c r="R202" s="39" t="e">
        <f t="shared" si="49"/>
        <v>#DIV/0!</v>
      </c>
      <c r="S202" s="41">
        <f t="shared" si="52"/>
        <v>2100000</v>
      </c>
      <c r="T202" s="33" t="s">
        <v>808</v>
      </c>
    </row>
    <row r="203" spans="1:20">
      <c r="A203" s="10">
        <v>201</v>
      </c>
      <c r="B203" s="10">
        <v>883905</v>
      </c>
      <c r="C203" s="23" t="s">
        <v>278</v>
      </c>
      <c r="D203" s="25" t="s">
        <v>7</v>
      </c>
      <c r="E203" s="10" t="s">
        <v>8</v>
      </c>
      <c r="F203" s="10"/>
      <c r="G203" s="24">
        <v>1260000</v>
      </c>
      <c r="H203" s="24"/>
      <c r="I203" s="14"/>
      <c r="J203" s="13"/>
      <c r="K203" s="13"/>
      <c r="L203" s="36">
        <v>1260000</v>
      </c>
      <c r="M203" s="37">
        <f t="shared" si="44"/>
        <v>1260000</v>
      </c>
      <c r="N203" s="37">
        <f t="shared" si="45"/>
        <v>1260000</v>
      </c>
      <c r="O203" s="37">
        <f t="shared" si="46"/>
        <v>1260000</v>
      </c>
      <c r="P203" s="37">
        <f t="shared" si="47"/>
        <v>1260000</v>
      </c>
      <c r="Q203" s="38" t="e">
        <f t="shared" si="48"/>
        <v>#DIV/0!</v>
      </c>
      <c r="R203" s="39" t="e">
        <f t="shared" si="49"/>
        <v>#DIV/0!</v>
      </c>
      <c r="S203" s="41">
        <f t="shared" si="52"/>
        <v>1260000</v>
      </c>
      <c r="T203" s="33" t="s">
        <v>808</v>
      </c>
    </row>
    <row r="204" spans="1:20" ht="25.5">
      <c r="A204" s="10">
        <v>202</v>
      </c>
      <c r="B204" s="10">
        <v>883905</v>
      </c>
      <c r="C204" s="23" t="s">
        <v>279</v>
      </c>
      <c r="D204" s="25" t="s">
        <v>7</v>
      </c>
      <c r="E204" s="10" t="s">
        <v>8</v>
      </c>
      <c r="F204" s="10"/>
      <c r="G204" s="24">
        <v>1522500</v>
      </c>
      <c r="H204" s="24"/>
      <c r="I204" s="14"/>
      <c r="J204" s="13"/>
      <c r="K204" s="13"/>
      <c r="L204" s="36">
        <v>1522500</v>
      </c>
      <c r="M204" s="37">
        <f t="shared" si="44"/>
        <v>1522500</v>
      </c>
      <c r="N204" s="37">
        <f t="shared" si="45"/>
        <v>1522500</v>
      </c>
      <c r="O204" s="37">
        <f t="shared" si="46"/>
        <v>1522500</v>
      </c>
      <c r="P204" s="37">
        <f t="shared" si="47"/>
        <v>1522500</v>
      </c>
      <c r="Q204" s="38" t="e">
        <f t="shared" si="48"/>
        <v>#DIV/0!</v>
      </c>
      <c r="R204" s="39" t="e">
        <f t="shared" si="49"/>
        <v>#DIV/0!</v>
      </c>
      <c r="S204" s="41">
        <f t="shared" si="52"/>
        <v>1522500</v>
      </c>
      <c r="T204" s="33" t="s">
        <v>808</v>
      </c>
    </row>
    <row r="205" spans="1:20">
      <c r="A205" s="10">
        <v>203</v>
      </c>
      <c r="B205" s="10">
        <v>879420</v>
      </c>
      <c r="C205" s="23" t="s">
        <v>280</v>
      </c>
      <c r="D205" s="25" t="s">
        <v>7</v>
      </c>
      <c r="E205" s="10" t="s">
        <v>8</v>
      </c>
      <c r="F205" s="10"/>
      <c r="G205" s="24">
        <v>1302000</v>
      </c>
      <c r="H205" s="24"/>
      <c r="I205" s="14"/>
      <c r="J205" s="13"/>
      <c r="K205" s="13"/>
      <c r="L205" s="36">
        <v>1302000</v>
      </c>
      <c r="M205" s="37">
        <f t="shared" si="44"/>
        <v>1302000</v>
      </c>
      <c r="N205" s="37">
        <f t="shared" si="45"/>
        <v>1302000</v>
      </c>
      <c r="O205" s="37">
        <f t="shared" si="46"/>
        <v>1302000</v>
      </c>
      <c r="P205" s="37">
        <f t="shared" si="47"/>
        <v>1302000</v>
      </c>
      <c r="Q205" s="38" t="e">
        <f t="shared" si="48"/>
        <v>#DIV/0!</v>
      </c>
      <c r="R205" s="39" t="e">
        <f t="shared" si="49"/>
        <v>#DIV/0!</v>
      </c>
      <c r="S205" s="41">
        <f t="shared" si="52"/>
        <v>1302000</v>
      </c>
      <c r="T205" s="33" t="s">
        <v>808</v>
      </c>
    </row>
    <row r="206" spans="1:20" ht="51">
      <c r="A206" s="10">
        <v>204</v>
      </c>
      <c r="B206" s="10">
        <v>874910</v>
      </c>
      <c r="C206" s="23" t="s">
        <v>281</v>
      </c>
      <c r="D206" s="25" t="s">
        <v>7</v>
      </c>
      <c r="E206" s="10" t="s">
        <v>8</v>
      </c>
      <c r="F206" s="10"/>
      <c r="G206" s="24">
        <v>161032.20000000001</v>
      </c>
      <c r="H206" s="24"/>
      <c r="I206" s="14"/>
      <c r="J206" s="13"/>
      <c r="K206" s="13"/>
      <c r="L206" s="36">
        <v>161032.20000000001</v>
      </c>
      <c r="M206" s="37">
        <f t="shared" si="44"/>
        <v>161032.20000000001</v>
      </c>
      <c r="N206" s="37">
        <f t="shared" si="45"/>
        <v>161032.20000000001</v>
      </c>
      <c r="O206" s="37">
        <f t="shared" si="46"/>
        <v>161032.20000000001</v>
      </c>
      <c r="P206" s="37">
        <f t="shared" si="47"/>
        <v>161032.20000000001</v>
      </c>
      <c r="Q206" s="38" t="e">
        <f t="shared" si="48"/>
        <v>#DIV/0!</v>
      </c>
      <c r="R206" s="39" t="e">
        <f t="shared" si="49"/>
        <v>#DIV/0!</v>
      </c>
      <c r="S206" s="41">
        <f t="shared" si="52"/>
        <v>161032.20000000001</v>
      </c>
      <c r="T206" s="33" t="s">
        <v>808</v>
      </c>
    </row>
    <row r="207" spans="1:20" ht="38.25">
      <c r="A207" s="10">
        <v>205</v>
      </c>
      <c r="B207" s="10">
        <v>874810</v>
      </c>
      <c r="C207" s="23" t="s">
        <v>282</v>
      </c>
      <c r="D207" s="25" t="s">
        <v>7</v>
      </c>
      <c r="E207" s="10" t="s">
        <v>8</v>
      </c>
      <c r="F207" s="10"/>
      <c r="G207" s="24">
        <v>109858.35</v>
      </c>
      <c r="H207" s="24"/>
      <c r="I207" s="14"/>
      <c r="J207" s="13"/>
      <c r="K207" s="13"/>
      <c r="L207" s="36">
        <v>109858.35</v>
      </c>
      <c r="M207" s="37">
        <f t="shared" si="44"/>
        <v>109858.35</v>
      </c>
      <c r="N207" s="37">
        <f t="shared" si="45"/>
        <v>109858.35</v>
      </c>
      <c r="O207" s="37">
        <f t="shared" si="46"/>
        <v>109858.35</v>
      </c>
      <c r="P207" s="37">
        <f t="shared" si="47"/>
        <v>109858.35</v>
      </c>
      <c r="Q207" s="38" t="e">
        <f t="shared" si="48"/>
        <v>#DIV/0!</v>
      </c>
      <c r="R207" s="39" t="e">
        <f t="shared" si="49"/>
        <v>#DIV/0!</v>
      </c>
      <c r="S207" s="41">
        <f t="shared" si="52"/>
        <v>109858.35</v>
      </c>
      <c r="T207" s="33" t="s">
        <v>808</v>
      </c>
    </row>
    <row r="208" spans="1:20" ht="25.5">
      <c r="A208" s="10">
        <v>206</v>
      </c>
      <c r="B208" s="10">
        <v>874801</v>
      </c>
      <c r="C208" s="23" t="s">
        <v>283</v>
      </c>
      <c r="D208" s="25" t="s">
        <v>7</v>
      </c>
      <c r="E208" s="10" t="s">
        <v>8</v>
      </c>
      <c r="F208" s="10"/>
      <c r="G208" s="24">
        <v>84506.89</v>
      </c>
      <c r="H208" s="24"/>
      <c r="I208" s="14"/>
      <c r="J208" s="13"/>
      <c r="K208" s="13"/>
      <c r="L208" s="36">
        <v>84506.887499999997</v>
      </c>
      <c r="M208" s="37">
        <f t="shared" si="44"/>
        <v>84506.887499999997</v>
      </c>
      <c r="N208" s="37">
        <f t="shared" si="45"/>
        <v>84506.887499999997</v>
      </c>
      <c r="O208" s="37">
        <f t="shared" si="46"/>
        <v>84506.887499999997</v>
      </c>
      <c r="P208" s="37">
        <f t="shared" si="47"/>
        <v>84506.887499999997</v>
      </c>
      <c r="Q208" s="38" t="e">
        <f t="shared" si="48"/>
        <v>#DIV/0!</v>
      </c>
      <c r="R208" s="39" t="e">
        <f t="shared" si="49"/>
        <v>#DIV/0!</v>
      </c>
      <c r="S208" s="41">
        <f t="shared" si="52"/>
        <v>84506.887499999997</v>
      </c>
      <c r="T208" s="33" t="s">
        <v>808</v>
      </c>
    </row>
    <row r="209" spans="1:20" ht="25.5">
      <c r="A209" s="10">
        <v>207</v>
      </c>
      <c r="B209" s="10">
        <v>879132</v>
      </c>
      <c r="C209" s="23" t="s">
        <v>626</v>
      </c>
      <c r="D209" s="25" t="s">
        <v>7</v>
      </c>
      <c r="E209" s="10" t="s">
        <v>8</v>
      </c>
      <c r="F209" s="10"/>
      <c r="G209" s="24">
        <v>679350</v>
      </c>
      <c r="H209" s="24"/>
      <c r="I209" s="14"/>
      <c r="J209" s="13"/>
      <c r="K209" s="13"/>
      <c r="L209" s="36">
        <v>679350</v>
      </c>
      <c r="M209" s="37">
        <f t="shared" si="44"/>
        <v>679350</v>
      </c>
      <c r="N209" s="37">
        <f t="shared" si="45"/>
        <v>679350</v>
      </c>
      <c r="O209" s="37">
        <f t="shared" si="46"/>
        <v>679350</v>
      </c>
      <c r="P209" s="37">
        <f t="shared" si="47"/>
        <v>679350</v>
      </c>
      <c r="Q209" s="38" t="e">
        <f t="shared" si="48"/>
        <v>#DIV/0!</v>
      </c>
      <c r="R209" s="39" t="e">
        <f t="shared" si="49"/>
        <v>#DIV/0!</v>
      </c>
      <c r="S209" s="41">
        <f t="shared" si="52"/>
        <v>679350</v>
      </c>
      <c r="T209" s="33" t="s">
        <v>808</v>
      </c>
    </row>
    <row r="210" spans="1:20" ht="25.5">
      <c r="A210" s="10">
        <v>208</v>
      </c>
      <c r="B210" s="10">
        <v>877401</v>
      </c>
      <c r="C210" s="23" t="s">
        <v>284</v>
      </c>
      <c r="D210" s="25" t="s">
        <v>7</v>
      </c>
      <c r="E210" s="10" t="s">
        <v>8</v>
      </c>
      <c r="F210" s="10"/>
      <c r="G210" s="24">
        <v>265685.02</v>
      </c>
      <c r="H210" s="24"/>
      <c r="I210" s="14"/>
      <c r="J210" s="13"/>
      <c r="K210" s="13"/>
      <c r="L210" s="36">
        <v>265685.01750000002</v>
      </c>
      <c r="M210" s="37">
        <f t="shared" si="44"/>
        <v>265685.01750000002</v>
      </c>
      <c r="N210" s="37">
        <f t="shared" si="45"/>
        <v>265685.01750000002</v>
      </c>
      <c r="O210" s="37">
        <f t="shared" si="46"/>
        <v>265685.01750000002</v>
      </c>
      <c r="P210" s="37">
        <f t="shared" si="47"/>
        <v>265685.01750000002</v>
      </c>
      <c r="Q210" s="38" t="e">
        <f t="shared" si="48"/>
        <v>#DIV/0!</v>
      </c>
      <c r="R210" s="39" t="e">
        <f t="shared" si="49"/>
        <v>#DIV/0!</v>
      </c>
      <c r="S210" s="41">
        <f t="shared" si="52"/>
        <v>265685.01750000002</v>
      </c>
      <c r="T210" s="33" t="s">
        <v>808</v>
      </c>
    </row>
    <row r="211" spans="1:20" ht="25.5">
      <c r="A211" s="10">
        <v>209</v>
      </c>
      <c r="B211" s="10">
        <v>876500</v>
      </c>
      <c r="C211" s="23" t="s">
        <v>285</v>
      </c>
      <c r="D211" s="25" t="s">
        <v>7</v>
      </c>
      <c r="E211" s="10" t="s">
        <v>8</v>
      </c>
      <c r="F211" s="10"/>
      <c r="G211" s="24">
        <v>265685.02</v>
      </c>
      <c r="H211" s="24"/>
      <c r="I211" s="14"/>
      <c r="J211" s="13"/>
      <c r="K211" s="13"/>
      <c r="L211" s="36">
        <v>265685.01750000002</v>
      </c>
      <c r="M211" s="37">
        <f t="shared" si="44"/>
        <v>265685.01750000002</v>
      </c>
      <c r="N211" s="37">
        <f t="shared" si="45"/>
        <v>265685.01750000002</v>
      </c>
      <c r="O211" s="37">
        <f t="shared" si="46"/>
        <v>265685.01750000002</v>
      </c>
      <c r="P211" s="37">
        <f t="shared" si="47"/>
        <v>265685.01750000002</v>
      </c>
      <c r="Q211" s="38" t="e">
        <f t="shared" si="48"/>
        <v>#DIV/0!</v>
      </c>
      <c r="R211" s="39" t="e">
        <f t="shared" si="49"/>
        <v>#DIV/0!</v>
      </c>
      <c r="S211" s="41">
        <f t="shared" si="52"/>
        <v>265685.01750000002</v>
      </c>
      <c r="T211" s="33" t="s">
        <v>808</v>
      </c>
    </row>
    <row r="212" spans="1:20" ht="25.5">
      <c r="A212" s="10">
        <v>210</v>
      </c>
      <c r="B212" s="10">
        <v>877403</v>
      </c>
      <c r="C212" s="23" t="s">
        <v>627</v>
      </c>
      <c r="D212" s="25" t="s">
        <v>7</v>
      </c>
      <c r="E212" s="10" t="s">
        <v>8</v>
      </c>
      <c r="F212" s="10"/>
      <c r="G212" s="24">
        <v>265685.02</v>
      </c>
      <c r="H212" s="24"/>
      <c r="I212" s="14"/>
      <c r="J212" s="13"/>
      <c r="K212" s="13"/>
      <c r="L212" s="36">
        <v>265685.01750000002</v>
      </c>
      <c r="M212" s="37">
        <f t="shared" si="44"/>
        <v>265685.01750000002</v>
      </c>
      <c r="N212" s="37">
        <f t="shared" si="45"/>
        <v>265685.01750000002</v>
      </c>
      <c r="O212" s="37">
        <f t="shared" si="46"/>
        <v>265685.01750000002</v>
      </c>
      <c r="P212" s="37">
        <f t="shared" si="47"/>
        <v>265685.01750000002</v>
      </c>
      <c r="Q212" s="38" t="e">
        <f t="shared" si="48"/>
        <v>#DIV/0!</v>
      </c>
      <c r="R212" s="39" t="e">
        <f t="shared" si="49"/>
        <v>#DIV/0!</v>
      </c>
      <c r="S212" s="41">
        <f t="shared" si="52"/>
        <v>265685.01750000002</v>
      </c>
      <c r="T212" s="33" t="s">
        <v>808</v>
      </c>
    </row>
    <row r="213" spans="1:20" ht="25.5">
      <c r="A213" s="10">
        <v>211</v>
      </c>
      <c r="B213" s="10">
        <v>877402</v>
      </c>
      <c r="C213" s="23" t="s">
        <v>286</v>
      </c>
      <c r="D213" s="25" t="s">
        <v>7</v>
      </c>
      <c r="E213" s="10" t="s">
        <v>8</v>
      </c>
      <c r="F213" s="10"/>
      <c r="G213" s="24">
        <v>265685.02</v>
      </c>
      <c r="H213" s="24"/>
      <c r="I213" s="14"/>
      <c r="J213" s="13"/>
      <c r="K213" s="13"/>
      <c r="L213" s="36">
        <v>265685.01750000002</v>
      </c>
      <c r="M213" s="37">
        <f t="shared" si="44"/>
        <v>265685.01750000002</v>
      </c>
      <c r="N213" s="37">
        <f t="shared" si="45"/>
        <v>265685.01750000002</v>
      </c>
      <c r="O213" s="37">
        <f t="shared" si="46"/>
        <v>265685.01750000002</v>
      </c>
      <c r="P213" s="37">
        <f t="shared" si="47"/>
        <v>265685.01750000002</v>
      </c>
      <c r="Q213" s="38" t="e">
        <f t="shared" si="48"/>
        <v>#DIV/0!</v>
      </c>
      <c r="R213" s="39" t="e">
        <f t="shared" si="49"/>
        <v>#DIV/0!</v>
      </c>
      <c r="S213" s="41">
        <f t="shared" si="52"/>
        <v>265685.01750000002</v>
      </c>
      <c r="T213" s="33" t="s">
        <v>808</v>
      </c>
    </row>
    <row r="214" spans="1:20" ht="25.5">
      <c r="A214" s="10">
        <v>212</v>
      </c>
      <c r="B214" s="10">
        <v>879901</v>
      </c>
      <c r="C214" s="23" t="s">
        <v>287</v>
      </c>
      <c r="D214" s="25" t="s">
        <v>7</v>
      </c>
      <c r="E214" s="10" t="s">
        <v>8</v>
      </c>
      <c r="F214" s="10"/>
      <c r="G214" s="24">
        <v>1302000</v>
      </c>
      <c r="H214" s="24"/>
      <c r="I214" s="14"/>
      <c r="J214" s="13"/>
      <c r="K214" s="13"/>
      <c r="L214" s="36">
        <v>1302000</v>
      </c>
      <c r="M214" s="37">
        <f t="shared" si="44"/>
        <v>1302000</v>
      </c>
      <c r="N214" s="37">
        <f t="shared" si="45"/>
        <v>1302000</v>
      </c>
      <c r="O214" s="37">
        <f t="shared" si="46"/>
        <v>1302000</v>
      </c>
      <c r="P214" s="37">
        <f t="shared" si="47"/>
        <v>1302000</v>
      </c>
      <c r="Q214" s="38" t="e">
        <f t="shared" si="48"/>
        <v>#DIV/0!</v>
      </c>
      <c r="R214" s="39" t="e">
        <f t="shared" si="49"/>
        <v>#DIV/0!</v>
      </c>
      <c r="S214" s="41">
        <f t="shared" si="52"/>
        <v>1302000</v>
      </c>
      <c r="T214" s="33" t="s">
        <v>808</v>
      </c>
    </row>
    <row r="215" spans="1:20" ht="25.5">
      <c r="A215" s="10">
        <v>213</v>
      </c>
      <c r="B215" s="10">
        <v>879901</v>
      </c>
      <c r="C215" s="23" t="s">
        <v>288</v>
      </c>
      <c r="D215" s="25" t="s">
        <v>7</v>
      </c>
      <c r="E215" s="10" t="s">
        <v>8</v>
      </c>
      <c r="F215" s="10"/>
      <c r="G215" s="24">
        <v>1302000</v>
      </c>
      <c r="H215" s="24"/>
      <c r="I215" s="14"/>
      <c r="J215" s="13"/>
      <c r="K215" s="13"/>
      <c r="L215" s="36">
        <v>1302000</v>
      </c>
      <c r="M215" s="37">
        <f t="shared" si="44"/>
        <v>1302000</v>
      </c>
      <c r="N215" s="37">
        <f t="shared" si="45"/>
        <v>1302000</v>
      </c>
      <c r="O215" s="37">
        <f t="shared" si="46"/>
        <v>1302000</v>
      </c>
      <c r="P215" s="37">
        <f t="shared" si="47"/>
        <v>1302000</v>
      </c>
      <c r="Q215" s="38" t="e">
        <f t="shared" si="48"/>
        <v>#DIV/0!</v>
      </c>
      <c r="R215" s="39" t="e">
        <f t="shared" si="49"/>
        <v>#DIV/0!</v>
      </c>
      <c r="S215" s="41">
        <f t="shared" si="52"/>
        <v>1302000</v>
      </c>
      <c r="T215" s="33" t="s">
        <v>808</v>
      </c>
    </row>
    <row r="216" spans="1:20" ht="25.5">
      <c r="A216" s="10">
        <v>214</v>
      </c>
      <c r="B216" s="10">
        <v>879901</v>
      </c>
      <c r="C216" s="23" t="s">
        <v>289</v>
      </c>
      <c r="D216" s="25" t="s">
        <v>7</v>
      </c>
      <c r="E216" s="10" t="s">
        <v>8</v>
      </c>
      <c r="F216" s="10"/>
      <c r="G216" s="24">
        <v>1302000</v>
      </c>
      <c r="H216" s="24"/>
      <c r="I216" s="14"/>
      <c r="J216" s="13"/>
      <c r="K216" s="13"/>
      <c r="L216" s="36">
        <v>1302000</v>
      </c>
      <c r="M216" s="37">
        <f t="shared" si="44"/>
        <v>1302000</v>
      </c>
      <c r="N216" s="37">
        <f t="shared" si="45"/>
        <v>1302000</v>
      </c>
      <c r="O216" s="37">
        <f t="shared" si="46"/>
        <v>1302000</v>
      </c>
      <c r="P216" s="37">
        <f t="shared" si="47"/>
        <v>1302000</v>
      </c>
      <c r="Q216" s="38" t="e">
        <f t="shared" si="48"/>
        <v>#DIV/0!</v>
      </c>
      <c r="R216" s="39" t="e">
        <f t="shared" si="49"/>
        <v>#DIV/0!</v>
      </c>
      <c r="S216" s="41">
        <f t="shared" si="52"/>
        <v>1302000</v>
      </c>
      <c r="T216" s="33" t="s">
        <v>808</v>
      </c>
    </row>
    <row r="217" spans="1:20" ht="38.25">
      <c r="A217" s="10">
        <v>215</v>
      </c>
      <c r="B217" s="10">
        <v>873501</v>
      </c>
      <c r="C217" s="23" t="s">
        <v>290</v>
      </c>
      <c r="D217" s="25" t="s">
        <v>7</v>
      </c>
      <c r="E217" s="10" t="s">
        <v>8</v>
      </c>
      <c r="F217" s="10"/>
      <c r="G217" s="24">
        <v>64289.72</v>
      </c>
      <c r="H217" s="24"/>
      <c r="I217" s="14"/>
      <c r="J217" s="13"/>
      <c r="K217" s="13"/>
      <c r="L217" s="36">
        <v>64289.715000000004</v>
      </c>
      <c r="M217" s="37">
        <f t="shared" si="44"/>
        <v>64289.715000000004</v>
      </c>
      <c r="N217" s="37">
        <f t="shared" si="45"/>
        <v>64289.715000000004</v>
      </c>
      <c r="O217" s="37">
        <f t="shared" si="46"/>
        <v>64289.715000000004</v>
      </c>
      <c r="P217" s="37">
        <f t="shared" si="47"/>
        <v>64289.715000000004</v>
      </c>
      <c r="Q217" s="38" t="e">
        <f t="shared" si="48"/>
        <v>#DIV/0!</v>
      </c>
      <c r="R217" s="39" t="e">
        <f t="shared" si="49"/>
        <v>#DIV/0!</v>
      </c>
      <c r="S217" s="41">
        <f t="shared" si="52"/>
        <v>64289.715000000004</v>
      </c>
      <c r="T217" s="33" t="s">
        <v>808</v>
      </c>
    </row>
    <row r="218" spans="1:20" ht="25.5">
      <c r="A218" s="10">
        <v>216</v>
      </c>
      <c r="B218" s="10">
        <v>876902</v>
      </c>
      <c r="C218" s="23" t="s">
        <v>291</v>
      </c>
      <c r="D218" s="25" t="s">
        <v>7</v>
      </c>
      <c r="E218" s="10" t="s">
        <v>8</v>
      </c>
      <c r="F218" s="10"/>
      <c r="G218" s="24">
        <v>1041862.4</v>
      </c>
      <c r="H218" s="24"/>
      <c r="I218" s="14"/>
      <c r="J218" s="13"/>
      <c r="K218" s="13"/>
      <c r="L218" s="36">
        <v>1041862.395</v>
      </c>
      <c r="M218" s="37">
        <f t="shared" si="44"/>
        <v>1041862.395</v>
      </c>
      <c r="N218" s="37">
        <f t="shared" si="45"/>
        <v>1041862.395</v>
      </c>
      <c r="O218" s="37">
        <f t="shared" si="46"/>
        <v>1041862.395</v>
      </c>
      <c r="P218" s="37">
        <f t="shared" si="47"/>
        <v>1041862.395</v>
      </c>
      <c r="Q218" s="38" t="e">
        <f t="shared" si="48"/>
        <v>#DIV/0!</v>
      </c>
      <c r="R218" s="39" t="e">
        <f t="shared" si="49"/>
        <v>#DIV/0!</v>
      </c>
      <c r="S218" s="41">
        <f t="shared" si="52"/>
        <v>1041862.395</v>
      </c>
      <c r="T218" s="33" t="s">
        <v>808</v>
      </c>
    </row>
    <row r="219" spans="1:20" ht="25.5">
      <c r="A219" s="10">
        <v>217</v>
      </c>
      <c r="B219" s="10">
        <v>876901</v>
      </c>
      <c r="C219" s="23" t="s">
        <v>292</v>
      </c>
      <c r="D219" s="25" t="s">
        <v>7</v>
      </c>
      <c r="E219" s="10" t="s">
        <v>8</v>
      </c>
      <c r="F219" s="10"/>
      <c r="G219" s="24">
        <v>831797.24</v>
      </c>
      <c r="H219" s="24"/>
      <c r="I219" s="14"/>
      <c r="J219" s="13"/>
      <c r="K219" s="13"/>
      <c r="L219" s="36">
        <v>831797.24249999993</v>
      </c>
      <c r="M219" s="37">
        <f t="shared" si="44"/>
        <v>831797.24249999993</v>
      </c>
      <c r="N219" s="37">
        <f t="shared" si="45"/>
        <v>831797.24249999993</v>
      </c>
      <c r="O219" s="37">
        <f t="shared" si="46"/>
        <v>831797.24249999993</v>
      </c>
      <c r="P219" s="37">
        <f t="shared" si="47"/>
        <v>831797.24249999993</v>
      </c>
      <c r="Q219" s="38" t="e">
        <f t="shared" si="48"/>
        <v>#DIV/0!</v>
      </c>
      <c r="R219" s="39" t="e">
        <f t="shared" si="49"/>
        <v>#DIV/0!</v>
      </c>
      <c r="S219" s="41">
        <f t="shared" si="52"/>
        <v>831797.24249999993</v>
      </c>
      <c r="T219" s="33" t="s">
        <v>808</v>
      </c>
    </row>
    <row r="220" spans="1:20">
      <c r="A220" s="10">
        <v>218</v>
      </c>
      <c r="B220" s="10">
        <v>883440</v>
      </c>
      <c r="C220" s="23" t="s">
        <v>293</v>
      </c>
      <c r="D220" s="25" t="s">
        <v>7</v>
      </c>
      <c r="E220" s="10" t="s">
        <v>8</v>
      </c>
      <c r="F220" s="10"/>
      <c r="G220" s="24">
        <v>1260000</v>
      </c>
      <c r="H220" s="24"/>
      <c r="I220" s="14"/>
      <c r="J220" s="13"/>
      <c r="K220" s="13"/>
      <c r="L220" s="36">
        <v>1260000</v>
      </c>
      <c r="M220" s="37">
        <f t="shared" si="44"/>
        <v>1260000</v>
      </c>
      <c r="N220" s="37">
        <f t="shared" si="45"/>
        <v>1260000</v>
      </c>
      <c r="O220" s="37">
        <f t="shared" si="46"/>
        <v>1260000</v>
      </c>
      <c r="P220" s="37">
        <f t="shared" si="47"/>
        <v>1260000</v>
      </c>
      <c r="Q220" s="38" t="e">
        <f t="shared" si="48"/>
        <v>#DIV/0!</v>
      </c>
      <c r="R220" s="39" t="e">
        <f t="shared" si="49"/>
        <v>#DIV/0!</v>
      </c>
      <c r="S220" s="41">
        <f t="shared" si="52"/>
        <v>1260000</v>
      </c>
      <c r="T220" s="33" t="s">
        <v>808</v>
      </c>
    </row>
    <row r="221" spans="1:20" ht="25.5">
      <c r="A221" s="10">
        <v>219</v>
      </c>
      <c r="B221" s="10">
        <v>883440</v>
      </c>
      <c r="C221" s="23" t="s">
        <v>294</v>
      </c>
      <c r="D221" s="25" t="s">
        <v>7</v>
      </c>
      <c r="E221" s="10" t="s">
        <v>8</v>
      </c>
      <c r="F221" s="10"/>
      <c r="G221" s="24">
        <v>1470000</v>
      </c>
      <c r="H221" s="24"/>
      <c r="I221" s="14"/>
      <c r="J221" s="13"/>
      <c r="K221" s="13"/>
      <c r="L221" s="36">
        <v>1470000</v>
      </c>
      <c r="M221" s="37">
        <f t="shared" si="44"/>
        <v>1470000</v>
      </c>
      <c r="N221" s="37">
        <f t="shared" si="45"/>
        <v>1470000</v>
      </c>
      <c r="O221" s="37">
        <f t="shared" si="46"/>
        <v>1470000</v>
      </c>
      <c r="P221" s="37">
        <f t="shared" si="47"/>
        <v>1470000</v>
      </c>
      <c r="Q221" s="38" t="e">
        <f t="shared" si="48"/>
        <v>#DIV/0!</v>
      </c>
      <c r="R221" s="39" t="e">
        <f t="shared" si="49"/>
        <v>#DIV/0!</v>
      </c>
      <c r="S221" s="41">
        <f t="shared" si="52"/>
        <v>1470000</v>
      </c>
      <c r="T221" s="33" t="s">
        <v>808</v>
      </c>
    </row>
    <row r="222" spans="1:20" ht="38.25">
      <c r="A222" s="10">
        <v>220</v>
      </c>
      <c r="B222" s="10">
        <v>881701</v>
      </c>
      <c r="C222" s="23" t="s">
        <v>295</v>
      </c>
      <c r="D222" s="25" t="s">
        <v>7</v>
      </c>
      <c r="E222" s="10" t="s">
        <v>8</v>
      </c>
      <c r="F222" s="10"/>
      <c r="G222" s="24">
        <v>47957.07</v>
      </c>
      <c r="H222" s="24"/>
      <c r="I222" s="14"/>
      <c r="J222" s="13"/>
      <c r="K222" s="13"/>
      <c r="L222" s="36">
        <v>47957.07</v>
      </c>
      <c r="M222" s="37">
        <f t="shared" si="44"/>
        <v>47957.07</v>
      </c>
      <c r="N222" s="37">
        <f t="shared" si="45"/>
        <v>47957.07</v>
      </c>
      <c r="O222" s="37">
        <f t="shared" si="46"/>
        <v>47957.07</v>
      </c>
      <c r="P222" s="37">
        <f t="shared" si="47"/>
        <v>47957.07</v>
      </c>
      <c r="Q222" s="38" t="e">
        <f t="shared" si="48"/>
        <v>#DIV/0!</v>
      </c>
      <c r="R222" s="39" t="e">
        <f t="shared" si="49"/>
        <v>#DIV/0!</v>
      </c>
      <c r="S222" s="41">
        <f t="shared" si="52"/>
        <v>47957.07</v>
      </c>
      <c r="T222" s="33" t="s">
        <v>808</v>
      </c>
    </row>
    <row r="223" spans="1:20" ht="25.5">
      <c r="A223" s="10">
        <v>221</v>
      </c>
      <c r="B223" s="10">
        <v>879990</v>
      </c>
      <c r="C223" s="23" t="s">
        <v>628</v>
      </c>
      <c r="D223" s="25" t="s">
        <v>7</v>
      </c>
      <c r="E223" s="10" t="s">
        <v>8</v>
      </c>
      <c r="F223" s="10"/>
      <c r="G223" s="24">
        <v>291900</v>
      </c>
      <c r="H223" s="24"/>
      <c r="I223" s="14"/>
      <c r="J223" s="13"/>
      <c r="K223" s="13"/>
      <c r="L223" s="36">
        <v>291900</v>
      </c>
      <c r="M223" s="37">
        <f t="shared" si="44"/>
        <v>291900</v>
      </c>
      <c r="N223" s="37">
        <f t="shared" si="45"/>
        <v>291900</v>
      </c>
      <c r="O223" s="37">
        <f t="shared" si="46"/>
        <v>291900</v>
      </c>
      <c r="P223" s="37">
        <f t="shared" si="47"/>
        <v>291900</v>
      </c>
      <c r="Q223" s="38" t="e">
        <f t="shared" si="48"/>
        <v>#DIV/0!</v>
      </c>
      <c r="R223" s="39" t="e">
        <f t="shared" si="49"/>
        <v>#DIV/0!</v>
      </c>
      <c r="S223" s="41">
        <f t="shared" si="52"/>
        <v>291900</v>
      </c>
      <c r="T223" s="33" t="s">
        <v>808</v>
      </c>
    </row>
    <row r="224" spans="1:20">
      <c r="A224" s="10">
        <v>222</v>
      </c>
      <c r="B224" s="10">
        <v>877901</v>
      </c>
      <c r="C224" s="23" t="s">
        <v>297</v>
      </c>
      <c r="D224" s="25" t="s">
        <v>7</v>
      </c>
      <c r="E224" s="10" t="s">
        <v>8</v>
      </c>
      <c r="F224" s="10"/>
      <c r="G224" s="24">
        <v>661393.64</v>
      </c>
      <c r="H224" s="24"/>
      <c r="I224" s="14"/>
      <c r="J224" s="13"/>
      <c r="K224" s="13"/>
      <c r="L224" s="36">
        <v>661393.63500000001</v>
      </c>
      <c r="M224" s="37">
        <f t="shared" si="44"/>
        <v>661393.63500000001</v>
      </c>
      <c r="N224" s="37">
        <f t="shared" si="45"/>
        <v>661393.63500000001</v>
      </c>
      <c r="O224" s="37">
        <f t="shared" si="46"/>
        <v>661393.63500000001</v>
      </c>
      <c r="P224" s="37">
        <f t="shared" si="47"/>
        <v>661393.63500000001</v>
      </c>
      <c r="Q224" s="38" t="e">
        <f t="shared" si="48"/>
        <v>#DIV/0!</v>
      </c>
      <c r="R224" s="39" t="e">
        <f t="shared" si="49"/>
        <v>#DIV/0!</v>
      </c>
      <c r="S224" s="41">
        <f t="shared" si="52"/>
        <v>661393.63500000001</v>
      </c>
      <c r="T224" s="33" t="s">
        <v>808</v>
      </c>
    </row>
    <row r="225" spans="1:20">
      <c r="A225" s="10">
        <v>223</v>
      </c>
      <c r="B225" s="10">
        <v>881410</v>
      </c>
      <c r="C225" s="23" t="s">
        <v>298</v>
      </c>
      <c r="D225" s="25" t="s">
        <v>7</v>
      </c>
      <c r="E225" s="10" t="s">
        <v>8</v>
      </c>
      <c r="F225" s="10"/>
      <c r="G225" s="24">
        <v>661393.64</v>
      </c>
      <c r="H225" s="24"/>
      <c r="I225" s="14"/>
      <c r="J225" s="13"/>
      <c r="K225" s="13"/>
      <c r="L225" s="36">
        <v>661393.63500000001</v>
      </c>
      <c r="M225" s="37">
        <f t="shared" si="44"/>
        <v>661393.63500000001</v>
      </c>
      <c r="N225" s="37">
        <f t="shared" si="45"/>
        <v>661393.63500000001</v>
      </c>
      <c r="O225" s="37">
        <f t="shared" si="46"/>
        <v>661393.63500000001</v>
      </c>
      <c r="P225" s="37">
        <f t="shared" si="47"/>
        <v>661393.63500000001</v>
      </c>
      <c r="Q225" s="38" t="e">
        <f t="shared" si="48"/>
        <v>#DIV/0!</v>
      </c>
      <c r="R225" s="39" t="e">
        <f t="shared" si="49"/>
        <v>#DIV/0!</v>
      </c>
      <c r="S225" s="41">
        <f t="shared" si="52"/>
        <v>661393.63500000001</v>
      </c>
      <c r="T225" s="33" t="s">
        <v>808</v>
      </c>
    </row>
    <row r="226" spans="1:20" ht="25.5">
      <c r="A226" s="10">
        <v>224</v>
      </c>
      <c r="B226" s="10" t="s">
        <v>629</v>
      </c>
      <c r="C226" s="23" t="s">
        <v>630</v>
      </c>
      <c r="D226" s="25" t="s">
        <v>7</v>
      </c>
      <c r="E226" s="10" t="s">
        <v>8</v>
      </c>
      <c r="F226" s="10"/>
      <c r="G226" s="24">
        <v>28424.55</v>
      </c>
      <c r="H226" s="24"/>
      <c r="I226" s="14"/>
      <c r="J226" s="13"/>
      <c r="K226" s="13"/>
      <c r="L226" s="36">
        <v>28424.55</v>
      </c>
      <c r="M226" s="37">
        <f t="shared" si="44"/>
        <v>28424.55</v>
      </c>
      <c r="N226" s="37">
        <f t="shared" si="45"/>
        <v>28424.55</v>
      </c>
      <c r="O226" s="37">
        <f t="shared" si="46"/>
        <v>28424.55</v>
      </c>
      <c r="P226" s="37">
        <f t="shared" si="47"/>
        <v>28424.55</v>
      </c>
      <c r="Q226" s="38" t="e">
        <f t="shared" si="48"/>
        <v>#DIV/0!</v>
      </c>
      <c r="R226" s="39" t="e">
        <f t="shared" si="49"/>
        <v>#DIV/0!</v>
      </c>
      <c r="S226" s="41">
        <f t="shared" si="52"/>
        <v>28424.55</v>
      </c>
      <c r="T226" s="33" t="s">
        <v>808</v>
      </c>
    </row>
    <row r="227" spans="1:20" ht="38.25">
      <c r="A227" s="10">
        <v>225</v>
      </c>
      <c r="B227" s="10">
        <v>389103</v>
      </c>
      <c r="C227" s="23" t="s">
        <v>299</v>
      </c>
      <c r="D227" s="25" t="s">
        <v>7</v>
      </c>
      <c r="E227" s="10" t="s">
        <v>8</v>
      </c>
      <c r="F227" s="10"/>
      <c r="G227" s="24">
        <v>461158.74</v>
      </c>
      <c r="H227" s="24"/>
      <c r="I227" s="14"/>
      <c r="J227" s="13"/>
      <c r="K227" s="13"/>
      <c r="L227" s="36">
        <v>461158.74</v>
      </c>
      <c r="M227" s="37">
        <f t="shared" si="44"/>
        <v>461158.74</v>
      </c>
      <c r="N227" s="37">
        <f t="shared" si="45"/>
        <v>461158.74</v>
      </c>
      <c r="O227" s="37">
        <f t="shared" si="46"/>
        <v>461158.74</v>
      </c>
      <c r="P227" s="37">
        <f t="shared" si="47"/>
        <v>461158.74</v>
      </c>
      <c r="Q227" s="38" t="e">
        <f t="shared" si="48"/>
        <v>#DIV/0!</v>
      </c>
      <c r="R227" s="39" t="e">
        <f t="shared" si="49"/>
        <v>#DIV/0!</v>
      </c>
      <c r="S227" s="41">
        <f t="shared" si="52"/>
        <v>461158.74</v>
      </c>
      <c r="T227" s="33" t="s">
        <v>808</v>
      </c>
    </row>
    <row r="228" spans="1:20" ht="51">
      <c r="A228" s="10">
        <v>226</v>
      </c>
      <c r="B228" s="10">
        <v>890486</v>
      </c>
      <c r="C228" s="23" t="s">
        <v>300</v>
      </c>
      <c r="D228" s="25" t="s">
        <v>7</v>
      </c>
      <c r="E228" s="10" t="s">
        <v>8</v>
      </c>
      <c r="F228" s="10"/>
      <c r="G228" s="24">
        <v>48813.19</v>
      </c>
      <c r="H228" s="24"/>
      <c r="I228" s="14"/>
      <c r="J228" s="13"/>
      <c r="K228" s="13"/>
      <c r="L228" s="36">
        <v>48813.1875</v>
      </c>
      <c r="M228" s="37">
        <f t="shared" si="44"/>
        <v>48813.1875</v>
      </c>
      <c r="N228" s="37">
        <f t="shared" si="45"/>
        <v>48813.1875</v>
      </c>
      <c r="O228" s="37">
        <f t="shared" si="46"/>
        <v>48813.1875</v>
      </c>
      <c r="P228" s="37">
        <f t="shared" si="47"/>
        <v>48813.1875</v>
      </c>
      <c r="Q228" s="38" t="e">
        <f t="shared" si="48"/>
        <v>#DIV/0!</v>
      </c>
      <c r="R228" s="39" t="e">
        <f t="shared" si="49"/>
        <v>#DIV/0!</v>
      </c>
      <c r="S228" s="41">
        <f t="shared" si="52"/>
        <v>48813.1875</v>
      </c>
      <c r="T228" s="33" t="s">
        <v>808</v>
      </c>
    </row>
    <row r="229" spans="1:20" ht="38.25">
      <c r="A229" s="10">
        <v>227</v>
      </c>
      <c r="B229" s="10">
        <v>851301</v>
      </c>
      <c r="C229" s="23" t="s">
        <v>631</v>
      </c>
      <c r="D229" s="25" t="s">
        <v>7</v>
      </c>
      <c r="E229" s="10" t="s">
        <v>8</v>
      </c>
      <c r="F229" s="10"/>
      <c r="G229" s="24">
        <v>566635.06999999995</v>
      </c>
      <c r="H229" s="24"/>
      <c r="I229" s="14"/>
      <c r="J229" s="13"/>
      <c r="K229" s="13"/>
      <c r="L229" s="36">
        <v>566635.07250000001</v>
      </c>
      <c r="M229" s="37">
        <f t="shared" si="44"/>
        <v>566635.07250000001</v>
      </c>
      <c r="N229" s="37">
        <f t="shared" si="45"/>
        <v>566635.07250000001</v>
      </c>
      <c r="O229" s="37">
        <f t="shared" si="46"/>
        <v>566635.07250000001</v>
      </c>
      <c r="P229" s="37">
        <f t="shared" si="47"/>
        <v>566635.07250000001</v>
      </c>
      <c r="Q229" s="38" t="e">
        <f t="shared" si="48"/>
        <v>#DIV/0!</v>
      </c>
      <c r="R229" s="39" t="e">
        <f t="shared" si="49"/>
        <v>#DIV/0!</v>
      </c>
      <c r="S229" s="41">
        <f t="shared" si="52"/>
        <v>566635.07250000001</v>
      </c>
      <c r="T229" s="33" t="s">
        <v>808</v>
      </c>
    </row>
    <row r="230" spans="1:20">
      <c r="A230" s="10">
        <v>228</v>
      </c>
      <c r="B230" s="10">
        <v>875510</v>
      </c>
      <c r="C230" s="23" t="s">
        <v>301</v>
      </c>
      <c r="D230" s="25" t="s">
        <v>7</v>
      </c>
      <c r="E230" s="10" t="s">
        <v>8</v>
      </c>
      <c r="F230" s="10"/>
      <c r="G230" s="24">
        <v>1088496.05</v>
      </c>
      <c r="H230" s="24"/>
      <c r="I230" s="14"/>
      <c r="J230" s="13"/>
      <c r="K230" s="13"/>
      <c r="L230" s="36">
        <v>1088496.0449999999</v>
      </c>
      <c r="M230" s="37">
        <f t="shared" si="44"/>
        <v>1088496.0449999999</v>
      </c>
      <c r="N230" s="37">
        <f t="shared" si="45"/>
        <v>1088496.0449999999</v>
      </c>
      <c r="O230" s="37">
        <f t="shared" si="46"/>
        <v>1088496.0449999999</v>
      </c>
      <c r="P230" s="37">
        <f t="shared" si="47"/>
        <v>1088496.0449999999</v>
      </c>
      <c r="Q230" s="38" t="e">
        <f t="shared" si="48"/>
        <v>#DIV/0!</v>
      </c>
      <c r="R230" s="39" t="e">
        <f t="shared" si="49"/>
        <v>#DIV/0!</v>
      </c>
      <c r="S230" s="41">
        <f t="shared" si="52"/>
        <v>1088496.0449999999</v>
      </c>
      <c r="T230" s="33" t="s">
        <v>808</v>
      </c>
    </row>
    <row r="231" spans="1:20">
      <c r="A231" s="10">
        <v>229</v>
      </c>
      <c r="B231" s="10">
        <v>875530</v>
      </c>
      <c r="C231" s="23" t="s">
        <v>302</v>
      </c>
      <c r="D231" s="25" t="s">
        <v>7</v>
      </c>
      <c r="E231" s="10" t="s">
        <v>8</v>
      </c>
      <c r="F231" s="10"/>
      <c r="G231" s="24">
        <v>650610.66</v>
      </c>
      <c r="H231" s="24"/>
      <c r="I231" s="14"/>
      <c r="J231" s="13"/>
      <c r="K231" s="13"/>
      <c r="L231" s="36">
        <v>650610.65999999992</v>
      </c>
      <c r="M231" s="37">
        <f t="shared" si="44"/>
        <v>650610.65999999992</v>
      </c>
      <c r="N231" s="37">
        <f t="shared" si="45"/>
        <v>650610.65999999992</v>
      </c>
      <c r="O231" s="37">
        <f t="shared" si="46"/>
        <v>650610.65999999992</v>
      </c>
      <c r="P231" s="37">
        <f t="shared" si="47"/>
        <v>650610.65999999992</v>
      </c>
      <c r="Q231" s="38" t="e">
        <f t="shared" si="48"/>
        <v>#DIV/0!</v>
      </c>
      <c r="R231" s="39" t="e">
        <f t="shared" si="49"/>
        <v>#DIV/0!</v>
      </c>
      <c r="S231" s="41">
        <f t="shared" si="52"/>
        <v>650610.65999999992</v>
      </c>
      <c r="T231" s="33" t="s">
        <v>808</v>
      </c>
    </row>
    <row r="232" spans="1:20">
      <c r="A232" s="10">
        <v>230</v>
      </c>
      <c r="B232" s="10">
        <v>875520</v>
      </c>
      <c r="C232" s="23" t="s">
        <v>303</v>
      </c>
      <c r="D232" s="25" t="s">
        <v>7</v>
      </c>
      <c r="E232" s="10" t="s">
        <v>8</v>
      </c>
      <c r="F232" s="10"/>
      <c r="G232" s="24">
        <v>650610.66</v>
      </c>
      <c r="H232" s="24"/>
      <c r="I232" s="14"/>
      <c r="J232" s="13"/>
      <c r="K232" s="13"/>
      <c r="L232" s="36">
        <v>650610.65999999992</v>
      </c>
      <c r="M232" s="37">
        <f t="shared" si="44"/>
        <v>650610.65999999992</v>
      </c>
      <c r="N232" s="37">
        <f t="shared" si="45"/>
        <v>650610.65999999992</v>
      </c>
      <c r="O232" s="37">
        <f t="shared" si="46"/>
        <v>650610.65999999992</v>
      </c>
      <c r="P232" s="37">
        <f t="shared" si="47"/>
        <v>650610.65999999992</v>
      </c>
      <c r="Q232" s="38" t="e">
        <f t="shared" si="48"/>
        <v>#DIV/0!</v>
      </c>
      <c r="R232" s="39" t="e">
        <f t="shared" si="49"/>
        <v>#DIV/0!</v>
      </c>
      <c r="S232" s="41">
        <f t="shared" si="52"/>
        <v>650610.65999999992</v>
      </c>
      <c r="T232" s="33" t="s">
        <v>808</v>
      </c>
    </row>
    <row r="233" spans="1:20" ht="25.5">
      <c r="A233" s="10">
        <v>231</v>
      </c>
      <c r="B233" s="10">
        <v>875501</v>
      </c>
      <c r="C233" s="23" t="s">
        <v>304</v>
      </c>
      <c r="D233" s="25" t="s">
        <v>7</v>
      </c>
      <c r="E233" s="10" t="s">
        <v>8</v>
      </c>
      <c r="F233" s="10"/>
      <c r="G233" s="24">
        <v>1366679.9</v>
      </c>
      <c r="H233" s="24"/>
      <c r="I233" s="14"/>
      <c r="J233" s="13"/>
      <c r="K233" s="13"/>
      <c r="L233" s="36">
        <v>1366679.895</v>
      </c>
      <c r="M233" s="37">
        <f t="shared" si="44"/>
        <v>1366679.895</v>
      </c>
      <c r="N233" s="37">
        <f t="shared" si="45"/>
        <v>1366679.895</v>
      </c>
      <c r="O233" s="37">
        <f t="shared" si="46"/>
        <v>1366679.895</v>
      </c>
      <c r="P233" s="37">
        <f t="shared" si="47"/>
        <v>1366679.895</v>
      </c>
      <c r="Q233" s="38" t="e">
        <f t="shared" si="48"/>
        <v>#DIV/0!</v>
      </c>
      <c r="R233" s="39" t="e">
        <f t="shared" si="49"/>
        <v>#DIV/0!</v>
      </c>
      <c r="S233" s="41">
        <f t="shared" si="52"/>
        <v>1366679.895</v>
      </c>
      <c r="T233" s="33" t="s">
        <v>808</v>
      </c>
    </row>
    <row r="234" spans="1:20" ht="25.5">
      <c r="A234" s="10">
        <v>232</v>
      </c>
      <c r="B234" s="10">
        <v>895004</v>
      </c>
      <c r="C234" s="23" t="s">
        <v>632</v>
      </c>
      <c r="D234" s="25" t="s">
        <v>7</v>
      </c>
      <c r="E234" s="10" t="s">
        <v>8</v>
      </c>
      <c r="F234" s="10"/>
      <c r="G234" s="24">
        <v>223843.94</v>
      </c>
      <c r="H234" s="24"/>
      <c r="I234" s="14"/>
      <c r="J234" s="13"/>
      <c r="K234" s="13"/>
      <c r="L234" s="36">
        <v>223843.935</v>
      </c>
      <c r="M234" s="37">
        <f t="shared" si="44"/>
        <v>223843.935</v>
      </c>
      <c r="N234" s="37">
        <f t="shared" si="45"/>
        <v>223843.935</v>
      </c>
      <c r="O234" s="37">
        <f t="shared" si="46"/>
        <v>223843.935</v>
      </c>
      <c r="P234" s="37">
        <f t="shared" si="47"/>
        <v>223843.935</v>
      </c>
      <c r="Q234" s="38" t="e">
        <f t="shared" si="48"/>
        <v>#DIV/0!</v>
      </c>
      <c r="R234" s="39" t="e">
        <f t="shared" si="49"/>
        <v>#DIV/0!</v>
      </c>
      <c r="S234" s="41">
        <f t="shared" si="52"/>
        <v>223843.935</v>
      </c>
      <c r="T234" s="33" t="s">
        <v>808</v>
      </c>
    </row>
    <row r="235" spans="1:20" ht="25.5">
      <c r="A235" s="10">
        <v>233</v>
      </c>
      <c r="B235" s="10">
        <v>550202</v>
      </c>
      <c r="C235" s="23" t="s">
        <v>306</v>
      </c>
      <c r="D235" s="25" t="s">
        <v>7</v>
      </c>
      <c r="E235" s="10" t="s">
        <v>8</v>
      </c>
      <c r="F235" s="10"/>
      <c r="G235" s="24">
        <v>1248846.01</v>
      </c>
      <c r="H235" s="24"/>
      <c r="I235" s="14"/>
      <c r="J235" s="13"/>
      <c r="K235" s="13"/>
      <c r="L235" s="36">
        <v>1248846.0074999998</v>
      </c>
      <c r="M235" s="37">
        <f t="shared" si="44"/>
        <v>1248846.0074999998</v>
      </c>
      <c r="N235" s="37">
        <f t="shared" si="45"/>
        <v>1248846.0074999998</v>
      </c>
      <c r="O235" s="37">
        <f t="shared" si="46"/>
        <v>1248846.0074999998</v>
      </c>
      <c r="P235" s="37">
        <f t="shared" si="47"/>
        <v>1248846.0074999998</v>
      </c>
      <c r="Q235" s="38" t="e">
        <f t="shared" si="48"/>
        <v>#DIV/0!</v>
      </c>
      <c r="R235" s="39" t="e">
        <f t="shared" si="49"/>
        <v>#DIV/0!</v>
      </c>
      <c r="S235" s="41">
        <f t="shared" si="52"/>
        <v>1248846.0074999998</v>
      </c>
      <c r="T235" s="33" t="s">
        <v>808</v>
      </c>
    </row>
    <row r="236" spans="1:20">
      <c r="A236" s="10">
        <v>234</v>
      </c>
      <c r="B236" s="10">
        <v>881439</v>
      </c>
      <c r="C236" s="23" t="s">
        <v>307</v>
      </c>
      <c r="D236" s="25" t="s">
        <v>7</v>
      </c>
      <c r="E236" s="10" t="s">
        <v>8</v>
      </c>
      <c r="F236" s="10"/>
      <c r="G236" s="24">
        <v>237092.63</v>
      </c>
      <c r="H236" s="24"/>
      <c r="I236" s="14"/>
      <c r="J236" s="13"/>
      <c r="K236" s="13"/>
      <c r="L236" s="36">
        <v>237092.625</v>
      </c>
      <c r="M236" s="37">
        <f t="shared" si="44"/>
        <v>237092.625</v>
      </c>
      <c r="N236" s="37">
        <f t="shared" si="45"/>
        <v>237092.625</v>
      </c>
      <c r="O236" s="37">
        <f t="shared" si="46"/>
        <v>237092.625</v>
      </c>
      <c r="P236" s="37">
        <f t="shared" si="47"/>
        <v>237092.625</v>
      </c>
      <c r="Q236" s="38" t="e">
        <f t="shared" si="48"/>
        <v>#DIV/0!</v>
      </c>
      <c r="R236" s="39" t="e">
        <f t="shared" si="49"/>
        <v>#DIV/0!</v>
      </c>
      <c r="S236" s="41">
        <f t="shared" si="52"/>
        <v>237092.625</v>
      </c>
      <c r="T236" s="33" t="s">
        <v>808</v>
      </c>
    </row>
    <row r="237" spans="1:20" ht="25.5">
      <c r="A237" s="10">
        <v>235</v>
      </c>
      <c r="B237" s="10">
        <v>542802</v>
      </c>
      <c r="C237" s="23" t="s">
        <v>308</v>
      </c>
      <c r="D237" s="25" t="s">
        <v>7</v>
      </c>
      <c r="E237" s="10" t="s">
        <v>8</v>
      </c>
      <c r="F237" s="10"/>
      <c r="G237" s="24">
        <v>349032.71</v>
      </c>
      <c r="H237" s="24"/>
      <c r="I237" s="14"/>
      <c r="J237" s="13"/>
      <c r="K237" s="13"/>
      <c r="L237" s="36">
        <v>349032.70499999996</v>
      </c>
      <c r="M237" s="37">
        <f t="shared" si="44"/>
        <v>349032.70499999996</v>
      </c>
      <c r="N237" s="37">
        <f t="shared" si="45"/>
        <v>349032.70499999996</v>
      </c>
      <c r="O237" s="37">
        <f t="shared" si="46"/>
        <v>349032.70499999996</v>
      </c>
      <c r="P237" s="37">
        <f t="shared" si="47"/>
        <v>349032.70499999996</v>
      </c>
      <c r="Q237" s="38" t="e">
        <f t="shared" si="48"/>
        <v>#DIV/0!</v>
      </c>
      <c r="R237" s="39" t="e">
        <f t="shared" si="49"/>
        <v>#DIV/0!</v>
      </c>
      <c r="S237" s="41">
        <f t="shared" si="52"/>
        <v>349032.70499999996</v>
      </c>
      <c r="T237" s="33" t="s">
        <v>808</v>
      </c>
    </row>
    <row r="238" spans="1:20" ht="38.25">
      <c r="A238" s="10">
        <v>236</v>
      </c>
      <c r="B238" s="10">
        <v>542801</v>
      </c>
      <c r="C238" s="23" t="s">
        <v>309</v>
      </c>
      <c r="D238" s="25" t="s">
        <v>7</v>
      </c>
      <c r="E238" s="10" t="s">
        <v>8</v>
      </c>
      <c r="F238" s="10"/>
      <c r="G238" s="24">
        <v>345396.92</v>
      </c>
      <c r="H238" s="24"/>
      <c r="I238" s="14"/>
      <c r="J238" s="13"/>
      <c r="K238" s="13"/>
      <c r="L238" s="36">
        <v>345396.92249999999</v>
      </c>
      <c r="M238" s="37">
        <f t="shared" si="44"/>
        <v>345396.92249999999</v>
      </c>
      <c r="N238" s="37">
        <f t="shared" si="45"/>
        <v>345396.92249999999</v>
      </c>
      <c r="O238" s="37">
        <f t="shared" si="46"/>
        <v>345396.92249999999</v>
      </c>
      <c r="P238" s="37">
        <f t="shared" si="47"/>
        <v>345396.92249999999</v>
      </c>
      <c r="Q238" s="38" t="e">
        <f t="shared" si="48"/>
        <v>#DIV/0!</v>
      </c>
      <c r="R238" s="39" t="e">
        <f t="shared" si="49"/>
        <v>#DIV/0!</v>
      </c>
      <c r="S238" s="41">
        <f t="shared" si="52"/>
        <v>345396.92249999999</v>
      </c>
      <c r="T238" s="33" t="s">
        <v>808</v>
      </c>
    </row>
    <row r="239" spans="1:20" ht="25.5">
      <c r="A239" s="10">
        <v>237</v>
      </c>
      <c r="B239" s="10">
        <v>877812</v>
      </c>
      <c r="C239" s="23" t="s">
        <v>310</v>
      </c>
      <c r="D239" s="25" t="s">
        <v>7</v>
      </c>
      <c r="E239" s="10" t="s">
        <v>8</v>
      </c>
      <c r="F239" s="10"/>
      <c r="G239" s="24">
        <v>484071.05</v>
      </c>
      <c r="H239" s="24"/>
      <c r="I239" s="14"/>
      <c r="J239" s="13"/>
      <c r="K239" s="13"/>
      <c r="L239" s="36">
        <v>484071.05249999999</v>
      </c>
      <c r="M239" s="37">
        <f t="shared" si="44"/>
        <v>484071.05249999999</v>
      </c>
      <c r="N239" s="37">
        <f t="shared" si="45"/>
        <v>484071.05249999999</v>
      </c>
      <c r="O239" s="37">
        <f t="shared" si="46"/>
        <v>484071.05249999999</v>
      </c>
      <c r="P239" s="37">
        <f t="shared" si="47"/>
        <v>484071.05249999999</v>
      </c>
      <c r="Q239" s="38" t="e">
        <f t="shared" si="48"/>
        <v>#DIV/0!</v>
      </c>
      <c r="R239" s="39" t="e">
        <f t="shared" si="49"/>
        <v>#DIV/0!</v>
      </c>
      <c r="S239" s="41">
        <f t="shared" si="52"/>
        <v>484071.05249999999</v>
      </c>
      <c r="T239" s="33" t="s">
        <v>808</v>
      </c>
    </row>
    <row r="240" spans="1:20">
      <c r="A240" s="10">
        <v>238</v>
      </c>
      <c r="B240" s="10">
        <v>877816</v>
      </c>
      <c r="C240" s="23" t="s">
        <v>311</v>
      </c>
      <c r="D240" s="25" t="s">
        <v>7</v>
      </c>
      <c r="E240" s="10" t="s">
        <v>8</v>
      </c>
      <c r="F240" s="10"/>
      <c r="G240" s="24">
        <v>561018.99</v>
      </c>
      <c r="H240" s="24"/>
      <c r="I240" s="14"/>
      <c r="J240" s="13"/>
      <c r="K240" s="13"/>
      <c r="L240" s="36">
        <v>561018.99</v>
      </c>
      <c r="M240" s="37">
        <f t="shared" si="44"/>
        <v>561018.99</v>
      </c>
      <c r="N240" s="37">
        <f t="shared" si="45"/>
        <v>561018.99</v>
      </c>
      <c r="O240" s="37">
        <f t="shared" si="46"/>
        <v>561018.99</v>
      </c>
      <c r="P240" s="37">
        <f t="shared" si="47"/>
        <v>561018.99</v>
      </c>
      <c r="Q240" s="38" t="e">
        <f t="shared" si="48"/>
        <v>#DIV/0!</v>
      </c>
      <c r="R240" s="39" t="e">
        <f t="shared" si="49"/>
        <v>#DIV/0!</v>
      </c>
      <c r="S240" s="41">
        <f t="shared" si="52"/>
        <v>561018.99</v>
      </c>
      <c r="T240" s="33" t="s">
        <v>808</v>
      </c>
    </row>
    <row r="241" spans="1:20" ht="63.75">
      <c r="A241" s="10">
        <v>239</v>
      </c>
      <c r="B241" s="10">
        <v>877814</v>
      </c>
      <c r="C241" s="23" t="s">
        <v>312</v>
      </c>
      <c r="D241" s="25" t="s">
        <v>7</v>
      </c>
      <c r="E241" s="10" t="s">
        <v>8</v>
      </c>
      <c r="F241" s="10"/>
      <c r="G241" s="24">
        <v>259332.36</v>
      </c>
      <c r="H241" s="24"/>
      <c r="I241" s="14"/>
      <c r="J241" s="13"/>
      <c r="K241" s="13"/>
      <c r="L241" s="36">
        <v>259332.36000000002</v>
      </c>
      <c r="M241" s="37">
        <f t="shared" si="44"/>
        <v>259332.36000000002</v>
      </c>
      <c r="N241" s="37">
        <f t="shared" si="45"/>
        <v>259332.36000000002</v>
      </c>
      <c r="O241" s="37">
        <f t="shared" si="46"/>
        <v>259332.36000000002</v>
      </c>
      <c r="P241" s="37">
        <f t="shared" si="47"/>
        <v>259332.36000000002</v>
      </c>
      <c r="Q241" s="38" t="e">
        <f t="shared" si="48"/>
        <v>#DIV/0!</v>
      </c>
      <c r="R241" s="39" t="e">
        <f t="shared" si="49"/>
        <v>#DIV/0!</v>
      </c>
      <c r="S241" s="41">
        <f t="shared" si="52"/>
        <v>259332.36000000002</v>
      </c>
      <c r="T241" s="33" t="s">
        <v>808</v>
      </c>
    </row>
    <row r="242" spans="1:20" ht="25.5">
      <c r="A242" s="10">
        <v>240</v>
      </c>
      <c r="B242" s="10">
        <v>877815</v>
      </c>
      <c r="C242" s="23" t="s">
        <v>313</v>
      </c>
      <c r="D242" s="25" t="s">
        <v>7</v>
      </c>
      <c r="E242" s="10" t="s">
        <v>8</v>
      </c>
      <c r="F242" s="10"/>
      <c r="G242" s="24">
        <v>316525.59999999998</v>
      </c>
      <c r="H242" s="24"/>
      <c r="I242" s="38"/>
      <c r="J242" s="13"/>
      <c r="K242" s="13"/>
      <c r="L242" s="36">
        <v>316525.59750000003</v>
      </c>
      <c r="M242" s="37">
        <f t="shared" si="44"/>
        <v>316525.59750000003</v>
      </c>
      <c r="N242" s="37">
        <f t="shared" si="45"/>
        <v>316525.59750000003</v>
      </c>
      <c r="O242" s="37">
        <f t="shared" si="46"/>
        <v>316525.59750000003</v>
      </c>
      <c r="P242" s="37">
        <f t="shared" si="47"/>
        <v>316525.59750000003</v>
      </c>
      <c r="Q242" s="38" t="e">
        <f t="shared" si="48"/>
        <v>#DIV/0!</v>
      </c>
      <c r="R242" s="39" t="e">
        <f t="shared" si="49"/>
        <v>#DIV/0!</v>
      </c>
      <c r="S242" s="41">
        <f t="shared" si="52"/>
        <v>316525.59750000003</v>
      </c>
      <c r="T242" s="33" t="s">
        <v>808</v>
      </c>
    </row>
    <row r="243" spans="1:20" ht="25.5">
      <c r="A243" s="10">
        <v>241</v>
      </c>
      <c r="B243" s="10">
        <v>894102</v>
      </c>
      <c r="C243" s="23" t="s">
        <v>633</v>
      </c>
      <c r="D243" s="25" t="s">
        <v>7</v>
      </c>
      <c r="E243" s="10" t="s">
        <v>8</v>
      </c>
      <c r="F243" s="10"/>
      <c r="G243" s="24">
        <v>179074.67</v>
      </c>
      <c r="H243" s="24"/>
      <c r="I243" s="38"/>
      <c r="J243" s="13"/>
      <c r="K243" s="13"/>
      <c r="L243" s="36">
        <v>179074.66499999998</v>
      </c>
      <c r="M243" s="37">
        <f t="shared" si="44"/>
        <v>179074.66499999998</v>
      </c>
      <c r="N243" s="37">
        <f t="shared" si="45"/>
        <v>179074.66499999998</v>
      </c>
      <c r="O243" s="37">
        <f t="shared" si="46"/>
        <v>179074.66499999998</v>
      </c>
      <c r="P243" s="37">
        <f t="shared" si="47"/>
        <v>179074.66499999998</v>
      </c>
      <c r="Q243" s="38" t="e">
        <f t="shared" si="48"/>
        <v>#DIV/0!</v>
      </c>
      <c r="R243" s="39" t="e">
        <f t="shared" si="49"/>
        <v>#DIV/0!</v>
      </c>
      <c r="S243" s="41">
        <f t="shared" si="52"/>
        <v>179074.66499999998</v>
      </c>
      <c r="T243" s="33" t="s">
        <v>808</v>
      </c>
    </row>
    <row r="244" spans="1:20" ht="38.25">
      <c r="A244" s="10">
        <v>242</v>
      </c>
      <c r="B244" s="10">
        <v>652403</v>
      </c>
      <c r="C244" s="23" t="s">
        <v>634</v>
      </c>
      <c r="D244" s="25" t="s">
        <v>7</v>
      </c>
      <c r="E244" s="10" t="s">
        <v>8</v>
      </c>
      <c r="F244" s="10"/>
      <c r="G244" s="24">
        <v>1212125.93</v>
      </c>
      <c r="H244" s="24"/>
      <c r="I244" s="38"/>
      <c r="J244" s="13"/>
      <c r="K244" s="13"/>
      <c r="L244" s="36">
        <v>1212125.9324999999</v>
      </c>
      <c r="M244" s="37">
        <f t="shared" si="44"/>
        <v>1212125.9324999999</v>
      </c>
      <c r="N244" s="37">
        <f t="shared" si="45"/>
        <v>1212125.9324999999</v>
      </c>
      <c r="O244" s="37">
        <f t="shared" si="46"/>
        <v>1212125.9324999999</v>
      </c>
      <c r="P244" s="37">
        <f t="shared" si="47"/>
        <v>1212125.9324999999</v>
      </c>
      <c r="Q244" s="38" t="e">
        <f t="shared" si="48"/>
        <v>#DIV/0!</v>
      </c>
      <c r="R244" s="39" t="e">
        <f t="shared" si="49"/>
        <v>#DIV/0!</v>
      </c>
      <c r="S244" s="41">
        <f t="shared" si="52"/>
        <v>1212125.9324999999</v>
      </c>
      <c r="T244" s="33" t="s">
        <v>808</v>
      </c>
    </row>
    <row r="245" spans="1:20" ht="38.25">
      <c r="A245" s="10">
        <v>243</v>
      </c>
      <c r="B245" s="10">
        <v>873303</v>
      </c>
      <c r="C245" s="23" t="s">
        <v>315</v>
      </c>
      <c r="D245" s="25" t="s">
        <v>7</v>
      </c>
      <c r="E245" s="10" t="s">
        <v>8</v>
      </c>
      <c r="F245" s="10"/>
      <c r="G245" s="24">
        <v>10191.299999999999</v>
      </c>
      <c r="H245" s="24"/>
      <c r="I245" s="38"/>
      <c r="J245" s="13"/>
      <c r="K245" s="13"/>
      <c r="L245" s="36">
        <v>10191.299999999999</v>
      </c>
      <c r="M245" s="37">
        <f t="shared" si="44"/>
        <v>10191.299999999999</v>
      </c>
      <c r="N245" s="37">
        <f t="shared" si="45"/>
        <v>10191.299999999999</v>
      </c>
      <c r="O245" s="37">
        <f t="shared" si="46"/>
        <v>10191.299999999999</v>
      </c>
      <c r="P245" s="37">
        <f t="shared" si="47"/>
        <v>10191.299999999999</v>
      </c>
      <c r="Q245" s="38" t="e">
        <f t="shared" si="48"/>
        <v>#DIV/0!</v>
      </c>
      <c r="R245" s="39" t="e">
        <f t="shared" si="49"/>
        <v>#DIV/0!</v>
      </c>
      <c r="S245" s="41">
        <f t="shared" si="52"/>
        <v>10191.299999999999</v>
      </c>
      <c r="T245" s="33" t="s">
        <v>808</v>
      </c>
    </row>
    <row r="246" spans="1:20" ht="25.5">
      <c r="A246" s="10">
        <v>244</v>
      </c>
      <c r="B246" s="10">
        <v>872002</v>
      </c>
      <c r="C246" s="23" t="s">
        <v>316</v>
      </c>
      <c r="D246" s="25" t="s">
        <v>7</v>
      </c>
      <c r="E246" s="10" t="s">
        <v>8</v>
      </c>
      <c r="F246" s="10"/>
      <c r="G246" s="24">
        <v>29426.78</v>
      </c>
      <c r="H246" s="24"/>
      <c r="I246" s="38"/>
      <c r="J246" s="13"/>
      <c r="K246" s="13"/>
      <c r="L246" s="36">
        <v>29426.775000000001</v>
      </c>
      <c r="M246" s="37">
        <f t="shared" si="44"/>
        <v>29426.775000000001</v>
      </c>
      <c r="N246" s="37">
        <f t="shared" si="45"/>
        <v>29426.775000000001</v>
      </c>
      <c r="O246" s="37">
        <f t="shared" si="46"/>
        <v>29426.775000000001</v>
      </c>
      <c r="P246" s="37">
        <f t="shared" si="47"/>
        <v>29426.775000000001</v>
      </c>
      <c r="Q246" s="38" t="e">
        <f t="shared" si="48"/>
        <v>#DIV/0!</v>
      </c>
      <c r="R246" s="39" t="e">
        <f t="shared" si="49"/>
        <v>#DIV/0!</v>
      </c>
      <c r="S246" s="41">
        <f t="shared" si="52"/>
        <v>29426.775000000001</v>
      </c>
      <c r="T246" s="33" t="s">
        <v>808</v>
      </c>
    </row>
    <row r="247" spans="1:20" ht="63.75">
      <c r="A247" s="10">
        <v>245</v>
      </c>
      <c r="B247" s="10">
        <v>872011</v>
      </c>
      <c r="C247" s="23" t="s">
        <v>317</v>
      </c>
      <c r="D247" s="25" t="s">
        <v>7</v>
      </c>
      <c r="E247" s="10" t="s">
        <v>8</v>
      </c>
      <c r="F247" s="10"/>
      <c r="G247" s="24">
        <v>39062.629999999997</v>
      </c>
      <c r="H247" s="24"/>
      <c r="I247" s="14">
        <v>59282</v>
      </c>
      <c r="J247" s="13">
        <f t="shared" si="50"/>
        <v>954.4402</v>
      </c>
      <c r="K247" s="13">
        <f t="shared" si="51"/>
        <v>60236.440199999997</v>
      </c>
      <c r="L247" s="36">
        <v>39062.625</v>
      </c>
      <c r="M247" s="37">
        <f t="shared" si="44"/>
        <v>39062.625</v>
      </c>
      <c r="N247" s="37">
        <f t="shared" si="45"/>
        <v>60236.440199999997</v>
      </c>
      <c r="O247" s="37">
        <f t="shared" si="46"/>
        <v>49649.532599999999</v>
      </c>
      <c r="P247" s="37">
        <f t="shared" si="47"/>
        <v>49649.532599999999</v>
      </c>
      <c r="Q247" s="38">
        <f t="shared" si="48"/>
        <v>14972.148311510788</v>
      </c>
      <c r="R247" s="39">
        <f t="shared" si="49"/>
        <v>0.30155668195576907</v>
      </c>
      <c r="S247" s="40">
        <f t="shared" ref="S247:S249" si="53">O247</f>
        <v>49649.532599999999</v>
      </c>
      <c r="T247" s="35" t="s">
        <v>810</v>
      </c>
    </row>
    <row r="248" spans="1:20" ht="25.5">
      <c r="A248" s="10">
        <v>246</v>
      </c>
      <c r="B248" s="10">
        <v>870103</v>
      </c>
      <c r="C248" s="23" t="s">
        <v>318</v>
      </c>
      <c r="D248" s="25" t="s">
        <v>7</v>
      </c>
      <c r="E248" s="10" t="s">
        <v>8</v>
      </c>
      <c r="F248" s="10"/>
      <c r="G248" s="24">
        <v>23956.799999999999</v>
      </c>
      <c r="H248" s="24"/>
      <c r="I248" s="13">
        <v>59282</v>
      </c>
      <c r="J248" s="13">
        <f t="shared" si="50"/>
        <v>954.4402</v>
      </c>
      <c r="K248" s="13">
        <f t="shared" si="51"/>
        <v>60236.440199999997</v>
      </c>
      <c r="L248" s="36">
        <v>23956.799999999999</v>
      </c>
      <c r="M248" s="37">
        <f t="shared" si="44"/>
        <v>23956.799999999999</v>
      </c>
      <c r="N248" s="37">
        <f t="shared" si="45"/>
        <v>60236.440199999997</v>
      </c>
      <c r="O248" s="37">
        <f t="shared" si="46"/>
        <v>42096.6201</v>
      </c>
      <c r="P248" s="37">
        <f t="shared" si="47"/>
        <v>42096.6201</v>
      </c>
      <c r="Q248" s="38">
        <f t="shared" si="48"/>
        <v>25653.579604428065</v>
      </c>
      <c r="R248" s="39">
        <f t="shared" si="49"/>
        <v>0.60939760825188116</v>
      </c>
      <c r="S248" s="40">
        <f t="shared" si="53"/>
        <v>42096.6201</v>
      </c>
      <c r="T248" s="35" t="s">
        <v>810</v>
      </c>
    </row>
    <row r="249" spans="1:20" ht="25.5">
      <c r="A249" s="10">
        <v>247</v>
      </c>
      <c r="B249" s="10">
        <v>873122</v>
      </c>
      <c r="C249" s="23" t="s">
        <v>319</v>
      </c>
      <c r="D249" s="25" t="s">
        <v>7</v>
      </c>
      <c r="E249" s="10" t="s">
        <v>8</v>
      </c>
      <c r="F249" s="10"/>
      <c r="G249" s="24">
        <v>17786.48</v>
      </c>
      <c r="H249" s="24"/>
      <c r="I249" s="13">
        <v>37223</v>
      </c>
      <c r="J249" s="13">
        <f t="shared" si="50"/>
        <v>599.2903</v>
      </c>
      <c r="K249" s="13">
        <f t="shared" si="51"/>
        <v>37822.290300000001</v>
      </c>
      <c r="L249" s="36">
        <v>17786.474999999999</v>
      </c>
      <c r="M249" s="37">
        <f t="shared" si="44"/>
        <v>17786.474999999999</v>
      </c>
      <c r="N249" s="37">
        <f t="shared" si="45"/>
        <v>37822.290300000001</v>
      </c>
      <c r="O249" s="37">
        <f t="shared" si="46"/>
        <v>27804.38265</v>
      </c>
      <c r="P249" s="37">
        <f t="shared" si="47"/>
        <v>27804.38265</v>
      </c>
      <c r="Q249" s="38">
        <f t="shared" si="48"/>
        <v>14167.460865231178</v>
      </c>
      <c r="R249" s="39">
        <f t="shared" si="49"/>
        <v>0.50954056572916495</v>
      </c>
      <c r="S249" s="40">
        <f t="shared" si="53"/>
        <v>27804.38265</v>
      </c>
      <c r="T249" s="35" t="s">
        <v>810</v>
      </c>
    </row>
    <row r="250" spans="1:20" ht="25.5">
      <c r="A250" s="10">
        <v>248</v>
      </c>
      <c r="B250" s="10">
        <v>873311</v>
      </c>
      <c r="C250" s="23" t="s">
        <v>320</v>
      </c>
      <c r="D250" s="25" t="s">
        <v>7</v>
      </c>
      <c r="E250" s="10" t="s">
        <v>8</v>
      </c>
      <c r="F250" s="10"/>
      <c r="G250" s="24">
        <v>28992.080000000002</v>
      </c>
      <c r="H250" s="24"/>
      <c r="I250" s="13">
        <v>29673</v>
      </c>
      <c r="J250" s="13">
        <f t="shared" si="50"/>
        <v>477.7353</v>
      </c>
      <c r="K250" s="13">
        <f t="shared" si="51"/>
        <v>30150.7353</v>
      </c>
      <c r="L250" s="36">
        <v>28992.075000000001</v>
      </c>
      <c r="M250" s="37">
        <f t="shared" si="44"/>
        <v>28992.075000000001</v>
      </c>
      <c r="N250" s="37">
        <f t="shared" si="45"/>
        <v>30150.7353</v>
      </c>
      <c r="O250" s="37">
        <f t="shared" si="46"/>
        <v>29571.405149999999</v>
      </c>
      <c r="P250" s="37">
        <f t="shared" si="47"/>
        <v>29571.405149999999</v>
      </c>
      <c r="Q250" s="38">
        <f t="shared" si="48"/>
        <v>819.29655522187204</v>
      </c>
      <c r="R250" s="39">
        <f t="shared" si="49"/>
        <v>2.7705702555087142E-2</v>
      </c>
      <c r="S250" s="40">
        <f>M250</f>
        <v>28992.075000000001</v>
      </c>
      <c r="T250" s="32" t="s">
        <v>804</v>
      </c>
    </row>
    <row r="251" spans="1:20" ht="25.5">
      <c r="A251" s="10">
        <v>249</v>
      </c>
      <c r="B251" s="10">
        <v>873314</v>
      </c>
      <c r="C251" s="23" t="s">
        <v>321</v>
      </c>
      <c r="D251" s="25" t="s">
        <v>7</v>
      </c>
      <c r="E251" s="10" t="s">
        <v>8</v>
      </c>
      <c r="F251" s="10"/>
      <c r="G251" s="24">
        <v>23051.18</v>
      </c>
      <c r="H251" s="24"/>
      <c r="I251" s="13">
        <v>45524</v>
      </c>
      <c r="J251" s="13">
        <f t="shared" si="50"/>
        <v>732.93639999999994</v>
      </c>
      <c r="K251" s="13">
        <f t="shared" si="51"/>
        <v>46256.936399999999</v>
      </c>
      <c r="L251" s="36">
        <v>23051.174999999999</v>
      </c>
      <c r="M251" s="37">
        <f t="shared" si="44"/>
        <v>23051.174999999999</v>
      </c>
      <c r="N251" s="37">
        <f t="shared" si="45"/>
        <v>46256.936399999999</v>
      </c>
      <c r="O251" s="37">
        <f t="shared" si="46"/>
        <v>34654.055699999997</v>
      </c>
      <c r="P251" s="37">
        <f t="shared" si="47"/>
        <v>34654.055699999997</v>
      </c>
      <c r="Q251" s="38">
        <f t="shared" si="48"/>
        <v>16408.951248537036</v>
      </c>
      <c r="R251" s="39">
        <f t="shared" si="49"/>
        <v>0.47350738368372386</v>
      </c>
      <c r="S251" s="40">
        <f t="shared" ref="S251:S253" si="54">O251</f>
        <v>34654.055699999997</v>
      </c>
      <c r="T251" s="35" t="s">
        <v>810</v>
      </c>
    </row>
    <row r="252" spans="1:20" ht="25.5">
      <c r="A252" s="10">
        <v>250</v>
      </c>
      <c r="B252" s="10">
        <v>870105</v>
      </c>
      <c r="C252" s="23" t="s">
        <v>322</v>
      </c>
      <c r="D252" s="25" t="s">
        <v>7</v>
      </c>
      <c r="E252" s="10" t="s">
        <v>8</v>
      </c>
      <c r="F252" s="10"/>
      <c r="G252" s="24">
        <v>23811.9</v>
      </c>
      <c r="H252" s="24"/>
      <c r="I252" s="13">
        <v>35469</v>
      </c>
      <c r="J252" s="13">
        <f t="shared" si="50"/>
        <v>571.05089999999996</v>
      </c>
      <c r="K252" s="13">
        <f t="shared" si="51"/>
        <v>36040.050900000002</v>
      </c>
      <c r="L252" s="36">
        <v>23811.9</v>
      </c>
      <c r="M252" s="37">
        <f t="shared" si="44"/>
        <v>23811.9</v>
      </c>
      <c r="N252" s="37">
        <f t="shared" si="45"/>
        <v>36040.050900000002</v>
      </c>
      <c r="O252" s="37">
        <f t="shared" si="46"/>
        <v>29925.975450000002</v>
      </c>
      <c r="P252" s="37">
        <f t="shared" si="47"/>
        <v>29925.975450000002</v>
      </c>
      <c r="Q252" s="38">
        <f t="shared" si="48"/>
        <v>8646.6084227623833</v>
      </c>
      <c r="R252" s="39">
        <f t="shared" si="49"/>
        <v>0.28893321914298309</v>
      </c>
      <c r="S252" s="40">
        <f t="shared" si="54"/>
        <v>29925.975450000002</v>
      </c>
      <c r="T252" s="35" t="s">
        <v>810</v>
      </c>
    </row>
    <row r="253" spans="1:20" ht="38.25">
      <c r="A253" s="10">
        <v>251</v>
      </c>
      <c r="B253" s="10">
        <v>870131</v>
      </c>
      <c r="C253" s="23" t="s">
        <v>323</v>
      </c>
      <c r="D253" s="25" t="s">
        <v>7</v>
      </c>
      <c r="E253" s="10" t="s">
        <v>8</v>
      </c>
      <c r="F253" s="10"/>
      <c r="G253" s="24">
        <v>23956.799999999999</v>
      </c>
      <c r="H253" s="24"/>
      <c r="I253" s="13">
        <v>35822</v>
      </c>
      <c r="J253" s="13">
        <f t="shared" si="50"/>
        <v>576.73419999999999</v>
      </c>
      <c r="K253" s="13">
        <f t="shared" si="51"/>
        <v>36398.734199999999</v>
      </c>
      <c r="L253" s="36">
        <v>23956.799999999999</v>
      </c>
      <c r="M253" s="37">
        <f t="shared" si="44"/>
        <v>23956.799999999999</v>
      </c>
      <c r="N253" s="37">
        <f t="shared" si="45"/>
        <v>36398.734199999999</v>
      </c>
      <c r="O253" s="37">
        <f t="shared" si="46"/>
        <v>30177.767099999997</v>
      </c>
      <c r="P253" s="37">
        <f t="shared" si="47"/>
        <v>30177.767099999997</v>
      </c>
      <c r="Q253" s="38">
        <f t="shared" si="48"/>
        <v>8797.7760438968398</v>
      </c>
      <c r="R253" s="39">
        <f t="shared" si="49"/>
        <v>0.29153170990894289</v>
      </c>
      <c r="S253" s="40">
        <f t="shared" si="54"/>
        <v>30177.767099999997</v>
      </c>
      <c r="T253" s="35" t="s">
        <v>810</v>
      </c>
    </row>
    <row r="254" spans="1:20" ht="51">
      <c r="A254" s="10">
        <v>252</v>
      </c>
      <c r="B254" s="10">
        <v>873202</v>
      </c>
      <c r="C254" s="23" t="s">
        <v>324</v>
      </c>
      <c r="D254" s="25" t="s">
        <v>7</v>
      </c>
      <c r="E254" s="10" t="s">
        <v>8</v>
      </c>
      <c r="F254" s="10"/>
      <c r="G254" s="24">
        <v>10191.299999999999</v>
      </c>
      <c r="H254" s="24"/>
      <c r="I254" s="4"/>
      <c r="J254" s="13"/>
      <c r="K254" s="13"/>
      <c r="L254" s="36">
        <v>10191.299999999999</v>
      </c>
      <c r="M254" s="37">
        <f t="shared" si="44"/>
        <v>10191.299999999999</v>
      </c>
      <c r="N254" s="37">
        <f t="shared" si="45"/>
        <v>10191.299999999999</v>
      </c>
      <c r="O254" s="37">
        <f t="shared" si="46"/>
        <v>10191.299999999999</v>
      </c>
      <c r="P254" s="37">
        <f t="shared" si="47"/>
        <v>10191.299999999999</v>
      </c>
      <c r="Q254" s="38" t="e">
        <f t="shared" si="48"/>
        <v>#DIV/0!</v>
      </c>
      <c r="R254" s="39" t="e">
        <f t="shared" si="49"/>
        <v>#DIV/0!</v>
      </c>
      <c r="S254" s="41">
        <f>L254</f>
        <v>10191.299999999999</v>
      </c>
      <c r="T254" s="33" t="s">
        <v>808</v>
      </c>
    </row>
    <row r="255" spans="1:20" ht="38.25">
      <c r="A255" s="10">
        <v>253</v>
      </c>
      <c r="B255" s="10">
        <v>871129</v>
      </c>
      <c r="C255" s="23" t="s">
        <v>325</v>
      </c>
      <c r="D255" s="25" t="s">
        <v>7</v>
      </c>
      <c r="E255" s="10" t="s">
        <v>8</v>
      </c>
      <c r="F255" s="10"/>
      <c r="G255" s="24">
        <v>22791.56</v>
      </c>
      <c r="H255" s="24"/>
      <c r="I255" s="13">
        <v>35814</v>
      </c>
      <c r="J255" s="13">
        <f t="shared" si="50"/>
        <v>576.60540000000003</v>
      </c>
      <c r="K255" s="13">
        <f t="shared" si="51"/>
        <v>36390.6054</v>
      </c>
      <c r="L255" s="36">
        <v>22791.5625</v>
      </c>
      <c r="M255" s="37">
        <f t="shared" si="44"/>
        <v>22791.5625</v>
      </c>
      <c r="N255" s="37">
        <f t="shared" si="45"/>
        <v>36390.6054</v>
      </c>
      <c r="O255" s="37">
        <f t="shared" si="46"/>
        <v>29591.08395</v>
      </c>
      <c r="P255" s="37">
        <f t="shared" si="47"/>
        <v>29591.08395</v>
      </c>
      <c r="Q255" s="38">
        <f t="shared" si="48"/>
        <v>9615.9754522367766</v>
      </c>
      <c r="R255" s="39">
        <f t="shared" si="49"/>
        <v>0.32496191989738776</v>
      </c>
      <c r="S255" s="40">
        <f t="shared" ref="S255:S257" si="55">O255</f>
        <v>29591.08395</v>
      </c>
      <c r="T255" s="35" t="s">
        <v>810</v>
      </c>
    </row>
    <row r="256" spans="1:20" ht="38.25">
      <c r="A256" s="10">
        <v>254</v>
      </c>
      <c r="B256" s="10">
        <v>871091</v>
      </c>
      <c r="C256" s="23" t="s">
        <v>326</v>
      </c>
      <c r="D256" s="25" t="s">
        <v>7</v>
      </c>
      <c r="E256" s="10" t="s">
        <v>8</v>
      </c>
      <c r="F256" s="10"/>
      <c r="G256" s="24">
        <v>21946.31</v>
      </c>
      <c r="H256" s="24"/>
      <c r="I256" s="13">
        <v>41101</v>
      </c>
      <c r="J256" s="13">
        <f t="shared" si="50"/>
        <v>661.72609999999997</v>
      </c>
      <c r="K256" s="13">
        <f t="shared" si="51"/>
        <v>41762.7261</v>
      </c>
      <c r="L256" s="36">
        <v>21946.3125</v>
      </c>
      <c r="M256" s="37">
        <f t="shared" si="44"/>
        <v>21946.3125</v>
      </c>
      <c r="N256" s="37">
        <f t="shared" si="45"/>
        <v>41762.7261</v>
      </c>
      <c r="O256" s="37">
        <f t="shared" si="46"/>
        <v>31854.5193</v>
      </c>
      <c r="P256" s="37">
        <f t="shared" si="47"/>
        <v>31854.5193</v>
      </c>
      <c r="Q256" s="38">
        <f t="shared" si="48"/>
        <v>14012.320435357329</v>
      </c>
      <c r="R256" s="39">
        <f t="shared" si="49"/>
        <v>0.43988484972546199</v>
      </c>
      <c r="S256" s="40">
        <f t="shared" si="55"/>
        <v>31854.5193</v>
      </c>
      <c r="T256" s="35" t="s">
        <v>810</v>
      </c>
    </row>
    <row r="257" spans="1:20" ht="25.5">
      <c r="A257" s="10">
        <v>255</v>
      </c>
      <c r="B257" s="10">
        <v>870003</v>
      </c>
      <c r="C257" s="23" t="s">
        <v>327</v>
      </c>
      <c r="D257" s="25" t="s">
        <v>7</v>
      </c>
      <c r="E257" s="10" t="s">
        <v>8</v>
      </c>
      <c r="F257" s="10"/>
      <c r="G257" s="24">
        <v>17478.560000000001</v>
      </c>
      <c r="H257" s="24"/>
      <c r="I257" s="13">
        <v>33504</v>
      </c>
      <c r="J257" s="13">
        <f t="shared" si="50"/>
        <v>539.4144</v>
      </c>
      <c r="K257" s="13">
        <f t="shared" si="51"/>
        <v>34043.414400000001</v>
      </c>
      <c r="L257" s="36">
        <v>17478.5625</v>
      </c>
      <c r="M257" s="37">
        <f t="shared" si="44"/>
        <v>17478.5625</v>
      </c>
      <c r="N257" s="37">
        <f t="shared" si="45"/>
        <v>34043.414400000001</v>
      </c>
      <c r="O257" s="37">
        <f t="shared" si="46"/>
        <v>25760.988450000001</v>
      </c>
      <c r="P257" s="37">
        <f t="shared" si="47"/>
        <v>25760.988450000001</v>
      </c>
      <c r="Q257" s="38">
        <f t="shared" si="48"/>
        <v>11713.119107840876</v>
      </c>
      <c r="R257" s="39">
        <f t="shared" si="49"/>
        <v>0.45468438179595067</v>
      </c>
      <c r="S257" s="40">
        <f t="shared" si="55"/>
        <v>25760.988450000001</v>
      </c>
      <c r="T257" s="35" t="s">
        <v>810</v>
      </c>
    </row>
    <row r="258" spans="1:20" ht="25.5">
      <c r="A258" s="10">
        <v>256</v>
      </c>
      <c r="B258" s="10">
        <v>873412</v>
      </c>
      <c r="C258" s="23" t="s">
        <v>328</v>
      </c>
      <c r="D258" s="25" t="s">
        <v>7</v>
      </c>
      <c r="E258" s="10" t="s">
        <v>8</v>
      </c>
      <c r="F258" s="10"/>
      <c r="G258" s="24">
        <v>10191.299999999999</v>
      </c>
      <c r="H258" s="24"/>
      <c r="I258" s="4"/>
      <c r="J258" s="13"/>
      <c r="K258" s="13"/>
      <c r="L258" s="36">
        <v>10191.299999999999</v>
      </c>
      <c r="M258" s="37">
        <f t="shared" si="44"/>
        <v>10191.299999999999</v>
      </c>
      <c r="N258" s="37">
        <f t="shared" si="45"/>
        <v>10191.299999999999</v>
      </c>
      <c r="O258" s="37">
        <f t="shared" si="46"/>
        <v>10191.299999999999</v>
      </c>
      <c r="P258" s="37">
        <f t="shared" si="47"/>
        <v>10191.299999999999</v>
      </c>
      <c r="Q258" s="38" t="e">
        <f t="shared" si="48"/>
        <v>#DIV/0!</v>
      </c>
      <c r="R258" s="39" t="e">
        <f t="shared" si="49"/>
        <v>#DIV/0!</v>
      </c>
      <c r="S258" s="41">
        <f>L258</f>
        <v>10191.299999999999</v>
      </c>
      <c r="T258" s="33" t="s">
        <v>808</v>
      </c>
    </row>
    <row r="259" spans="1:20" ht="38.25">
      <c r="A259" s="10">
        <v>257</v>
      </c>
      <c r="B259" s="10">
        <v>873411</v>
      </c>
      <c r="C259" s="23" t="s">
        <v>329</v>
      </c>
      <c r="D259" s="25" t="s">
        <v>7</v>
      </c>
      <c r="E259" s="10" t="s">
        <v>8</v>
      </c>
      <c r="F259" s="10"/>
      <c r="G259" s="24">
        <v>21946.31</v>
      </c>
      <c r="H259" s="24"/>
      <c r="I259" s="13">
        <v>35910</v>
      </c>
      <c r="J259" s="13">
        <f t="shared" si="50"/>
        <v>578.15099999999995</v>
      </c>
      <c r="K259" s="13">
        <f t="shared" si="51"/>
        <v>36488.150999999998</v>
      </c>
      <c r="L259" s="36">
        <v>21946.3125</v>
      </c>
      <c r="M259" s="37">
        <f t="shared" si="44"/>
        <v>21946.3125</v>
      </c>
      <c r="N259" s="37">
        <f t="shared" si="45"/>
        <v>36488.150999999998</v>
      </c>
      <c r="O259" s="37">
        <f t="shared" si="46"/>
        <v>29217.231749999999</v>
      </c>
      <c r="P259" s="37">
        <f t="shared" si="47"/>
        <v>29217.231749999999</v>
      </c>
      <c r="Q259" s="38">
        <f t="shared" si="48"/>
        <v>10282.632614269607</v>
      </c>
      <c r="R259" s="39">
        <f t="shared" si="49"/>
        <v>0.3519372643600846</v>
      </c>
      <c r="S259" s="40">
        <f t="shared" ref="S259:S260" si="56">O259</f>
        <v>29217.231749999999</v>
      </c>
      <c r="T259" s="35" t="s">
        <v>810</v>
      </c>
    </row>
    <row r="260" spans="1:20" ht="38.25">
      <c r="A260" s="10">
        <v>258</v>
      </c>
      <c r="B260" s="10">
        <v>873335</v>
      </c>
      <c r="C260" s="23" t="s">
        <v>330</v>
      </c>
      <c r="D260" s="25" t="s">
        <v>7</v>
      </c>
      <c r="E260" s="10" t="s">
        <v>8</v>
      </c>
      <c r="F260" s="10"/>
      <c r="G260" s="24">
        <v>17786.48</v>
      </c>
      <c r="H260" s="24"/>
      <c r="I260" s="13">
        <v>37733</v>
      </c>
      <c r="J260" s="13">
        <f t="shared" ref="J260:J303" si="57">I260*1.61%</f>
        <v>607.50130000000001</v>
      </c>
      <c r="K260" s="13">
        <f t="shared" ref="K260:K303" si="58">I260+J260</f>
        <v>38340.501300000004</v>
      </c>
      <c r="L260" s="36">
        <v>17786.474999999999</v>
      </c>
      <c r="M260" s="37">
        <f t="shared" ref="M260:M323" si="59">MIN(K260:L260)</f>
        <v>17786.474999999999</v>
      </c>
      <c r="N260" s="37">
        <f t="shared" ref="N260:N323" si="60">MAX(K260:L260)</f>
        <v>38340.501300000004</v>
      </c>
      <c r="O260" s="37">
        <f t="shared" ref="O260:O323" si="61">AVERAGE(K260:L260)</f>
        <v>28063.488150000001</v>
      </c>
      <c r="P260" s="37">
        <f t="shared" ref="P260:P323" si="62">MEDIAN(K260:L260)</f>
        <v>28063.488150000001</v>
      </c>
      <c r="Q260" s="38">
        <f t="shared" ref="Q260:Q323" si="63">STDEV(K260:L260)</f>
        <v>14533.891377416654</v>
      </c>
      <c r="R260" s="39">
        <f t="shared" ref="R260:R323" si="64">Q260/P260</f>
        <v>0.51789326044334416</v>
      </c>
      <c r="S260" s="40">
        <f t="shared" si="56"/>
        <v>28063.488150000001</v>
      </c>
      <c r="T260" s="35" t="s">
        <v>810</v>
      </c>
    </row>
    <row r="261" spans="1:20" ht="25.5">
      <c r="A261" s="10">
        <v>259</v>
      </c>
      <c r="B261" s="10">
        <v>870101</v>
      </c>
      <c r="C261" s="23" t="s">
        <v>331</v>
      </c>
      <c r="D261" s="25" t="s">
        <v>7</v>
      </c>
      <c r="E261" s="10" t="s">
        <v>8</v>
      </c>
      <c r="F261" s="10"/>
      <c r="G261" s="24">
        <v>23811.9</v>
      </c>
      <c r="H261" s="24"/>
      <c r="I261" s="13">
        <v>29673</v>
      </c>
      <c r="J261" s="13">
        <f t="shared" si="57"/>
        <v>477.7353</v>
      </c>
      <c r="K261" s="13">
        <f t="shared" si="58"/>
        <v>30150.7353</v>
      </c>
      <c r="L261" s="36">
        <v>23811.9</v>
      </c>
      <c r="M261" s="37">
        <f t="shared" si="59"/>
        <v>23811.9</v>
      </c>
      <c r="N261" s="37">
        <f t="shared" si="60"/>
        <v>30150.7353</v>
      </c>
      <c r="O261" s="37">
        <f t="shared" si="61"/>
        <v>26981.317650000001</v>
      </c>
      <c r="P261" s="37">
        <f t="shared" si="62"/>
        <v>26981.317650000001</v>
      </c>
      <c r="Q261" s="38">
        <f t="shared" si="63"/>
        <v>4482.2334254546577</v>
      </c>
      <c r="R261" s="39">
        <f t="shared" si="64"/>
        <v>0.16612359276140309</v>
      </c>
      <c r="S261" s="40">
        <f t="shared" ref="S261:S262" si="65">M261</f>
        <v>23811.9</v>
      </c>
      <c r="T261" s="32" t="s">
        <v>804</v>
      </c>
    </row>
    <row r="262" spans="1:20" ht="25.5">
      <c r="A262" s="10">
        <v>260</v>
      </c>
      <c r="B262" s="10">
        <v>870602</v>
      </c>
      <c r="C262" s="23" t="s">
        <v>332</v>
      </c>
      <c r="D262" s="25" t="s">
        <v>7</v>
      </c>
      <c r="E262" s="10" t="s">
        <v>8</v>
      </c>
      <c r="F262" s="10"/>
      <c r="G262" s="24">
        <v>26540.85</v>
      </c>
      <c r="H262" s="24"/>
      <c r="I262" s="13">
        <v>34113</v>
      </c>
      <c r="J262" s="13">
        <f t="shared" si="57"/>
        <v>549.21929999999998</v>
      </c>
      <c r="K262" s="13">
        <f t="shared" si="58"/>
        <v>34662.219299999997</v>
      </c>
      <c r="L262" s="36">
        <v>26540.85</v>
      </c>
      <c r="M262" s="37">
        <f t="shared" si="59"/>
        <v>26540.85</v>
      </c>
      <c r="N262" s="37">
        <f t="shared" si="60"/>
        <v>34662.219299999997</v>
      </c>
      <c r="O262" s="37">
        <f t="shared" si="61"/>
        <v>30601.534649999998</v>
      </c>
      <c r="P262" s="37">
        <f t="shared" si="62"/>
        <v>30601.534649999998</v>
      </c>
      <c r="Q262" s="38">
        <f t="shared" si="63"/>
        <v>5742.6753045502455</v>
      </c>
      <c r="R262" s="39">
        <f t="shared" si="64"/>
        <v>0.18765971609695875</v>
      </c>
      <c r="S262" s="40">
        <f t="shared" si="65"/>
        <v>26540.85</v>
      </c>
      <c r="T262" s="32" t="s">
        <v>804</v>
      </c>
    </row>
    <row r="263" spans="1:20" ht="25.5">
      <c r="A263" s="10">
        <v>261</v>
      </c>
      <c r="B263" s="10">
        <v>873112</v>
      </c>
      <c r="C263" s="23" t="s">
        <v>333</v>
      </c>
      <c r="D263" s="25" t="s">
        <v>7</v>
      </c>
      <c r="E263" s="10" t="s">
        <v>8</v>
      </c>
      <c r="F263" s="10"/>
      <c r="G263" s="24">
        <v>17786.48</v>
      </c>
      <c r="H263" s="24"/>
      <c r="I263" s="13">
        <v>43201</v>
      </c>
      <c r="J263" s="13">
        <f t="shared" si="57"/>
        <v>695.53610000000003</v>
      </c>
      <c r="K263" s="13">
        <f t="shared" si="58"/>
        <v>43896.536099999998</v>
      </c>
      <c r="L263" s="36">
        <v>17786.474999999999</v>
      </c>
      <c r="M263" s="37">
        <f t="shared" si="59"/>
        <v>17786.474999999999</v>
      </c>
      <c r="N263" s="37">
        <f t="shared" si="60"/>
        <v>43896.536099999998</v>
      </c>
      <c r="O263" s="37">
        <f t="shared" si="61"/>
        <v>30841.505549999998</v>
      </c>
      <c r="P263" s="37">
        <f t="shared" si="62"/>
        <v>30841.505549999998</v>
      </c>
      <c r="Q263" s="38">
        <f t="shared" si="63"/>
        <v>18462.601261005089</v>
      </c>
      <c r="R263" s="39">
        <f t="shared" si="64"/>
        <v>0.59862840453990385</v>
      </c>
      <c r="S263" s="40">
        <f t="shared" ref="S263:S264" si="66">O263</f>
        <v>30841.505549999998</v>
      </c>
      <c r="T263" s="35" t="s">
        <v>810</v>
      </c>
    </row>
    <row r="264" spans="1:20">
      <c r="A264" s="10">
        <v>262</v>
      </c>
      <c r="B264" s="10">
        <v>873205</v>
      </c>
      <c r="C264" s="23" t="s">
        <v>334</v>
      </c>
      <c r="D264" s="25" t="s">
        <v>7</v>
      </c>
      <c r="E264" s="10" t="s">
        <v>8</v>
      </c>
      <c r="F264" s="10"/>
      <c r="G264" s="24">
        <v>17786.48</v>
      </c>
      <c r="H264" s="24"/>
      <c r="I264" s="13">
        <v>29589</v>
      </c>
      <c r="J264" s="13">
        <f t="shared" si="57"/>
        <v>476.38290000000001</v>
      </c>
      <c r="K264" s="13">
        <f t="shared" si="58"/>
        <v>30065.382900000001</v>
      </c>
      <c r="L264" s="36">
        <v>17786.474999999999</v>
      </c>
      <c r="M264" s="37">
        <f t="shared" si="59"/>
        <v>17786.474999999999</v>
      </c>
      <c r="N264" s="37">
        <f t="shared" si="60"/>
        <v>30065.382900000001</v>
      </c>
      <c r="O264" s="37">
        <f t="shared" si="61"/>
        <v>23925.928950000001</v>
      </c>
      <c r="P264" s="37">
        <f t="shared" si="62"/>
        <v>23925.928950000001</v>
      </c>
      <c r="Q264" s="38">
        <f t="shared" si="63"/>
        <v>8682.49904165507</v>
      </c>
      <c r="R264" s="39">
        <f t="shared" si="64"/>
        <v>0.3628907809514777</v>
      </c>
      <c r="S264" s="40">
        <f t="shared" si="66"/>
        <v>23925.928950000001</v>
      </c>
      <c r="T264" s="35" t="s">
        <v>810</v>
      </c>
    </row>
    <row r="265" spans="1:20" ht="38.25">
      <c r="A265" s="10">
        <v>263</v>
      </c>
      <c r="B265" s="10">
        <v>872105</v>
      </c>
      <c r="C265" s="23" t="s">
        <v>335</v>
      </c>
      <c r="D265" s="25" t="s">
        <v>7</v>
      </c>
      <c r="E265" s="10" t="s">
        <v>8</v>
      </c>
      <c r="F265" s="10"/>
      <c r="G265" s="24">
        <v>186863</v>
      </c>
      <c r="H265" s="24"/>
      <c r="I265" s="13"/>
      <c r="J265" s="13"/>
      <c r="K265" s="13"/>
      <c r="L265" s="36">
        <v>186863</v>
      </c>
      <c r="M265" s="37">
        <f t="shared" si="59"/>
        <v>186863</v>
      </c>
      <c r="N265" s="37">
        <f t="shared" si="60"/>
        <v>186863</v>
      </c>
      <c r="O265" s="37">
        <f t="shared" si="61"/>
        <v>186863</v>
      </c>
      <c r="P265" s="37">
        <f t="shared" si="62"/>
        <v>186863</v>
      </c>
      <c r="Q265" s="38" t="e">
        <f t="shared" si="63"/>
        <v>#DIV/0!</v>
      </c>
      <c r="R265" s="39" t="e">
        <f t="shared" si="64"/>
        <v>#DIV/0!</v>
      </c>
      <c r="S265" s="41">
        <f t="shared" ref="S265:S266" si="67">L265</f>
        <v>186863</v>
      </c>
      <c r="T265" s="33" t="s">
        <v>808</v>
      </c>
    </row>
    <row r="266" spans="1:20" ht="38.25">
      <c r="A266" s="10">
        <v>264</v>
      </c>
      <c r="B266" s="10">
        <v>872104</v>
      </c>
      <c r="C266" s="23" t="s">
        <v>336</v>
      </c>
      <c r="D266" s="25" t="s">
        <v>7</v>
      </c>
      <c r="E266" s="10" t="s">
        <v>8</v>
      </c>
      <c r="F266" s="10"/>
      <c r="G266" s="24">
        <v>148301</v>
      </c>
      <c r="H266" s="24"/>
      <c r="I266" s="41"/>
      <c r="J266" s="13"/>
      <c r="K266" s="13"/>
      <c r="L266" s="36">
        <v>148301</v>
      </c>
      <c r="M266" s="37">
        <f t="shared" si="59"/>
        <v>148301</v>
      </c>
      <c r="N266" s="37">
        <f t="shared" si="60"/>
        <v>148301</v>
      </c>
      <c r="O266" s="37">
        <f t="shared" si="61"/>
        <v>148301</v>
      </c>
      <c r="P266" s="37">
        <f t="shared" si="62"/>
        <v>148301</v>
      </c>
      <c r="Q266" s="38" t="e">
        <f t="shared" si="63"/>
        <v>#DIV/0!</v>
      </c>
      <c r="R266" s="39" t="e">
        <f t="shared" si="64"/>
        <v>#DIV/0!</v>
      </c>
      <c r="S266" s="41">
        <f t="shared" si="67"/>
        <v>148301</v>
      </c>
      <c r="T266" s="33" t="s">
        <v>808</v>
      </c>
    </row>
    <row r="267" spans="1:20" ht="25.5">
      <c r="A267" s="10">
        <v>265</v>
      </c>
      <c r="B267" s="10">
        <v>871010</v>
      </c>
      <c r="C267" s="23" t="s">
        <v>337</v>
      </c>
      <c r="D267" s="25" t="s">
        <v>7</v>
      </c>
      <c r="E267" s="10" t="s">
        <v>8</v>
      </c>
      <c r="F267" s="10"/>
      <c r="G267" s="24">
        <v>29046.41</v>
      </c>
      <c r="H267" s="24"/>
      <c r="I267" s="13">
        <v>47062</v>
      </c>
      <c r="J267" s="13">
        <f t="shared" si="57"/>
        <v>757.69820000000004</v>
      </c>
      <c r="K267" s="13">
        <f t="shared" si="58"/>
        <v>47819.698199999999</v>
      </c>
      <c r="L267" s="36">
        <v>29046.412499999999</v>
      </c>
      <c r="M267" s="37">
        <f t="shared" si="59"/>
        <v>29046.412499999999</v>
      </c>
      <c r="N267" s="37">
        <f t="shared" si="60"/>
        <v>47819.698199999999</v>
      </c>
      <c r="O267" s="37">
        <f t="shared" si="61"/>
        <v>38433.055349999995</v>
      </c>
      <c r="P267" s="37">
        <f t="shared" si="62"/>
        <v>38433.055349999995</v>
      </c>
      <c r="Q267" s="38">
        <f t="shared" si="63"/>
        <v>13274.71762362246</v>
      </c>
      <c r="R267" s="39">
        <f t="shared" si="64"/>
        <v>0.34539844679880394</v>
      </c>
      <c r="S267" s="40">
        <f t="shared" ref="S267:S275" si="68">O267</f>
        <v>38433.055349999995</v>
      </c>
      <c r="T267" s="35" t="s">
        <v>810</v>
      </c>
    </row>
    <row r="268" spans="1:20" ht="38.25">
      <c r="A268" s="10">
        <v>266</v>
      </c>
      <c r="B268" s="10">
        <v>871030</v>
      </c>
      <c r="C268" s="23" t="s">
        <v>338</v>
      </c>
      <c r="D268" s="25" t="s">
        <v>7</v>
      </c>
      <c r="E268" s="10" t="s">
        <v>8</v>
      </c>
      <c r="F268" s="10"/>
      <c r="G268" s="24">
        <v>28430.59</v>
      </c>
      <c r="H268" s="24"/>
      <c r="I268" s="13">
        <v>52360</v>
      </c>
      <c r="J268" s="13">
        <f t="shared" si="57"/>
        <v>842.99599999999998</v>
      </c>
      <c r="K268" s="13">
        <f t="shared" si="58"/>
        <v>53202.995999999999</v>
      </c>
      <c r="L268" s="36">
        <v>28430.587500000001</v>
      </c>
      <c r="M268" s="37">
        <f t="shared" si="59"/>
        <v>28430.587500000001</v>
      </c>
      <c r="N268" s="37">
        <f t="shared" si="60"/>
        <v>53202.995999999999</v>
      </c>
      <c r="O268" s="37">
        <f t="shared" si="61"/>
        <v>40816.791750000004</v>
      </c>
      <c r="P268" s="37">
        <f t="shared" si="62"/>
        <v>40816.791750000004</v>
      </c>
      <c r="Q268" s="38">
        <f t="shared" si="63"/>
        <v>17516.738036673254</v>
      </c>
      <c r="R268" s="39">
        <f t="shared" si="64"/>
        <v>0.42915519044127842</v>
      </c>
      <c r="S268" s="40">
        <f t="shared" si="68"/>
        <v>40816.791750000004</v>
      </c>
      <c r="T268" s="35" t="s">
        <v>810</v>
      </c>
    </row>
    <row r="269" spans="1:20" ht="25.5">
      <c r="A269" s="10">
        <v>267</v>
      </c>
      <c r="B269" s="10">
        <v>871040</v>
      </c>
      <c r="C269" s="23" t="s">
        <v>339</v>
      </c>
      <c r="D269" s="25" t="s">
        <v>7</v>
      </c>
      <c r="E269" s="10" t="s">
        <v>8</v>
      </c>
      <c r="F269" s="10"/>
      <c r="G269" s="24">
        <v>35428.050000000003</v>
      </c>
      <c r="H269" s="24"/>
      <c r="I269" s="13">
        <v>58570</v>
      </c>
      <c r="J269" s="13">
        <f t="shared" si="57"/>
        <v>942.97699999999998</v>
      </c>
      <c r="K269" s="13">
        <f t="shared" si="58"/>
        <v>59512.976999999999</v>
      </c>
      <c r="L269" s="36">
        <v>35428.050000000003</v>
      </c>
      <c r="M269" s="37">
        <f t="shared" si="59"/>
        <v>35428.050000000003</v>
      </c>
      <c r="N269" s="37">
        <f t="shared" si="60"/>
        <v>59512.976999999999</v>
      </c>
      <c r="O269" s="37">
        <f t="shared" si="61"/>
        <v>47470.513500000001</v>
      </c>
      <c r="P269" s="37">
        <f t="shared" si="62"/>
        <v>47470.513500000001</v>
      </c>
      <c r="Q269" s="38">
        <f t="shared" si="63"/>
        <v>17030.615206082948</v>
      </c>
      <c r="R269" s="39">
        <f t="shared" si="64"/>
        <v>0.35876197560161105</v>
      </c>
      <c r="S269" s="40">
        <f t="shared" si="68"/>
        <v>47470.513500000001</v>
      </c>
      <c r="T269" s="35" t="s">
        <v>810</v>
      </c>
    </row>
    <row r="270" spans="1:20" ht="25.5">
      <c r="A270" s="10">
        <v>268</v>
      </c>
      <c r="B270" s="10">
        <v>871020</v>
      </c>
      <c r="C270" s="23" t="s">
        <v>340</v>
      </c>
      <c r="D270" s="25" t="s">
        <v>7</v>
      </c>
      <c r="E270" s="10" t="s">
        <v>8</v>
      </c>
      <c r="F270" s="10"/>
      <c r="G270" s="24">
        <v>28430.59</v>
      </c>
      <c r="H270" s="24"/>
      <c r="I270" s="13">
        <v>46885</v>
      </c>
      <c r="J270" s="13">
        <f t="shared" si="57"/>
        <v>754.84849999999994</v>
      </c>
      <c r="K270" s="13">
        <f t="shared" si="58"/>
        <v>47639.8485</v>
      </c>
      <c r="L270" s="36">
        <v>28430.587500000001</v>
      </c>
      <c r="M270" s="37">
        <f t="shared" si="59"/>
        <v>28430.587500000001</v>
      </c>
      <c r="N270" s="37">
        <f t="shared" si="60"/>
        <v>47639.8485</v>
      </c>
      <c r="O270" s="37">
        <f t="shared" si="61"/>
        <v>38035.218000000001</v>
      </c>
      <c r="P270" s="37">
        <f t="shared" si="62"/>
        <v>38035.218000000001</v>
      </c>
      <c r="Q270" s="38">
        <f t="shared" si="63"/>
        <v>13582.99871468229</v>
      </c>
      <c r="R270" s="39">
        <f t="shared" si="64"/>
        <v>0.35711636291087617</v>
      </c>
      <c r="S270" s="40">
        <f t="shared" si="68"/>
        <v>38035.218000000001</v>
      </c>
      <c r="T270" s="35" t="s">
        <v>810</v>
      </c>
    </row>
    <row r="271" spans="1:20" ht="25.5">
      <c r="A271" s="10">
        <v>269</v>
      </c>
      <c r="B271" s="10">
        <v>871019</v>
      </c>
      <c r="C271" s="23" t="s">
        <v>341</v>
      </c>
      <c r="D271" s="25" t="s">
        <v>7</v>
      </c>
      <c r="E271" s="10" t="s">
        <v>8</v>
      </c>
      <c r="F271" s="10"/>
      <c r="G271" s="24">
        <v>29046.41</v>
      </c>
      <c r="H271" s="24"/>
      <c r="I271" s="13">
        <v>43397</v>
      </c>
      <c r="J271" s="13">
        <f t="shared" si="57"/>
        <v>698.69169999999997</v>
      </c>
      <c r="K271" s="13">
        <f t="shared" si="58"/>
        <v>44095.691700000003</v>
      </c>
      <c r="L271" s="36">
        <v>29046.412499999999</v>
      </c>
      <c r="M271" s="37">
        <f t="shared" si="59"/>
        <v>29046.412499999999</v>
      </c>
      <c r="N271" s="37">
        <f t="shared" si="60"/>
        <v>44095.691700000003</v>
      </c>
      <c r="O271" s="37">
        <f t="shared" si="61"/>
        <v>36571.052100000001</v>
      </c>
      <c r="P271" s="37">
        <f t="shared" si="62"/>
        <v>36571.052100000001</v>
      </c>
      <c r="Q271" s="38">
        <f t="shared" si="63"/>
        <v>10641.447374289675</v>
      </c>
      <c r="R271" s="39">
        <f t="shared" si="64"/>
        <v>0.29098007203051385</v>
      </c>
      <c r="S271" s="40">
        <f t="shared" si="68"/>
        <v>36571.052100000001</v>
      </c>
      <c r="T271" s="35" t="s">
        <v>810</v>
      </c>
    </row>
    <row r="272" spans="1:20" ht="25.5">
      <c r="A272" s="10">
        <v>270</v>
      </c>
      <c r="B272" s="10">
        <v>871060</v>
      </c>
      <c r="C272" s="23" t="s">
        <v>342</v>
      </c>
      <c r="D272" s="25" t="s">
        <v>7</v>
      </c>
      <c r="E272" s="10" t="s">
        <v>8</v>
      </c>
      <c r="F272" s="10"/>
      <c r="G272" s="24">
        <v>116185.65</v>
      </c>
      <c r="H272" s="24"/>
      <c r="I272" s="13">
        <v>166080</v>
      </c>
      <c r="J272" s="13">
        <f t="shared" si="57"/>
        <v>2673.8879999999999</v>
      </c>
      <c r="K272" s="13">
        <f t="shared" si="58"/>
        <v>168753.88800000001</v>
      </c>
      <c r="L272" s="36">
        <v>116185.65</v>
      </c>
      <c r="M272" s="37">
        <f t="shared" si="59"/>
        <v>116185.65</v>
      </c>
      <c r="N272" s="37">
        <f t="shared" si="60"/>
        <v>168753.88800000001</v>
      </c>
      <c r="O272" s="37">
        <f t="shared" si="61"/>
        <v>142469.769</v>
      </c>
      <c r="P272" s="37">
        <f t="shared" si="62"/>
        <v>142469.769</v>
      </c>
      <c r="Q272" s="38">
        <f t="shared" si="63"/>
        <v>37171.35756482841</v>
      </c>
      <c r="R272" s="39">
        <f t="shared" si="64"/>
        <v>0.26090698276367957</v>
      </c>
      <c r="S272" s="40">
        <f t="shared" si="68"/>
        <v>142469.769</v>
      </c>
      <c r="T272" s="35" t="s">
        <v>810</v>
      </c>
    </row>
    <row r="273" spans="1:20" ht="38.25">
      <c r="A273" s="10">
        <v>271</v>
      </c>
      <c r="B273" s="10">
        <v>870007</v>
      </c>
      <c r="C273" s="23" t="s">
        <v>343</v>
      </c>
      <c r="D273" s="25" t="s">
        <v>7</v>
      </c>
      <c r="E273" s="10" t="s">
        <v>8</v>
      </c>
      <c r="F273" s="10"/>
      <c r="G273" s="24">
        <v>33948.86</v>
      </c>
      <c r="H273" s="24"/>
      <c r="I273" s="13">
        <v>52102</v>
      </c>
      <c r="J273" s="13">
        <f t="shared" si="57"/>
        <v>838.84219999999993</v>
      </c>
      <c r="K273" s="13">
        <f t="shared" si="58"/>
        <v>52940.842199999999</v>
      </c>
      <c r="L273" s="36">
        <v>33948.862500000003</v>
      </c>
      <c r="M273" s="37">
        <f t="shared" si="59"/>
        <v>33948.862500000003</v>
      </c>
      <c r="N273" s="37">
        <f t="shared" si="60"/>
        <v>52940.842199999999</v>
      </c>
      <c r="O273" s="37">
        <f t="shared" si="61"/>
        <v>43444.852350000001</v>
      </c>
      <c r="P273" s="37">
        <f t="shared" si="62"/>
        <v>43444.852350000001</v>
      </c>
      <c r="Q273" s="38">
        <f t="shared" si="63"/>
        <v>13429.357634027232</v>
      </c>
      <c r="R273" s="39">
        <f t="shared" si="64"/>
        <v>0.3091127465651804</v>
      </c>
      <c r="S273" s="40">
        <f t="shared" si="68"/>
        <v>43444.852350000001</v>
      </c>
      <c r="T273" s="35" t="s">
        <v>810</v>
      </c>
    </row>
    <row r="274" spans="1:20" ht="25.5">
      <c r="A274" s="10">
        <v>272</v>
      </c>
      <c r="B274" s="10">
        <v>870001</v>
      </c>
      <c r="C274" s="23" t="s">
        <v>344</v>
      </c>
      <c r="D274" s="25" t="s">
        <v>7</v>
      </c>
      <c r="E274" s="10" t="s">
        <v>8</v>
      </c>
      <c r="F274" s="10"/>
      <c r="G274" s="24">
        <v>25918.99</v>
      </c>
      <c r="H274" s="24"/>
      <c r="I274" s="13">
        <v>36964</v>
      </c>
      <c r="J274" s="13">
        <f t="shared" si="57"/>
        <v>595.12040000000002</v>
      </c>
      <c r="K274" s="13">
        <f t="shared" si="58"/>
        <v>37559.1204</v>
      </c>
      <c r="L274" s="36">
        <v>25918.987499999999</v>
      </c>
      <c r="M274" s="37">
        <f t="shared" si="59"/>
        <v>25918.987499999999</v>
      </c>
      <c r="N274" s="37">
        <f t="shared" si="60"/>
        <v>37559.1204</v>
      </c>
      <c r="O274" s="37">
        <f t="shared" si="61"/>
        <v>31739.053950000001</v>
      </c>
      <c r="P274" s="37">
        <f t="shared" si="62"/>
        <v>31739.053950000001</v>
      </c>
      <c r="Q274" s="38">
        <f t="shared" si="63"/>
        <v>8230.8169075026271</v>
      </c>
      <c r="R274" s="39">
        <f t="shared" si="64"/>
        <v>0.25932773297115325</v>
      </c>
      <c r="S274" s="40">
        <f t="shared" si="68"/>
        <v>31739.053950000001</v>
      </c>
      <c r="T274" s="35" t="s">
        <v>810</v>
      </c>
    </row>
    <row r="275" spans="1:20" ht="25.5">
      <c r="A275" s="10">
        <v>273</v>
      </c>
      <c r="B275" s="10">
        <v>873210</v>
      </c>
      <c r="C275" s="23" t="s">
        <v>345</v>
      </c>
      <c r="D275" s="25" t="s">
        <v>7</v>
      </c>
      <c r="E275" s="10" t="s">
        <v>8</v>
      </c>
      <c r="F275" s="10"/>
      <c r="G275" s="24">
        <v>17786.48</v>
      </c>
      <c r="H275" s="24"/>
      <c r="I275" s="13">
        <v>32690</v>
      </c>
      <c r="J275" s="13">
        <f t="shared" si="57"/>
        <v>526.30899999999997</v>
      </c>
      <c r="K275" s="13">
        <f t="shared" si="58"/>
        <v>33216.309000000001</v>
      </c>
      <c r="L275" s="36">
        <v>17786.474999999999</v>
      </c>
      <c r="M275" s="37">
        <f t="shared" si="59"/>
        <v>17786.474999999999</v>
      </c>
      <c r="N275" s="37">
        <f t="shared" si="60"/>
        <v>33216.309000000001</v>
      </c>
      <c r="O275" s="37">
        <f t="shared" si="61"/>
        <v>25501.392</v>
      </c>
      <c r="P275" s="37">
        <f t="shared" si="62"/>
        <v>25501.392</v>
      </c>
      <c r="Q275" s="38">
        <f t="shared" si="63"/>
        <v>10910.540253982756</v>
      </c>
      <c r="R275" s="39">
        <f t="shared" si="64"/>
        <v>0.42784096860213572</v>
      </c>
      <c r="S275" s="40">
        <f t="shared" si="68"/>
        <v>25501.392</v>
      </c>
      <c r="T275" s="35" t="s">
        <v>810</v>
      </c>
    </row>
    <row r="276" spans="1:20">
      <c r="A276" s="10">
        <v>274</v>
      </c>
      <c r="B276" s="10">
        <v>871320</v>
      </c>
      <c r="C276" s="23" t="s">
        <v>346</v>
      </c>
      <c r="D276" s="25" t="s">
        <v>7</v>
      </c>
      <c r="E276" s="10" t="s">
        <v>8</v>
      </c>
      <c r="F276" s="10"/>
      <c r="G276" s="24">
        <v>68459.210000000006</v>
      </c>
      <c r="H276" s="24"/>
      <c r="I276" s="41"/>
      <c r="J276" s="13"/>
      <c r="K276" s="13"/>
      <c r="L276" s="36">
        <v>68459.212499999994</v>
      </c>
      <c r="M276" s="37">
        <f t="shared" si="59"/>
        <v>68459.212499999994</v>
      </c>
      <c r="N276" s="37">
        <f t="shared" si="60"/>
        <v>68459.212499999994</v>
      </c>
      <c r="O276" s="37">
        <f t="shared" si="61"/>
        <v>68459.212499999994</v>
      </c>
      <c r="P276" s="37">
        <f t="shared" si="62"/>
        <v>68459.212499999994</v>
      </c>
      <c r="Q276" s="38" t="e">
        <f t="shared" si="63"/>
        <v>#DIV/0!</v>
      </c>
      <c r="R276" s="39" t="e">
        <f t="shared" si="64"/>
        <v>#DIV/0!</v>
      </c>
      <c r="S276" s="41">
        <f>L276</f>
        <v>68459.212499999994</v>
      </c>
      <c r="T276" s="33" t="s">
        <v>808</v>
      </c>
    </row>
    <row r="277" spans="1:20" ht="25.5">
      <c r="A277" s="10">
        <v>275</v>
      </c>
      <c r="B277" s="10">
        <v>871112</v>
      </c>
      <c r="C277" s="23" t="s">
        <v>347</v>
      </c>
      <c r="D277" s="25" t="s">
        <v>7</v>
      </c>
      <c r="E277" s="10" t="s">
        <v>8</v>
      </c>
      <c r="F277" s="10"/>
      <c r="G277" s="24">
        <v>22791.56</v>
      </c>
      <c r="H277" s="24"/>
      <c r="I277" s="13">
        <v>33278</v>
      </c>
      <c r="J277" s="13">
        <f t="shared" si="57"/>
        <v>535.7758</v>
      </c>
      <c r="K277" s="13">
        <f t="shared" si="58"/>
        <v>33813.775800000003</v>
      </c>
      <c r="L277" s="36">
        <v>22791.5625</v>
      </c>
      <c r="M277" s="37">
        <f t="shared" si="59"/>
        <v>22791.5625</v>
      </c>
      <c r="N277" s="37">
        <f t="shared" si="60"/>
        <v>33813.775800000003</v>
      </c>
      <c r="O277" s="37">
        <f t="shared" si="61"/>
        <v>28302.669150000002</v>
      </c>
      <c r="P277" s="37">
        <f t="shared" si="62"/>
        <v>28302.669150000002</v>
      </c>
      <c r="Q277" s="38">
        <f t="shared" si="63"/>
        <v>7793.8817681145529</v>
      </c>
      <c r="R277" s="39">
        <f t="shared" si="64"/>
        <v>0.27537621016619035</v>
      </c>
      <c r="S277" s="40">
        <f t="shared" ref="S277:S280" si="69">O277</f>
        <v>28302.669150000002</v>
      </c>
      <c r="T277" s="35" t="s">
        <v>810</v>
      </c>
    </row>
    <row r="278" spans="1:20" ht="25.5">
      <c r="A278" s="10">
        <v>276</v>
      </c>
      <c r="B278" s="10">
        <v>870603</v>
      </c>
      <c r="C278" s="23" t="s">
        <v>348</v>
      </c>
      <c r="D278" s="25" t="s">
        <v>7</v>
      </c>
      <c r="E278" s="10" t="s">
        <v>8</v>
      </c>
      <c r="F278" s="10"/>
      <c r="G278" s="24">
        <v>26540.85</v>
      </c>
      <c r="H278" s="24"/>
      <c r="I278" s="13">
        <v>39452</v>
      </c>
      <c r="J278" s="13">
        <f t="shared" si="57"/>
        <v>635.17719999999997</v>
      </c>
      <c r="K278" s="13">
        <f t="shared" si="58"/>
        <v>40087.177199999998</v>
      </c>
      <c r="L278" s="36">
        <v>26540.85</v>
      </c>
      <c r="M278" s="37">
        <f t="shared" si="59"/>
        <v>26540.85</v>
      </c>
      <c r="N278" s="37">
        <f t="shared" si="60"/>
        <v>40087.177199999998</v>
      </c>
      <c r="O278" s="37">
        <f t="shared" si="61"/>
        <v>33314.013599999998</v>
      </c>
      <c r="P278" s="37">
        <f t="shared" si="62"/>
        <v>33314.013599999998</v>
      </c>
      <c r="Q278" s="38">
        <f t="shared" si="63"/>
        <v>9578.6998232917776</v>
      </c>
      <c r="R278" s="39">
        <f t="shared" si="64"/>
        <v>0.28752764342065879</v>
      </c>
      <c r="S278" s="40">
        <f t="shared" si="69"/>
        <v>33314.013599999998</v>
      </c>
      <c r="T278" s="35" t="s">
        <v>810</v>
      </c>
    </row>
    <row r="279" spans="1:20" ht="25.5">
      <c r="A279" s="10">
        <v>277</v>
      </c>
      <c r="B279" s="10">
        <v>873312</v>
      </c>
      <c r="C279" s="23" t="s">
        <v>349</v>
      </c>
      <c r="D279" s="25" t="s">
        <v>7</v>
      </c>
      <c r="E279" s="10" t="s">
        <v>8</v>
      </c>
      <c r="F279" s="10"/>
      <c r="G279" s="24">
        <v>23051.18</v>
      </c>
      <c r="H279" s="24"/>
      <c r="I279" s="13">
        <v>38254</v>
      </c>
      <c r="J279" s="13">
        <f t="shared" si="57"/>
        <v>615.88940000000002</v>
      </c>
      <c r="K279" s="13">
        <f t="shared" si="58"/>
        <v>38869.8894</v>
      </c>
      <c r="L279" s="36">
        <v>23051.174999999999</v>
      </c>
      <c r="M279" s="37">
        <f t="shared" si="59"/>
        <v>23051.174999999999</v>
      </c>
      <c r="N279" s="37">
        <f t="shared" si="60"/>
        <v>38869.8894</v>
      </c>
      <c r="O279" s="37">
        <f t="shared" si="61"/>
        <v>30960.532200000001</v>
      </c>
      <c r="P279" s="37">
        <f t="shared" si="62"/>
        <v>30960.532200000001</v>
      </c>
      <c r="Q279" s="38">
        <f t="shared" si="63"/>
        <v>11185.520221893277</v>
      </c>
      <c r="R279" s="39">
        <f t="shared" si="64"/>
        <v>0.36128320242160683</v>
      </c>
      <c r="S279" s="40">
        <f t="shared" si="69"/>
        <v>30960.532200000001</v>
      </c>
      <c r="T279" s="35" t="s">
        <v>810</v>
      </c>
    </row>
    <row r="280" spans="1:20">
      <c r="A280" s="10">
        <v>278</v>
      </c>
      <c r="B280" s="10">
        <v>873204</v>
      </c>
      <c r="C280" s="23" t="s">
        <v>350</v>
      </c>
      <c r="D280" s="25" t="s">
        <v>7</v>
      </c>
      <c r="E280" s="10" t="s">
        <v>8</v>
      </c>
      <c r="F280" s="10"/>
      <c r="G280" s="24">
        <v>23051.18</v>
      </c>
      <c r="H280" s="24"/>
      <c r="I280" s="13">
        <v>38254</v>
      </c>
      <c r="J280" s="13">
        <f t="shared" si="57"/>
        <v>615.88940000000002</v>
      </c>
      <c r="K280" s="13">
        <f t="shared" si="58"/>
        <v>38869.8894</v>
      </c>
      <c r="L280" s="36">
        <v>23051.174999999999</v>
      </c>
      <c r="M280" s="37">
        <f t="shared" si="59"/>
        <v>23051.174999999999</v>
      </c>
      <c r="N280" s="37">
        <f t="shared" si="60"/>
        <v>38869.8894</v>
      </c>
      <c r="O280" s="37">
        <f t="shared" si="61"/>
        <v>30960.532200000001</v>
      </c>
      <c r="P280" s="37">
        <f t="shared" si="62"/>
        <v>30960.532200000001</v>
      </c>
      <c r="Q280" s="38">
        <f t="shared" si="63"/>
        <v>11185.520221893277</v>
      </c>
      <c r="R280" s="39">
        <f t="shared" si="64"/>
        <v>0.36128320242160683</v>
      </c>
      <c r="S280" s="40">
        <f t="shared" si="69"/>
        <v>30960.532200000001</v>
      </c>
      <c r="T280" s="35" t="s">
        <v>810</v>
      </c>
    </row>
    <row r="281" spans="1:20" ht="51">
      <c r="A281" s="10">
        <v>279</v>
      </c>
      <c r="B281" s="10">
        <v>873002</v>
      </c>
      <c r="C281" s="23" t="s">
        <v>351</v>
      </c>
      <c r="D281" s="25" t="s">
        <v>7</v>
      </c>
      <c r="E281" s="10" t="s">
        <v>8</v>
      </c>
      <c r="F281" s="10"/>
      <c r="G281" s="24">
        <v>83927.29</v>
      </c>
      <c r="H281" s="24"/>
      <c r="I281" s="41"/>
      <c r="J281" s="13"/>
      <c r="K281" s="13"/>
      <c r="L281" s="36">
        <v>83927.287500000006</v>
      </c>
      <c r="M281" s="37">
        <f t="shared" si="59"/>
        <v>83927.287500000006</v>
      </c>
      <c r="N281" s="37">
        <f t="shared" si="60"/>
        <v>83927.287500000006</v>
      </c>
      <c r="O281" s="37">
        <f t="shared" si="61"/>
        <v>83927.287500000006</v>
      </c>
      <c r="P281" s="37">
        <f t="shared" si="62"/>
        <v>83927.287500000006</v>
      </c>
      <c r="Q281" s="38" t="e">
        <f t="shared" si="63"/>
        <v>#DIV/0!</v>
      </c>
      <c r="R281" s="39" t="e">
        <f t="shared" si="64"/>
        <v>#DIV/0!</v>
      </c>
      <c r="S281" s="41">
        <f>L281</f>
        <v>83927.287500000006</v>
      </c>
      <c r="T281" s="33" t="s">
        <v>808</v>
      </c>
    </row>
    <row r="282" spans="1:20" ht="25.5">
      <c r="A282" s="10">
        <v>280</v>
      </c>
      <c r="B282" s="10">
        <v>870107</v>
      </c>
      <c r="C282" s="23" t="s">
        <v>352</v>
      </c>
      <c r="D282" s="25" t="s">
        <v>7</v>
      </c>
      <c r="E282" s="10" t="s">
        <v>8</v>
      </c>
      <c r="F282" s="10"/>
      <c r="G282" s="24">
        <v>23811.9</v>
      </c>
      <c r="H282" s="24"/>
      <c r="I282" s="13">
        <v>38550</v>
      </c>
      <c r="J282" s="13">
        <f t="shared" si="57"/>
        <v>620.65499999999997</v>
      </c>
      <c r="K282" s="13">
        <f t="shared" si="58"/>
        <v>39170.654999999999</v>
      </c>
      <c r="L282" s="36">
        <v>23811.9</v>
      </c>
      <c r="M282" s="37">
        <f t="shared" si="59"/>
        <v>23811.9</v>
      </c>
      <c r="N282" s="37">
        <f t="shared" si="60"/>
        <v>39170.654999999999</v>
      </c>
      <c r="O282" s="37">
        <f t="shared" si="61"/>
        <v>31491.2775</v>
      </c>
      <c r="P282" s="37">
        <f t="shared" si="62"/>
        <v>31491.2775</v>
      </c>
      <c r="Q282" s="38">
        <f t="shared" si="63"/>
        <v>10860.279811082801</v>
      </c>
      <c r="R282" s="39">
        <f t="shared" si="64"/>
        <v>0.34486628276934145</v>
      </c>
      <c r="S282" s="40">
        <f t="shared" ref="S282:S291" si="70">O282</f>
        <v>31491.2775</v>
      </c>
      <c r="T282" s="35" t="s">
        <v>810</v>
      </c>
    </row>
    <row r="283" spans="1:20">
      <c r="A283" s="10">
        <v>281</v>
      </c>
      <c r="B283" s="10">
        <v>873121</v>
      </c>
      <c r="C283" s="23" t="s">
        <v>353</v>
      </c>
      <c r="D283" s="25" t="s">
        <v>7</v>
      </c>
      <c r="E283" s="10" t="s">
        <v>8</v>
      </c>
      <c r="F283" s="10"/>
      <c r="G283" s="24">
        <v>23051.18</v>
      </c>
      <c r="H283" s="24"/>
      <c r="I283" s="13">
        <v>38333</v>
      </c>
      <c r="J283" s="13">
        <f t="shared" si="57"/>
        <v>617.16129999999998</v>
      </c>
      <c r="K283" s="13">
        <f t="shared" si="58"/>
        <v>38950.1613</v>
      </c>
      <c r="L283" s="36">
        <v>23051.174999999999</v>
      </c>
      <c r="M283" s="37">
        <f t="shared" si="59"/>
        <v>23051.174999999999</v>
      </c>
      <c r="N283" s="37">
        <f t="shared" si="60"/>
        <v>38950.1613</v>
      </c>
      <c r="O283" s="37">
        <f t="shared" si="61"/>
        <v>31000.668149999998</v>
      </c>
      <c r="P283" s="37">
        <f t="shared" si="62"/>
        <v>31000.668149999998</v>
      </c>
      <c r="Q283" s="38">
        <f t="shared" si="63"/>
        <v>11242.281026722025</v>
      </c>
      <c r="R283" s="39">
        <f t="shared" si="64"/>
        <v>0.36264641046847973</v>
      </c>
      <c r="S283" s="40">
        <f t="shared" si="70"/>
        <v>31000.668149999998</v>
      </c>
      <c r="T283" s="35" t="s">
        <v>810</v>
      </c>
    </row>
    <row r="284" spans="1:20">
      <c r="A284" s="10">
        <v>282</v>
      </c>
      <c r="B284" s="10">
        <v>870104</v>
      </c>
      <c r="C284" s="23" t="s">
        <v>354</v>
      </c>
      <c r="D284" s="25" t="s">
        <v>7</v>
      </c>
      <c r="E284" s="10" t="s">
        <v>8</v>
      </c>
      <c r="F284" s="10"/>
      <c r="G284" s="24">
        <v>23811.9</v>
      </c>
      <c r="H284" s="24"/>
      <c r="I284" s="13">
        <v>36863</v>
      </c>
      <c r="J284" s="13">
        <f t="shared" si="57"/>
        <v>593.49429999999995</v>
      </c>
      <c r="K284" s="13">
        <f t="shared" si="58"/>
        <v>37456.494299999998</v>
      </c>
      <c r="L284" s="36">
        <v>23811.9</v>
      </c>
      <c r="M284" s="37">
        <f t="shared" si="59"/>
        <v>23811.9</v>
      </c>
      <c r="N284" s="37">
        <f t="shared" si="60"/>
        <v>37456.494299999998</v>
      </c>
      <c r="O284" s="37">
        <f t="shared" si="61"/>
        <v>30634.19715</v>
      </c>
      <c r="P284" s="37">
        <f t="shared" si="62"/>
        <v>30634.19715</v>
      </c>
      <c r="Q284" s="38">
        <f t="shared" si="63"/>
        <v>9648.1851560692958</v>
      </c>
      <c r="R284" s="39">
        <f t="shared" si="64"/>
        <v>0.31494819690645282</v>
      </c>
      <c r="S284" s="40">
        <f t="shared" si="70"/>
        <v>30634.19715</v>
      </c>
      <c r="T284" s="35" t="s">
        <v>810</v>
      </c>
    </row>
    <row r="285" spans="1:20" ht="25.5">
      <c r="A285" s="10">
        <v>283</v>
      </c>
      <c r="B285" s="10">
        <v>870005</v>
      </c>
      <c r="C285" s="23" t="s">
        <v>355</v>
      </c>
      <c r="D285" s="25" t="s">
        <v>7</v>
      </c>
      <c r="E285" s="10" t="s">
        <v>8</v>
      </c>
      <c r="F285" s="10"/>
      <c r="G285" s="24">
        <v>33948.86</v>
      </c>
      <c r="H285" s="24"/>
      <c r="I285" s="13">
        <v>51566</v>
      </c>
      <c r="J285" s="13">
        <f t="shared" si="57"/>
        <v>830.21259999999995</v>
      </c>
      <c r="K285" s="13">
        <f t="shared" si="58"/>
        <v>52396.212599999999</v>
      </c>
      <c r="L285" s="36">
        <v>33948.862500000003</v>
      </c>
      <c r="M285" s="37">
        <f t="shared" si="59"/>
        <v>33948.862500000003</v>
      </c>
      <c r="N285" s="37">
        <f t="shared" si="60"/>
        <v>52396.212599999999</v>
      </c>
      <c r="O285" s="37">
        <f t="shared" si="61"/>
        <v>43172.537550000001</v>
      </c>
      <c r="P285" s="37">
        <f t="shared" si="62"/>
        <v>43172.537550000001</v>
      </c>
      <c r="Q285" s="38">
        <f t="shared" si="63"/>
        <v>13044.246350632342</v>
      </c>
      <c r="R285" s="39">
        <f t="shared" si="64"/>
        <v>0.30214222028355947</v>
      </c>
      <c r="S285" s="40">
        <f t="shared" si="70"/>
        <v>43172.537550000001</v>
      </c>
      <c r="T285" s="35" t="s">
        <v>810</v>
      </c>
    </row>
    <row r="286" spans="1:20" ht="25.5">
      <c r="A286" s="10">
        <v>284</v>
      </c>
      <c r="B286" s="10">
        <v>870113</v>
      </c>
      <c r="C286" s="23" t="s">
        <v>356</v>
      </c>
      <c r="D286" s="25" t="s">
        <v>7</v>
      </c>
      <c r="E286" s="10" t="s">
        <v>8</v>
      </c>
      <c r="F286" s="10"/>
      <c r="G286" s="24">
        <v>23956.799999999999</v>
      </c>
      <c r="H286" s="24"/>
      <c r="I286" s="13">
        <v>36754</v>
      </c>
      <c r="J286" s="13">
        <f t="shared" si="57"/>
        <v>591.73940000000005</v>
      </c>
      <c r="K286" s="13">
        <f t="shared" si="58"/>
        <v>37345.739399999999</v>
      </c>
      <c r="L286" s="36">
        <v>23956.799999999999</v>
      </c>
      <c r="M286" s="37">
        <f t="shared" si="59"/>
        <v>23956.799999999999</v>
      </c>
      <c r="N286" s="37">
        <f t="shared" si="60"/>
        <v>37345.739399999999</v>
      </c>
      <c r="O286" s="37">
        <f t="shared" si="61"/>
        <v>30651.269699999997</v>
      </c>
      <c r="P286" s="37">
        <f t="shared" si="62"/>
        <v>30651.269699999997</v>
      </c>
      <c r="Q286" s="38">
        <f t="shared" si="63"/>
        <v>9467.4098426357523</v>
      </c>
      <c r="R286" s="39">
        <f t="shared" si="64"/>
        <v>0.30887496457074187</v>
      </c>
      <c r="S286" s="40">
        <f t="shared" si="70"/>
        <v>30651.269699999997</v>
      </c>
      <c r="T286" s="35" t="s">
        <v>810</v>
      </c>
    </row>
    <row r="287" spans="1:20" ht="25.5">
      <c r="A287" s="10">
        <v>285</v>
      </c>
      <c r="B287" s="10">
        <v>870112</v>
      </c>
      <c r="C287" s="23" t="s">
        <v>357</v>
      </c>
      <c r="D287" s="25" t="s">
        <v>7</v>
      </c>
      <c r="E287" s="10" t="s">
        <v>8</v>
      </c>
      <c r="F287" s="10"/>
      <c r="G287" s="24">
        <v>23811.9</v>
      </c>
      <c r="H287" s="24"/>
      <c r="I287" s="13">
        <v>36863</v>
      </c>
      <c r="J287" s="13">
        <f t="shared" si="57"/>
        <v>593.49429999999995</v>
      </c>
      <c r="K287" s="13">
        <f t="shared" si="58"/>
        <v>37456.494299999998</v>
      </c>
      <c r="L287" s="36">
        <v>23811.9</v>
      </c>
      <c r="M287" s="37">
        <f t="shared" si="59"/>
        <v>23811.9</v>
      </c>
      <c r="N287" s="37">
        <f t="shared" si="60"/>
        <v>37456.494299999998</v>
      </c>
      <c r="O287" s="37">
        <f t="shared" si="61"/>
        <v>30634.19715</v>
      </c>
      <c r="P287" s="37">
        <f t="shared" si="62"/>
        <v>30634.19715</v>
      </c>
      <c r="Q287" s="38">
        <f t="shared" si="63"/>
        <v>9648.1851560692958</v>
      </c>
      <c r="R287" s="39">
        <f t="shared" si="64"/>
        <v>0.31494819690645282</v>
      </c>
      <c r="S287" s="40">
        <f t="shared" si="70"/>
        <v>30634.19715</v>
      </c>
      <c r="T287" s="35" t="s">
        <v>810</v>
      </c>
    </row>
    <row r="288" spans="1:20" ht="25.5">
      <c r="A288" s="10">
        <v>286</v>
      </c>
      <c r="B288" s="10">
        <v>873340</v>
      </c>
      <c r="C288" s="23" t="s">
        <v>358</v>
      </c>
      <c r="D288" s="25" t="s">
        <v>7</v>
      </c>
      <c r="E288" s="10" t="s">
        <v>8</v>
      </c>
      <c r="F288" s="10"/>
      <c r="G288" s="24">
        <v>23051.18</v>
      </c>
      <c r="H288" s="24"/>
      <c r="I288" s="13">
        <v>32690</v>
      </c>
      <c r="J288" s="13">
        <f t="shared" si="57"/>
        <v>526.30899999999997</v>
      </c>
      <c r="K288" s="13">
        <f t="shared" si="58"/>
        <v>33216.309000000001</v>
      </c>
      <c r="L288" s="36">
        <v>23051.174999999999</v>
      </c>
      <c r="M288" s="37">
        <f t="shared" si="59"/>
        <v>23051.174999999999</v>
      </c>
      <c r="N288" s="37">
        <f t="shared" si="60"/>
        <v>33216.309000000001</v>
      </c>
      <c r="O288" s="37">
        <f t="shared" si="61"/>
        <v>28133.741999999998</v>
      </c>
      <c r="P288" s="37">
        <f t="shared" si="62"/>
        <v>28133.741999999998</v>
      </c>
      <c r="Q288" s="38">
        <f t="shared" si="63"/>
        <v>7187.835183069953</v>
      </c>
      <c r="R288" s="39">
        <f t="shared" si="64"/>
        <v>0.25548806067354829</v>
      </c>
      <c r="S288" s="40">
        <f t="shared" si="70"/>
        <v>28133.741999999998</v>
      </c>
      <c r="T288" s="35" t="s">
        <v>810</v>
      </c>
    </row>
    <row r="289" spans="1:20">
      <c r="A289" s="10">
        <v>287</v>
      </c>
      <c r="B289" s="10">
        <v>873206</v>
      </c>
      <c r="C289" s="23" t="s">
        <v>359</v>
      </c>
      <c r="D289" s="25" t="s">
        <v>7</v>
      </c>
      <c r="E289" s="10" t="s">
        <v>8</v>
      </c>
      <c r="F289" s="10"/>
      <c r="G289" s="24">
        <v>17786.48</v>
      </c>
      <c r="H289" s="24"/>
      <c r="I289" s="13">
        <v>37801</v>
      </c>
      <c r="J289" s="13">
        <f t="shared" si="57"/>
        <v>608.59609999999998</v>
      </c>
      <c r="K289" s="13">
        <f t="shared" si="58"/>
        <v>38409.596100000002</v>
      </c>
      <c r="L289" s="36">
        <v>17786.474999999999</v>
      </c>
      <c r="M289" s="37">
        <f t="shared" si="59"/>
        <v>17786.474999999999</v>
      </c>
      <c r="N289" s="37">
        <f t="shared" si="60"/>
        <v>38409.596100000002</v>
      </c>
      <c r="O289" s="37">
        <f t="shared" si="61"/>
        <v>28098.035550000001</v>
      </c>
      <c r="P289" s="37">
        <f t="shared" si="62"/>
        <v>28098.035550000001</v>
      </c>
      <c r="Q289" s="38">
        <f t="shared" si="63"/>
        <v>14582.748779041372</v>
      </c>
      <c r="R289" s="39">
        <f t="shared" si="64"/>
        <v>0.51899531385714159</v>
      </c>
      <c r="S289" s="40">
        <f t="shared" si="70"/>
        <v>28098.035550000001</v>
      </c>
      <c r="T289" s="35" t="s">
        <v>810</v>
      </c>
    </row>
    <row r="290" spans="1:20" ht="25.5">
      <c r="A290" s="10">
        <v>288</v>
      </c>
      <c r="B290" s="10">
        <v>873111</v>
      </c>
      <c r="C290" s="23" t="s">
        <v>360</v>
      </c>
      <c r="D290" s="25" t="s">
        <v>7</v>
      </c>
      <c r="E290" s="10" t="s">
        <v>8</v>
      </c>
      <c r="F290" s="10"/>
      <c r="G290" s="24">
        <v>23051.18</v>
      </c>
      <c r="H290" s="24"/>
      <c r="I290" s="13">
        <v>37692</v>
      </c>
      <c r="J290" s="13">
        <f t="shared" si="57"/>
        <v>606.84119999999996</v>
      </c>
      <c r="K290" s="13">
        <f t="shared" si="58"/>
        <v>38298.841200000003</v>
      </c>
      <c r="L290" s="36">
        <v>23051.174999999999</v>
      </c>
      <c r="M290" s="37">
        <f t="shared" si="59"/>
        <v>23051.174999999999</v>
      </c>
      <c r="N290" s="37">
        <f t="shared" si="60"/>
        <v>38298.841200000003</v>
      </c>
      <c r="O290" s="37">
        <f t="shared" si="61"/>
        <v>30675.008099999999</v>
      </c>
      <c r="P290" s="37">
        <f t="shared" si="62"/>
        <v>30675.008099999999</v>
      </c>
      <c r="Q290" s="38">
        <f t="shared" si="63"/>
        <v>10781.728167288935</v>
      </c>
      <c r="R290" s="39">
        <f t="shared" si="64"/>
        <v>0.35148248802871335</v>
      </c>
      <c r="S290" s="40">
        <f t="shared" si="70"/>
        <v>30675.008099999999</v>
      </c>
      <c r="T290" s="35" t="s">
        <v>810</v>
      </c>
    </row>
    <row r="291" spans="1:20">
      <c r="A291" s="10">
        <v>289</v>
      </c>
      <c r="B291" s="10">
        <v>870102</v>
      </c>
      <c r="C291" s="23" t="s">
        <v>361</v>
      </c>
      <c r="D291" s="25" t="s">
        <v>7</v>
      </c>
      <c r="E291" s="10" t="s">
        <v>8</v>
      </c>
      <c r="F291" s="10"/>
      <c r="G291" s="24">
        <v>23956.799999999999</v>
      </c>
      <c r="H291" s="24"/>
      <c r="I291" s="13">
        <v>46748</v>
      </c>
      <c r="J291" s="13">
        <f t="shared" si="57"/>
        <v>752.64279999999997</v>
      </c>
      <c r="K291" s="13">
        <f t="shared" si="58"/>
        <v>47500.642800000001</v>
      </c>
      <c r="L291" s="36">
        <v>23956.799999999999</v>
      </c>
      <c r="M291" s="37">
        <f t="shared" si="59"/>
        <v>23956.799999999999</v>
      </c>
      <c r="N291" s="37">
        <f t="shared" si="60"/>
        <v>47500.642800000001</v>
      </c>
      <c r="O291" s="37">
        <f t="shared" si="61"/>
        <v>35728.721400000002</v>
      </c>
      <c r="P291" s="37">
        <f t="shared" si="62"/>
        <v>35728.721400000002</v>
      </c>
      <c r="Q291" s="38">
        <f t="shared" si="63"/>
        <v>16648.010899070061</v>
      </c>
      <c r="R291" s="39">
        <f t="shared" si="64"/>
        <v>0.46595596614521056</v>
      </c>
      <c r="S291" s="40">
        <f t="shared" si="70"/>
        <v>35728.721400000002</v>
      </c>
      <c r="T291" s="35" t="s">
        <v>810</v>
      </c>
    </row>
    <row r="292" spans="1:20" ht="25.5">
      <c r="A292" s="10">
        <v>290</v>
      </c>
      <c r="B292" s="10">
        <v>870006</v>
      </c>
      <c r="C292" s="23" t="s">
        <v>362</v>
      </c>
      <c r="D292" s="25" t="s">
        <v>7</v>
      </c>
      <c r="E292" s="10" t="s">
        <v>8</v>
      </c>
      <c r="F292" s="10"/>
      <c r="G292" s="24">
        <v>33948.86</v>
      </c>
      <c r="H292" s="24"/>
      <c r="I292" s="13">
        <v>32690</v>
      </c>
      <c r="J292" s="13">
        <f t="shared" si="57"/>
        <v>526.30899999999997</v>
      </c>
      <c r="K292" s="13">
        <f t="shared" si="58"/>
        <v>33216.309000000001</v>
      </c>
      <c r="L292" s="36">
        <v>33948.862500000003</v>
      </c>
      <c r="M292" s="37">
        <f t="shared" si="59"/>
        <v>33216.309000000001</v>
      </c>
      <c r="N292" s="37">
        <f t="shared" si="60"/>
        <v>33948.862500000003</v>
      </c>
      <c r="O292" s="37">
        <f t="shared" si="61"/>
        <v>33582.585749999998</v>
      </c>
      <c r="P292" s="37">
        <f t="shared" si="62"/>
        <v>33582.585749999998</v>
      </c>
      <c r="Q292" s="38">
        <f t="shared" si="63"/>
        <v>517.99354743252559</v>
      </c>
      <c r="R292" s="39">
        <f t="shared" si="64"/>
        <v>1.5424468838958465E-2</v>
      </c>
      <c r="S292" s="40">
        <f>M292</f>
        <v>33216.309000000001</v>
      </c>
      <c r="T292" s="32" t="s">
        <v>804</v>
      </c>
    </row>
    <row r="293" spans="1:20" ht="25.5">
      <c r="A293" s="10">
        <v>291</v>
      </c>
      <c r="B293" s="10">
        <v>873333</v>
      </c>
      <c r="C293" s="23" t="s">
        <v>363</v>
      </c>
      <c r="D293" s="25" t="s">
        <v>7</v>
      </c>
      <c r="E293" s="10" t="s">
        <v>8</v>
      </c>
      <c r="F293" s="10"/>
      <c r="G293" s="24">
        <v>17786.48</v>
      </c>
      <c r="H293" s="24"/>
      <c r="I293" s="13">
        <v>42350</v>
      </c>
      <c r="J293" s="13">
        <f t="shared" si="57"/>
        <v>681.83500000000004</v>
      </c>
      <c r="K293" s="13">
        <f t="shared" si="58"/>
        <v>43031.834999999999</v>
      </c>
      <c r="L293" s="36">
        <v>17786.474999999999</v>
      </c>
      <c r="M293" s="37">
        <f t="shared" si="59"/>
        <v>17786.474999999999</v>
      </c>
      <c r="N293" s="37">
        <f t="shared" si="60"/>
        <v>43031.834999999999</v>
      </c>
      <c r="O293" s="37">
        <f t="shared" si="61"/>
        <v>30409.154999999999</v>
      </c>
      <c r="P293" s="37">
        <f t="shared" si="62"/>
        <v>30409.154999999999</v>
      </c>
      <c r="Q293" s="38">
        <f t="shared" si="63"/>
        <v>17851.165249495622</v>
      </c>
      <c r="R293" s="39">
        <f t="shared" si="64"/>
        <v>0.58703259756792392</v>
      </c>
      <c r="S293" s="40">
        <f t="shared" ref="S293:S296" si="71">O293</f>
        <v>30409.154999999999</v>
      </c>
      <c r="T293" s="35" t="s">
        <v>810</v>
      </c>
    </row>
    <row r="294" spans="1:20" ht="25.5">
      <c r="A294" s="10">
        <v>292</v>
      </c>
      <c r="B294" s="10">
        <v>873313</v>
      </c>
      <c r="C294" s="23" t="s">
        <v>364</v>
      </c>
      <c r="D294" s="25" t="s">
        <v>7</v>
      </c>
      <c r="E294" s="10" t="s">
        <v>8</v>
      </c>
      <c r="F294" s="10"/>
      <c r="G294" s="24">
        <v>23051.18</v>
      </c>
      <c r="H294" s="24"/>
      <c r="I294" s="13">
        <v>39930</v>
      </c>
      <c r="J294" s="13">
        <f t="shared" si="57"/>
        <v>642.87299999999993</v>
      </c>
      <c r="K294" s="13">
        <f t="shared" si="58"/>
        <v>40572.873</v>
      </c>
      <c r="L294" s="36">
        <v>23051.174999999999</v>
      </c>
      <c r="M294" s="37">
        <f t="shared" si="59"/>
        <v>23051.174999999999</v>
      </c>
      <c r="N294" s="37">
        <f t="shared" si="60"/>
        <v>40572.873</v>
      </c>
      <c r="O294" s="37">
        <f t="shared" si="61"/>
        <v>31812.023999999998</v>
      </c>
      <c r="P294" s="37">
        <f t="shared" si="62"/>
        <v>31812.023999999998</v>
      </c>
      <c r="Q294" s="38">
        <f t="shared" si="63"/>
        <v>12389.711473702779</v>
      </c>
      <c r="R294" s="39">
        <f t="shared" si="64"/>
        <v>0.38946630600123966</v>
      </c>
      <c r="S294" s="40">
        <f t="shared" si="71"/>
        <v>31812.023999999998</v>
      </c>
      <c r="T294" s="35" t="s">
        <v>810</v>
      </c>
    </row>
    <row r="295" spans="1:20" ht="25.5">
      <c r="A295" s="10">
        <v>293</v>
      </c>
      <c r="B295" s="10">
        <v>871111</v>
      </c>
      <c r="C295" s="23" t="s">
        <v>365</v>
      </c>
      <c r="D295" s="25" t="s">
        <v>7</v>
      </c>
      <c r="E295" s="10" t="s">
        <v>8</v>
      </c>
      <c r="F295" s="10"/>
      <c r="G295" s="24">
        <v>24946.95</v>
      </c>
      <c r="H295" s="24"/>
      <c r="I295" s="13">
        <v>42350</v>
      </c>
      <c r="J295" s="13">
        <f t="shared" si="57"/>
        <v>681.83500000000004</v>
      </c>
      <c r="K295" s="13">
        <f t="shared" si="58"/>
        <v>43031.834999999999</v>
      </c>
      <c r="L295" s="36">
        <v>24946.95</v>
      </c>
      <c r="M295" s="37">
        <f t="shared" si="59"/>
        <v>24946.95</v>
      </c>
      <c r="N295" s="37">
        <f t="shared" si="60"/>
        <v>43031.834999999999</v>
      </c>
      <c r="O295" s="37">
        <f t="shared" si="61"/>
        <v>33989.392500000002</v>
      </c>
      <c r="P295" s="37">
        <f t="shared" si="62"/>
        <v>33989.392500000002</v>
      </c>
      <c r="Q295" s="38">
        <f t="shared" si="63"/>
        <v>12787.944820478864</v>
      </c>
      <c r="R295" s="39">
        <f t="shared" si="64"/>
        <v>0.3762334034207544</v>
      </c>
      <c r="S295" s="40">
        <f t="shared" si="71"/>
        <v>33989.392500000002</v>
      </c>
      <c r="T295" s="35" t="s">
        <v>810</v>
      </c>
    </row>
    <row r="296" spans="1:20" ht="25.5">
      <c r="A296" s="10">
        <v>294</v>
      </c>
      <c r="B296" s="10">
        <v>873420</v>
      </c>
      <c r="C296" s="23" t="s">
        <v>366</v>
      </c>
      <c r="D296" s="25" t="s">
        <v>7</v>
      </c>
      <c r="E296" s="10" t="s">
        <v>8</v>
      </c>
      <c r="F296" s="10"/>
      <c r="G296" s="24">
        <v>23051.18</v>
      </c>
      <c r="H296" s="24"/>
      <c r="I296" s="13">
        <v>44058</v>
      </c>
      <c r="J296" s="13">
        <f t="shared" si="57"/>
        <v>709.3338</v>
      </c>
      <c r="K296" s="13">
        <f t="shared" si="58"/>
        <v>44767.3338</v>
      </c>
      <c r="L296" s="36">
        <v>23051.174999999999</v>
      </c>
      <c r="M296" s="37">
        <f t="shared" si="59"/>
        <v>23051.174999999999</v>
      </c>
      <c r="N296" s="37">
        <f t="shared" si="60"/>
        <v>44767.3338</v>
      </c>
      <c r="O296" s="37">
        <f t="shared" si="61"/>
        <v>33909.254399999998</v>
      </c>
      <c r="P296" s="37">
        <f t="shared" si="62"/>
        <v>33909.254399999998</v>
      </c>
      <c r="Q296" s="38">
        <f t="shared" si="63"/>
        <v>15355.643148803932</v>
      </c>
      <c r="R296" s="39">
        <f t="shared" si="64"/>
        <v>0.45284520171590481</v>
      </c>
      <c r="S296" s="40">
        <f t="shared" si="71"/>
        <v>33909.254399999998</v>
      </c>
      <c r="T296" s="35" t="s">
        <v>810</v>
      </c>
    </row>
    <row r="297" spans="1:20" ht="51">
      <c r="A297" s="10">
        <v>295</v>
      </c>
      <c r="B297" s="10">
        <v>873422</v>
      </c>
      <c r="C297" s="23" t="s">
        <v>367</v>
      </c>
      <c r="D297" s="25" t="s">
        <v>7</v>
      </c>
      <c r="E297" s="10" t="s">
        <v>8</v>
      </c>
      <c r="F297" s="10"/>
      <c r="G297" s="24">
        <v>10191.299999999999</v>
      </c>
      <c r="H297" s="24"/>
      <c r="I297" s="4"/>
      <c r="J297" s="13"/>
      <c r="K297" s="13"/>
      <c r="L297" s="36">
        <v>10191.299999999999</v>
      </c>
      <c r="M297" s="37">
        <f t="shared" si="59"/>
        <v>10191.299999999999</v>
      </c>
      <c r="N297" s="37">
        <f t="shared" si="60"/>
        <v>10191.299999999999</v>
      </c>
      <c r="O297" s="37">
        <f t="shared" si="61"/>
        <v>10191.299999999999</v>
      </c>
      <c r="P297" s="37">
        <f t="shared" si="62"/>
        <v>10191.299999999999</v>
      </c>
      <c r="Q297" s="38" t="e">
        <f t="shared" si="63"/>
        <v>#DIV/0!</v>
      </c>
      <c r="R297" s="39" t="e">
        <f t="shared" si="64"/>
        <v>#DIV/0!</v>
      </c>
      <c r="S297" s="41">
        <f>L297</f>
        <v>10191.299999999999</v>
      </c>
      <c r="T297" s="33" t="s">
        <v>808</v>
      </c>
    </row>
    <row r="298" spans="1:20" ht="25.5">
      <c r="A298" s="10">
        <v>296</v>
      </c>
      <c r="B298" s="10">
        <v>871050</v>
      </c>
      <c r="C298" s="23" t="s">
        <v>368</v>
      </c>
      <c r="D298" s="25" t="s">
        <v>7</v>
      </c>
      <c r="E298" s="10" t="s">
        <v>8</v>
      </c>
      <c r="F298" s="10"/>
      <c r="G298" s="24">
        <v>28599.64</v>
      </c>
      <c r="H298" s="24"/>
      <c r="I298" s="13">
        <v>38738</v>
      </c>
      <c r="J298" s="13">
        <f t="shared" si="57"/>
        <v>623.68179999999995</v>
      </c>
      <c r="K298" s="13">
        <f t="shared" si="58"/>
        <v>39361.681799999998</v>
      </c>
      <c r="L298" s="36">
        <v>28599.637500000001</v>
      </c>
      <c r="M298" s="37">
        <f t="shared" si="59"/>
        <v>28599.637500000001</v>
      </c>
      <c r="N298" s="37">
        <f t="shared" si="60"/>
        <v>39361.681799999998</v>
      </c>
      <c r="O298" s="37">
        <f t="shared" si="61"/>
        <v>33980.659650000001</v>
      </c>
      <c r="P298" s="37">
        <f t="shared" si="62"/>
        <v>33980.659650000001</v>
      </c>
      <c r="Q298" s="38">
        <f t="shared" si="63"/>
        <v>7609.9145039600307</v>
      </c>
      <c r="R298" s="39">
        <f t="shared" si="64"/>
        <v>0.22394840424941634</v>
      </c>
      <c r="S298" s="40">
        <f>M298</f>
        <v>28599.637500000001</v>
      </c>
      <c r="T298" s="32" t="s">
        <v>804</v>
      </c>
    </row>
    <row r="299" spans="1:20" ht="25.5">
      <c r="A299" s="10">
        <v>297</v>
      </c>
      <c r="B299" s="10">
        <v>870108</v>
      </c>
      <c r="C299" s="23" t="s">
        <v>369</v>
      </c>
      <c r="D299" s="25" t="s">
        <v>7</v>
      </c>
      <c r="E299" s="10" t="s">
        <v>8</v>
      </c>
      <c r="F299" s="10"/>
      <c r="G299" s="24">
        <v>23956.799999999999</v>
      </c>
      <c r="H299" s="24"/>
      <c r="I299" s="13">
        <v>34113</v>
      </c>
      <c r="J299" s="13">
        <f t="shared" si="57"/>
        <v>549.21929999999998</v>
      </c>
      <c r="K299" s="13">
        <f t="shared" si="58"/>
        <v>34662.219299999997</v>
      </c>
      <c r="L299" s="36">
        <v>23956.799999999999</v>
      </c>
      <c r="M299" s="37">
        <f t="shared" si="59"/>
        <v>23956.799999999999</v>
      </c>
      <c r="N299" s="37">
        <f t="shared" si="60"/>
        <v>34662.219299999997</v>
      </c>
      <c r="O299" s="37">
        <f t="shared" si="61"/>
        <v>29309.50965</v>
      </c>
      <c r="P299" s="37">
        <f t="shared" si="62"/>
        <v>29309.50965</v>
      </c>
      <c r="Q299" s="38">
        <f t="shared" si="63"/>
        <v>7569.8745824753287</v>
      </c>
      <c r="R299" s="39">
        <f t="shared" si="64"/>
        <v>0.25827366861032863</v>
      </c>
      <c r="S299" s="40">
        <f t="shared" ref="S299:S300" si="72">O299</f>
        <v>29309.50965</v>
      </c>
      <c r="T299" s="35" t="s">
        <v>810</v>
      </c>
    </row>
    <row r="300" spans="1:20" ht="25.5">
      <c r="A300" s="10">
        <v>298</v>
      </c>
      <c r="B300" s="10">
        <v>870004</v>
      </c>
      <c r="C300" s="23" t="s">
        <v>370</v>
      </c>
      <c r="D300" s="25" t="s">
        <v>7</v>
      </c>
      <c r="E300" s="10" t="s">
        <v>8</v>
      </c>
      <c r="F300" s="10"/>
      <c r="G300" s="24">
        <v>23811.9</v>
      </c>
      <c r="H300" s="24"/>
      <c r="I300" s="13">
        <v>40209</v>
      </c>
      <c r="J300" s="13">
        <f t="shared" si="57"/>
        <v>647.36490000000003</v>
      </c>
      <c r="K300" s="13">
        <f t="shared" si="58"/>
        <v>40856.3649</v>
      </c>
      <c r="L300" s="36">
        <v>23811.9</v>
      </c>
      <c r="M300" s="37">
        <f t="shared" si="59"/>
        <v>23811.9</v>
      </c>
      <c r="N300" s="37">
        <f t="shared" si="60"/>
        <v>40856.3649</v>
      </c>
      <c r="O300" s="37">
        <f t="shared" si="61"/>
        <v>32334.132450000001</v>
      </c>
      <c r="P300" s="37">
        <f t="shared" si="62"/>
        <v>32334.132450000001</v>
      </c>
      <c r="Q300" s="38">
        <f t="shared" si="63"/>
        <v>12052.256712486082</v>
      </c>
      <c r="R300" s="39">
        <f t="shared" si="64"/>
        <v>0.37274099532817623</v>
      </c>
      <c r="S300" s="40">
        <f t="shared" si="72"/>
        <v>32334.132450000001</v>
      </c>
      <c r="T300" s="35" t="s">
        <v>810</v>
      </c>
    </row>
    <row r="301" spans="1:20" ht="25.5">
      <c r="A301" s="10">
        <v>299</v>
      </c>
      <c r="B301" s="10">
        <v>870601</v>
      </c>
      <c r="C301" s="23" t="s">
        <v>371</v>
      </c>
      <c r="D301" s="25" t="s">
        <v>7</v>
      </c>
      <c r="E301" s="10" t="s">
        <v>8</v>
      </c>
      <c r="F301" s="10"/>
      <c r="G301" s="24">
        <v>26540.85</v>
      </c>
      <c r="H301" s="24"/>
      <c r="I301" s="13">
        <v>32690</v>
      </c>
      <c r="J301" s="13">
        <f t="shared" si="57"/>
        <v>526.30899999999997</v>
      </c>
      <c r="K301" s="13">
        <f t="shared" si="58"/>
        <v>33216.309000000001</v>
      </c>
      <c r="L301" s="36">
        <v>26540.85</v>
      </c>
      <c r="M301" s="37">
        <f t="shared" si="59"/>
        <v>26540.85</v>
      </c>
      <c r="N301" s="37">
        <f t="shared" si="60"/>
        <v>33216.309000000001</v>
      </c>
      <c r="O301" s="37">
        <f t="shared" si="61"/>
        <v>29878.5795</v>
      </c>
      <c r="P301" s="37">
        <f t="shared" si="62"/>
        <v>29878.5795</v>
      </c>
      <c r="Q301" s="38">
        <f t="shared" si="63"/>
        <v>4720.2623264327976</v>
      </c>
      <c r="R301" s="39">
        <f t="shared" si="64"/>
        <v>0.15798148390664951</v>
      </c>
      <c r="S301" s="40">
        <f>M301</f>
        <v>26540.85</v>
      </c>
      <c r="T301" s="32" t="s">
        <v>804</v>
      </c>
    </row>
    <row r="302" spans="1:20" ht="38.25">
      <c r="A302" s="10">
        <v>300</v>
      </c>
      <c r="B302" s="10">
        <v>873431</v>
      </c>
      <c r="C302" s="23" t="s">
        <v>372</v>
      </c>
      <c r="D302" s="25" t="s">
        <v>7</v>
      </c>
      <c r="E302" s="10" t="s">
        <v>8</v>
      </c>
      <c r="F302" s="10"/>
      <c r="G302" s="24">
        <v>17786.48</v>
      </c>
      <c r="H302" s="24"/>
      <c r="I302" s="13">
        <v>43709</v>
      </c>
      <c r="J302" s="13">
        <f t="shared" si="57"/>
        <v>703.71489999999994</v>
      </c>
      <c r="K302" s="13">
        <f t="shared" si="58"/>
        <v>44412.714899999999</v>
      </c>
      <c r="L302" s="36">
        <v>17786.474999999999</v>
      </c>
      <c r="M302" s="37">
        <f t="shared" si="59"/>
        <v>17786.474999999999</v>
      </c>
      <c r="N302" s="37">
        <f t="shared" si="60"/>
        <v>44412.714899999999</v>
      </c>
      <c r="O302" s="37">
        <f t="shared" si="61"/>
        <v>31099.594949999999</v>
      </c>
      <c r="P302" s="37">
        <f t="shared" si="62"/>
        <v>31099.594949999999</v>
      </c>
      <c r="Q302" s="38">
        <f t="shared" si="63"/>
        <v>18827.594790789819</v>
      </c>
      <c r="R302" s="39">
        <f t="shared" si="64"/>
        <v>0.60539678478319925</v>
      </c>
      <c r="S302" s="40">
        <f>O302</f>
        <v>31099.594949999999</v>
      </c>
      <c r="T302" s="35" t="s">
        <v>810</v>
      </c>
    </row>
    <row r="303" spans="1:20" ht="51">
      <c r="A303" s="10">
        <v>301</v>
      </c>
      <c r="B303" s="10">
        <v>871121</v>
      </c>
      <c r="C303" s="23" t="s">
        <v>373</v>
      </c>
      <c r="D303" s="25" t="s">
        <v>7</v>
      </c>
      <c r="E303" s="10" t="s">
        <v>8</v>
      </c>
      <c r="F303" s="10"/>
      <c r="G303" s="24">
        <v>24946.95</v>
      </c>
      <c r="H303" s="24"/>
      <c r="I303" s="13">
        <v>24468</v>
      </c>
      <c r="J303" s="13">
        <f t="shared" si="57"/>
        <v>393.9348</v>
      </c>
      <c r="K303" s="13">
        <f t="shared" si="58"/>
        <v>24861.934799999999</v>
      </c>
      <c r="L303" s="36">
        <v>24946.95</v>
      </c>
      <c r="M303" s="37">
        <f t="shared" si="59"/>
        <v>24861.934799999999</v>
      </c>
      <c r="N303" s="37">
        <f t="shared" si="60"/>
        <v>24946.95</v>
      </c>
      <c r="O303" s="37">
        <f t="shared" si="61"/>
        <v>24904.4424</v>
      </c>
      <c r="P303" s="37">
        <f t="shared" si="62"/>
        <v>24904.4424</v>
      </c>
      <c r="Q303" s="38">
        <f t="shared" si="63"/>
        <v>60.114824423347571</v>
      </c>
      <c r="R303" s="39">
        <f t="shared" si="64"/>
        <v>2.4138193282073873E-3</v>
      </c>
      <c r="S303" s="40">
        <f>M303</f>
        <v>24861.934799999999</v>
      </c>
      <c r="T303" s="32" t="s">
        <v>804</v>
      </c>
    </row>
    <row r="304" spans="1:20" ht="38.25">
      <c r="A304" s="10">
        <v>302</v>
      </c>
      <c r="B304" s="10">
        <v>872103</v>
      </c>
      <c r="C304" s="23" t="s">
        <v>374</v>
      </c>
      <c r="D304" s="25" t="s">
        <v>7</v>
      </c>
      <c r="E304" s="10" t="s">
        <v>8</v>
      </c>
      <c r="F304" s="10"/>
      <c r="G304" s="24">
        <v>63906.94</v>
      </c>
      <c r="H304" s="24"/>
      <c r="I304" s="41"/>
      <c r="J304" s="13"/>
      <c r="K304" s="13"/>
      <c r="L304" s="36">
        <v>63906.9375</v>
      </c>
      <c r="M304" s="37">
        <f t="shared" si="59"/>
        <v>63906.9375</v>
      </c>
      <c r="N304" s="37">
        <f t="shared" si="60"/>
        <v>63906.9375</v>
      </c>
      <c r="O304" s="37">
        <f t="shared" si="61"/>
        <v>63906.9375</v>
      </c>
      <c r="P304" s="37">
        <f t="shared" si="62"/>
        <v>63906.9375</v>
      </c>
      <c r="Q304" s="38" t="e">
        <f t="shared" si="63"/>
        <v>#DIV/0!</v>
      </c>
      <c r="R304" s="39" t="e">
        <f t="shared" si="64"/>
        <v>#DIV/0!</v>
      </c>
      <c r="S304" s="41">
        <f t="shared" ref="S304:S326" si="73">L304</f>
        <v>63906.9375</v>
      </c>
      <c r="T304" s="33" t="s">
        <v>808</v>
      </c>
    </row>
    <row r="305" spans="1:20" ht="25.5">
      <c r="A305" s="10">
        <v>303</v>
      </c>
      <c r="B305" s="10">
        <v>872101</v>
      </c>
      <c r="C305" s="23" t="s">
        <v>375</v>
      </c>
      <c r="D305" s="25" t="s">
        <v>7</v>
      </c>
      <c r="E305" s="10" t="s">
        <v>8</v>
      </c>
      <c r="F305" s="10"/>
      <c r="G305" s="24">
        <v>147727</v>
      </c>
      <c r="H305" s="24"/>
      <c r="I305" s="41"/>
      <c r="J305" s="13"/>
      <c r="K305" s="13"/>
      <c r="L305" s="36">
        <v>147727</v>
      </c>
      <c r="M305" s="37">
        <f t="shared" si="59"/>
        <v>147727</v>
      </c>
      <c r="N305" s="37">
        <f t="shared" si="60"/>
        <v>147727</v>
      </c>
      <c r="O305" s="37">
        <f t="shared" si="61"/>
        <v>147727</v>
      </c>
      <c r="P305" s="37">
        <f t="shared" si="62"/>
        <v>147727</v>
      </c>
      <c r="Q305" s="38" t="e">
        <f t="shared" si="63"/>
        <v>#DIV/0!</v>
      </c>
      <c r="R305" s="39" t="e">
        <f t="shared" si="64"/>
        <v>#DIV/0!</v>
      </c>
      <c r="S305" s="41">
        <f t="shared" si="73"/>
        <v>147727</v>
      </c>
      <c r="T305" s="33" t="s">
        <v>808</v>
      </c>
    </row>
    <row r="306" spans="1:20" ht="38.25">
      <c r="A306" s="10">
        <v>304</v>
      </c>
      <c r="B306" s="10">
        <v>872102</v>
      </c>
      <c r="C306" s="23" t="s">
        <v>376</v>
      </c>
      <c r="D306" s="25" t="s">
        <v>7</v>
      </c>
      <c r="E306" s="10" t="s">
        <v>8</v>
      </c>
      <c r="F306" s="10"/>
      <c r="G306" s="24">
        <v>162295</v>
      </c>
      <c r="H306" s="24"/>
      <c r="I306" s="13"/>
      <c r="J306" s="13"/>
      <c r="K306" s="13"/>
      <c r="L306" s="36">
        <v>162295</v>
      </c>
      <c r="M306" s="37">
        <f t="shared" si="59"/>
        <v>162295</v>
      </c>
      <c r="N306" s="37">
        <f t="shared" si="60"/>
        <v>162295</v>
      </c>
      <c r="O306" s="37">
        <f t="shared" si="61"/>
        <v>162295</v>
      </c>
      <c r="P306" s="37">
        <f t="shared" si="62"/>
        <v>162295</v>
      </c>
      <c r="Q306" s="38" t="e">
        <f t="shared" si="63"/>
        <v>#DIV/0!</v>
      </c>
      <c r="R306" s="39" t="e">
        <f t="shared" si="64"/>
        <v>#DIV/0!</v>
      </c>
      <c r="S306" s="41">
        <f t="shared" si="73"/>
        <v>162295</v>
      </c>
      <c r="T306" s="33" t="s">
        <v>808</v>
      </c>
    </row>
    <row r="307" spans="1:20" ht="51">
      <c r="A307" s="10">
        <v>305</v>
      </c>
      <c r="B307" s="10">
        <v>872121</v>
      </c>
      <c r="C307" s="23" t="s">
        <v>377</v>
      </c>
      <c r="D307" s="25" t="s">
        <v>7</v>
      </c>
      <c r="E307" s="10" t="s">
        <v>8</v>
      </c>
      <c r="F307" s="10"/>
      <c r="G307" s="24">
        <v>155690</v>
      </c>
      <c r="H307" s="24"/>
      <c r="I307" s="13"/>
      <c r="J307" s="13"/>
      <c r="K307" s="13"/>
      <c r="L307" s="36">
        <v>155690</v>
      </c>
      <c r="M307" s="37">
        <f t="shared" si="59"/>
        <v>155690</v>
      </c>
      <c r="N307" s="37">
        <f t="shared" si="60"/>
        <v>155690</v>
      </c>
      <c r="O307" s="37">
        <f t="shared" si="61"/>
        <v>155690</v>
      </c>
      <c r="P307" s="37">
        <f t="shared" si="62"/>
        <v>155690</v>
      </c>
      <c r="Q307" s="38" t="e">
        <f t="shared" si="63"/>
        <v>#DIV/0!</v>
      </c>
      <c r="R307" s="39" t="e">
        <f t="shared" si="64"/>
        <v>#DIV/0!</v>
      </c>
      <c r="S307" s="41">
        <f t="shared" si="73"/>
        <v>155690</v>
      </c>
      <c r="T307" s="33" t="s">
        <v>808</v>
      </c>
    </row>
    <row r="308" spans="1:20" ht="63.75">
      <c r="A308" s="10">
        <v>306</v>
      </c>
      <c r="B308" s="10">
        <v>872122</v>
      </c>
      <c r="C308" s="23" t="s">
        <v>378</v>
      </c>
      <c r="D308" s="25" t="s">
        <v>7</v>
      </c>
      <c r="E308" s="10" t="s">
        <v>8</v>
      </c>
      <c r="F308" s="10"/>
      <c r="G308" s="24">
        <v>163310</v>
      </c>
      <c r="H308" s="24"/>
      <c r="I308" s="13"/>
      <c r="J308" s="13"/>
      <c r="K308" s="13"/>
      <c r="L308" s="36">
        <v>163310</v>
      </c>
      <c r="M308" s="37">
        <f t="shared" si="59"/>
        <v>163310</v>
      </c>
      <c r="N308" s="37">
        <f t="shared" si="60"/>
        <v>163310</v>
      </c>
      <c r="O308" s="37">
        <f t="shared" si="61"/>
        <v>163310</v>
      </c>
      <c r="P308" s="37">
        <f t="shared" si="62"/>
        <v>163310</v>
      </c>
      <c r="Q308" s="38" t="e">
        <f t="shared" si="63"/>
        <v>#DIV/0!</v>
      </c>
      <c r="R308" s="39" t="e">
        <f t="shared" si="64"/>
        <v>#DIV/0!</v>
      </c>
      <c r="S308" s="41">
        <f t="shared" si="73"/>
        <v>163310</v>
      </c>
      <c r="T308" s="33" t="s">
        <v>808</v>
      </c>
    </row>
    <row r="309" spans="1:20" ht="63.75">
      <c r="A309" s="10">
        <v>307</v>
      </c>
      <c r="B309" s="10">
        <v>872123</v>
      </c>
      <c r="C309" s="23" t="s">
        <v>379</v>
      </c>
      <c r="D309" s="25" t="s">
        <v>7</v>
      </c>
      <c r="E309" s="10" t="s">
        <v>8</v>
      </c>
      <c r="F309" s="10"/>
      <c r="G309" s="24">
        <v>152279</v>
      </c>
      <c r="H309" s="24"/>
      <c r="I309" s="14"/>
      <c r="J309" s="13"/>
      <c r="K309" s="13"/>
      <c r="L309" s="36">
        <v>152279</v>
      </c>
      <c r="M309" s="37">
        <f t="shared" si="59"/>
        <v>152279</v>
      </c>
      <c r="N309" s="37">
        <f t="shared" si="60"/>
        <v>152279</v>
      </c>
      <c r="O309" s="37">
        <f t="shared" si="61"/>
        <v>152279</v>
      </c>
      <c r="P309" s="37">
        <f t="shared" si="62"/>
        <v>152279</v>
      </c>
      <c r="Q309" s="38" t="e">
        <f t="shared" si="63"/>
        <v>#DIV/0!</v>
      </c>
      <c r="R309" s="39" t="e">
        <f t="shared" si="64"/>
        <v>#DIV/0!</v>
      </c>
      <c r="S309" s="41">
        <f t="shared" si="73"/>
        <v>152279</v>
      </c>
      <c r="T309" s="33" t="s">
        <v>808</v>
      </c>
    </row>
    <row r="310" spans="1:20" ht="38.25">
      <c r="A310" s="10">
        <v>308</v>
      </c>
      <c r="B310" s="10">
        <v>873308</v>
      </c>
      <c r="C310" s="23" t="s">
        <v>635</v>
      </c>
      <c r="D310" s="25" t="s">
        <v>7</v>
      </c>
      <c r="E310" s="10" t="s">
        <v>8</v>
      </c>
      <c r="F310" s="10"/>
      <c r="G310" s="24">
        <v>103845</v>
      </c>
      <c r="H310" s="24"/>
      <c r="I310" s="14"/>
      <c r="J310" s="13"/>
      <c r="K310" s="13"/>
      <c r="L310" s="36">
        <v>103845</v>
      </c>
      <c r="M310" s="37">
        <f t="shared" si="59"/>
        <v>103845</v>
      </c>
      <c r="N310" s="37">
        <f t="shared" si="60"/>
        <v>103845</v>
      </c>
      <c r="O310" s="37">
        <f t="shared" si="61"/>
        <v>103845</v>
      </c>
      <c r="P310" s="37">
        <f t="shared" si="62"/>
        <v>103845</v>
      </c>
      <c r="Q310" s="38" t="e">
        <f t="shared" si="63"/>
        <v>#DIV/0!</v>
      </c>
      <c r="R310" s="39" t="e">
        <f t="shared" si="64"/>
        <v>#DIV/0!</v>
      </c>
      <c r="S310" s="41">
        <f t="shared" si="73"/>
        <v>103845</v>
      </c>
      <c r="T310" s="33" t="s">
        <v>808</v>
      </c>
    </row>
    <row r="311" spans="1:20" ht="25.5">
      <c r="A311" s="10">
        <v>309</v>
      </c>
      <c r="B311" s="10">
        <v>871070</v>
      </c>
      <c r="C311" s="23" t="s">
        <v>380</v>
      </c>
      <c r="D311" s="25" t="s">
        <v>7</v>
      </c>
      <c r="E311" s="10" t="s">
        <v>8</v>
      </c>
      <c r="F311" s="10"/>
      <c r="G311" s="24">
        <v>49429.01</v>
      </c>
      <c r="H311" s="24"/>
      <c r="I311" s="14"/>
      <c r="J311" s="13"/>
      <c r="K311" s="13"/>
      <c r="L311" s="36">
        <v>49429.012499999997</v>
      </c>
      <c r="M311" s="37">
        <f t="shared" si="59"/>
        <v>49429.012499999997</v>
      </c>
      <c r="N311" s="37">
        <f t="shared" si="60"/>
        <v>49429.012499999997</v>
      </c>
      <c r="O311" s="37">
        <f t="shared" si="61"/>
        <v>49429.012499999997</v>
      </c>
      <c r="P311" s="37">
        <f t="shared" si="62"/>
        <v>49429.012499999997</v>
      </c>
      <c r="Q311" s="38" t="e">
        <f t="shared" si="63"/>
        <v>#DIV/0!</v>
      </c>
      <c r="R311" s="39" t="e">
        <f t="shared" si="64"/>
        <v>#DIV/0!</v>
      </c>
      <c r="S311" s="41">
        <f t="shared" si="73"/>
        <v>49429.012499999997</v>
      </c>
      <c r="T311" s="33" t="s">
        <v>808</v>
      </c>
    </row>
    <row r="312" spans="1:20" ht="63.75">
      <c r="A312" s="10">
        <v>310</v>
      </c>
      <c r="B312" s="10">
        <v>871062</v>
      </c>
      <c r="C312" s="23" t="s">
        <v>381</v>
      </c>
      <c r="D312" s="25" t="s">
        <v>7</v>
      </c>
      <c r="E312" s="10" t="s">
        <v>8</v>
      </c>
      <c r="F312" s="10"/>
      <c r="G312" s="24">
        <v>38947.910000000003</v>
      </c>
      <c r="H312" s="24"/>
      <c r="I312" s="14"/>
      <c r="J312" s="13"/>
      <c r="K312" s="13"/>
      <c r="L312" s="36">
        <v>38947.912499999999</v>
      </c>
      <c r="M312" s="37">
        <f t="shared" si="59"/>
        <v>38947.912499999999</v>
      </c>
      <c r="N312" s="37">
        <f t="shared" si="60"/>
        <v>38947.912499999999</v>
      </c>
      <c r="O312" s="37">
        <f t="shared" si="61"/>
        <v>38947.912499999999</v>
      </c>
      <c r="P312" s="37">
        <f t="shared" si="62"/>
        <v>38947.912499999999</v>
      </c>
      <c r="Q312" s="38" t="e">
        <f t="shared" si="63"/>
        <v>#DIV/0!</v>
      </c>
      <c r="R312" s="39" t="e">
        <f t="shared" si="64"/>
        <v>#DIV/0!</v>
      </c>
      <c r="S312" s="41">
        <f t="shared" si="73"/>
        <v>38947.912499999999</v>
      </c>
      <c r="T312" s="33" t="s">
        <v>808</v>
      </c>
    </row>
    <row r="313" spans="1:20" ht="63.75">
      <c r="A313" s="10">
        <v>311</v>
      </c>
      <c r="B313" s="10">
        <v>871061</v>
      </c>
      <c r="C313" s="23" t="s">
        <v>382</v>
      </c>
      <c r="D313" s="25" t="s">
        <v>7</v>
      </c>
      <c r="E313" s="10" t="s">
        <v>8</v>
      </c>
      <c r="F313" s="10"/>
      <c r="G313" s="24">
        <v>101273.03</v>
      </c>
      <c r="H313" s="24"/>
      <c r="I313" s="14"/>
      <c r="J313" s="13"/>
      <c r="K313" s="13"/>
      <c r="L313" s="36">
        <v>101273.02499999999</v>
      </c>
      <c r="M313" s="37">
        <f t="shared" si="59"/>
        <v>101273.02499999999</v>
      </c>
      <c r="N313" s="37">
        <f t="shared" si="60"/>
        <v>101273.02499999999</v>
      </c>
      <c r="O313" s="37">
        <f t="shared" si="61"/>
        <v>101273.02499999999</v>
      </c>
      <c r="P313" s="37">
        <f t="shared" si="62"/>
        <v>101273.02499999999</v>
      </c>
      <c r="Q313" s="38" t="e">
        <f t="shared" si="63"/>
        <v>#DIV/0!</v>
      </c>
      <c r="R313" s="39" t="e">
        <f t="shared" si="64"/>
        <v>#DIV/0!</v>
      </c>
      <c r="S313" s="41">
        <f t="shared" si="73"/>
        <v>101273.02499999999</v>
      </c>
      <c r="T313" s="33" t="s">
        <v>808</v>
      </c>
    </row>
    <row r="314" spans="1:20" ht="63.75">
      <c r="A314" s="10">
        <v>312</v>
      </c>
      <c r="B314" s="10">
        <v>873306</v>
      </c>
      <c r="C314" s="23" t="s">
        <v>383</v>
      </c>
      <c r="D314" s="25" t="s">
        <v>7</v>
      </c>
      <c r="E314" s="10" t="s">
        <v>8</v>
      </c>
      <c r="F314" s="10"/>
      <c r="G314" s="24">
        <v>38947.910000000003</v>
      </c>
      <c r="H314" s="24"/>
      <c r="I314" s="38"/>
      <c r="J314" s="13"/>
      <c r="K314" s="13"/>
      <c r="L314" s="36">
        <v>38947.912499999999</v>
      </c>
      <c r="M314" s="37">
        <f t="shared" si="59"/>
        <v>38947.912499999999</v>
      </c>
      <c r="N314" s="37">
        <f t="shared" si="60"/>
        <v>38947.912499999999</v>
      </c>
      <c r="O314" s="37">
        <f t="shared" si="61"/>
        <v>38947.912499999999</v>
      </c>
      <c r="P314" s="37">
        <f t="shared" si="62"/>
        <v>38947.912499999999</v>
      </c>
      <c r="Q314" s="38" t="e">
        <f t="shared" si="63"/>
        <v>#DIV/0!</v>
      </c>
      <c r="R314" s="39" t="e">
        <f t="shared" si="64"/>
        <v>#DIV/0!</v>
      </c>
      <c r="S314" s="41">
        <f t="shared" si="73"/>
        <v>38947.912499999999</v>
      </c>
      <c r="T314" s="33" t="s">
        <v>808</v>
      </c>
    </row>
    <row r="315" spans="1:20" ht="76.5">
      <c r="A315" s="10">
        <v>313</v>
      </c>
      <c r="B315" s="10">
        <v>873305</v>
      </c>
      <c r="C315" s="23" t="s">
        <v>384</v>
      </c>
      <c r="D315" s="25" t="s">
        <v>7</v>
      </c>
      <c r="E315" s="10" t="s">
        <v>8</v>
      </c>
      <c r="F315" s="10"/>
      <c r="G315" s="24">
        <v>101273.03</v>
      </c>
      <c r="H315" s="24"/>
      <c r="I315" s="14"/>
      <c r="J315" s="13"/>
      <c r="K315" s="13"/>
      <c r="L315" s="36">
        <v>101273.02499999999</v>
      </c>
      <c r="M315" s="37">
        <f t="shared" si="59"/>
        <v>101273.02499999999</v>
      </c>
      <c r="N315" s="37">
        <f t="shared" si="60"/>
        <v>101273.02499999999</v>
      </c>
      <c r="O315" s="37">
        <f t="shared" si="61"/>
        <v>101273.02499999999</v>
      </c>
      <c r="P315" s="37">
        <f t="shared" si="62"/>
        <v>101273.02499999999</v>
      </c>
      <c r="Q315" s="38" t="e">
        <f t="shared" si="63"/>
        <v>#DIV/0!</v>
      </c>
      <c r="R315" s="39" t="e">
        <f t="shared" si="64"/>
        <v>#DIV/0!</v>
      </c>
      <c r="S315" s="41">
        <f t="shared" si="73"/>
        <v>101273.02499999999</v>
      </c>
      <c r="T315" s="33" t="s">
        <v>808</v>
      </c>
    </row>
    <row r="316" spans="1:20" ht="38.25">
      <c r="A316" s="10">
        <v>314</v>
      </c>
      <c r="B316" s="10">
        <v>873004</v>
      </c>
      <c r="C316" s="23" t="s">
        <v>385</v>
      </c>
      <c r="D316" s="25" t="s">
        <v>7</v>
      </c>
      <c r="E316" s="10" t="s">
        <v>8</v>
      </c>
      <c r="F316" s="10"/>
      <c r="G316" s="24">
        <v>17786.48</v>
      </c>
      <c r="H316" s="24"/>
      <c r="I316" s="14"/>
      <c r="J316" s="13"/>
      <c r="K316" s="13"/>
      <c r="L316" s="36">
        <v>17786.474999999999</v>
      </c>
      <c r="M316" s="37">
        <f t="shared" si="59"/>
        <v>17786.474999999999</v>
      </c>
      <c r="N316" s="37">
        <f t="shared" si="60"/>
        <v>17786.474999999999</v>
      </c>
      <c r="O316" s="37">
        <f t="shared" si="61"/>
        <v>17786.474999999999</v>
      </c>
      <c r="P316" s="37">
        <f t="shared" si="62"/>
        <v>17786.474999999999</v>
      </c>
      <c r="Q316" s="38" t="e">
        <f t="shared" si="63"/>
        <v>#DIV/0!</v>
      </c>
      <c r="R316" s="39" t="e">
        <f t="shared" si="64"/>
        <v>#DIV/0!</v>
      </c>
      <c r="S316" s="41">
        <f t="shared" si="73"/>
        <v>17786.474999999999</v>
      </c>
      <c r="T316" s="33" t="s">
        <v>808</v>
      </c>
    </row>
    <row r="317" spans="1:20" ht="63.75">
      <c r="A317" s="10">
        <v>315</v>
      </c>
      <c r="B317" s="10">
        <v>873003</v>
      </c>
      <c r="C317" s="23" t="s">
        <v>636</v>
      </c>
      <c r="D317" s="25" t="s">
        <v>7</v>
      </c>
      <c r="E317" s="10" t="s">
        <v>8</v>
      </c>
      <c r="F317" s="10"/>
      <c r="G317" s="24">
        <v>103845</v>
      </c>
      <c r="H317" s="24"/>
      <c r="I317" s="38"/>
      <c r="J317" s="13"/>
      <c r="K317" s="13"/>
      <c r="L317" s="36">
        <v>103845</v>
      </c>
      <c r="M317" s="37">
        <f t="shared" si="59"/>
        <v>103845</v>
      </c>
      <c r="N317" s="37">
        <f t="shared" si="60"/>
        <v>103845</v>
      </c>
      <c r="O317" s="37">
        <f t="shared" si="61"/>
        <v>103845</v>
      </c>
      <c r="P317" s="37">
        <f t="shared" si="62"/>
        <v>103845</v>
      </c>
      <c r="Q317" s="38" t="e">
        <f t="shared" si="63"/>
        <v>#DIV/0!</v>
      </c>
      <c r="R317" s="39" t="e">
        <f t="shared" si="64"/>
        <v>#DIV/0!</v>
      </c>
      <c r="S317" s="41">
        <f t="shared" si="73"/>
        <v>103845</v>
      </c>
      <c r="T317" s="33" t="s">
        <v>808</v>
      </c>
    </row>
    <row r="318" spans="1:20" ht="76.5">
      <c r="A318" s="10">
        <v>316</v>
      </c>
      <c r="B318" s="10">
        <v>873302</v>
      </c>
      <c r="C318" s="23" t="s">
        <v>386</v>
      </c>
      <c r="D318" s="25" t="s">
        <v>7</v>
      </c>
      <c r="E318" s="10" t="s">
        <v>8</v>
      </c>
      <c r="F318" s="10"/>
      <c r="G318" s="24">
        <v>25943.14</v>
      </c>
      <c r="H318" s="24"/>
      <c r="I318" s="14"/>
      <c r="J318" s="13"/>
      <c r="K318" s="13"/>
      <c r="L318" s="36">
        <v>25943.137500000001</v>
      </c>
      <c r="M318" s="37">
        <f t="shared" si="59"/>
        <v>25943.137500000001</v>
      </c>
      <c r="N318" s="37">
        <f t="shared" si="60"/>
        <v>25943.137500000001</v>
      </c>
      <c r="O318" s="37">
        <f t="shared" si="61"/>
        <v>25943.137500000001</v>
      </c>
      <c r="P318" s="37">
        <f t="shared" si="62"/>
        <v>25943.137500000001</v>
      </c>
      <c r="Q318" s="38" t="e">
        <f t="shared" si="63"/>
        <v>#DIV/0!</v>
      </c>
      <c r="R318" s="39" t="e">
        <f t="shared" si="64"/>
        <v>#DIV/0!</v>
      </c>
      <c r="S318" s="41">
        <f t="shared" si="73"/>
        <v>25943.137500000001</v>
      </c>
      <c r="T318" s="33" t="s">
        <v>808</v>
      </c>
    </row>
    <row r="319" spans="1:20" ht="25.5">
      <c r="A319" s="10">
        <v>317</v>
      </c>
      <c r="B319" s="10">
        <v>873001</v>
      </c>
      <c r="C319" s="23" t="s">
        <v>637</v>
      </c>
      <c r="D319" s="25" t="s">
        <v>7</v>
      </c>
      <c r="E319" s="10" t="s">
        <v>8</v>
      </c>
      <c r="F319" s="10"/>
      <c r="G319" s="24">
        <v>103845</v>
      </c>
      <c r="H319" s="24"/>
      <c r="I319" s="38"/>
      <c r="J319" s="13"/>
      <c r="K319" s="13"/>
      <c r="L319" s="36">
        <v>103845</v>
      </c>
      <c r="M319" s="37">
        <f t="shared" si="59"/>
        <v>103845</v>
      </c>
      <c r="N319" s="37">
        <f t="shared" si="60"/>
        <v>103845</v>
      </c>
      <c r="O319" s="37">
        <f t="shared" si="61"/>
        <v>103845</v>
      </c>
      <c r="P319" s="37">
        <f t="shared" si="62"/>
        <v>103845</v>
      </c>
      <c r="Q319" s="38" t="e">
        <f t="shared" si="63"/>
        <v>#DIV/0!</v>
      </c>
      <c r="R319" s="39" t="e">
        <f t="shared" si="64"/>
        <v>#DIV/0!</v>
      </c>
      <c r="S319" s="41">
        <f t="shared" si="73"/>
        <v>103845</v>
      </c>
      <c r="T319" s="33" t="s">
        <v>808</v>
      </c>
    </row>
    <row r="320" spans="1:20" ht="25.5">
      <c r="A320" s="10">
        <v>318</v>
      </c>
      <c r="B320" s="10">
        <v>873423</v>
      </c>
      <c r="C320" s="23" t="s">
        <v>387</v>
      </c>
      <c r="D320" s="25" t="s">
        <v>7</v>
      </c>
      <c r="E320" s="10" t="s">
        <v>8</v>
      </c>
      <c r="F320" s="10"/>
      <c r="G320" s="24">
        <v>29463</v>
      </c>
      <c r="H320" s="24"/>
      <c r="I320" s="14"/>
      <c r="J320" s="13"/>
      <c r="K320" s="13"/>
      <c r="L320" s="36">
        <v>29463</v>
      </c>
      <c r="M320" s="37">
        <f t="shared" si="59"/>
        <v>29463</v>
      </c>
      <c r="N320" s="37">
        <f t="shared" si="60"/>
        <v>29463</v>
      </c>
      <c r="O320" s="37">
        <f t="shared" si="61"/>
        <v>29463</v>
      </c>
      <c r="P320" s="37">
        <f t="shared" si="62"/>
        <v>29463</v>
      </c>
      <c r="Q320" s="38" t="e">
        <f t="shared" si="63"/>
        <v>#DIV/0!</v>
      </c>
      <c r="R320" s="39" t="e">
        <f t="shared" si="64"/>
        <v>#DIV/0!</v>
      </c>
      <c r="S320" s="41">
        <f t="shared" si="73"/>
        <v>29463</v>
      </c>
      <c r="T320" s="33" t="s">
        <v>808</v>
      </c>
    </row>
    <row r="321" spans="1:20" ht="38.25">
      <c r="A321" s="10">
        <v>319</v>
      </c>
      <c r="B321" s="10">
        <v>873423</v>
      </c>
      <c r="C321" s="23" t="s">
        <v>388</v>
      </c>
      <c r="D321" s="25" t="s">
        <v>7</v>
      </c>
      <c r="E321" s="10" t="s">
        <v>8</v>
      </c>
      <c r="F321" s="10"/>
      <c r="G321" s="24">
        <v>25943.14</v>
      </c>
      <c r="H321" s="24"/>
      <c r="I321" s="14"/>
      <c r="J321" s="13"/>
      <c r="K321" s="13"/>
      <c r="L321" s="36">
        <v>25943.137500000001</v>
      </c>
      <c r="M321" s="37">
        <f t="shared" si="59"/>
        <v>25943.137500000001</v>
      </c>
      <c r="N321" s="37">
        <f t="shared" si="60"/>
        <v>25943.137500000001</v>
      </c>
      <c r="O321" s="37">
        <f t="shared" si="61"/>
        <v>25943.137500000001</v>
      </c>
      <c r="P321" s="37">
        <f t="shared" si="62"/>
        <v>25943.137500000001</v>
      </c>
      <c r="Q321" s="38" t="e">
        <f t="shared" si="63"/>
        <v>#DIV/0!</v>
      </c>
      <c r="R321" s="39" t="e">
        <f t="shared" si="64"/>
        <v>#DIV/0!</v>
      </c>
      <c r="S321" s="41">
        <f t="shared" si="73"/>
        <v>25943.137500000001</v>
      </c>
      <c r="T321" s="33" t="s">
        <v>808</v>
      </c>
    </row>
    <row r="322" spans="1:20" ht="38.25">
      <c r="A322" s="10">
        <v>320</v>
      </c>
      <c r="B322" s="10">
        <v>873443</v>
      </c>
      <c r="C322" s="23" t="s">
        <v>389</v>
      </c>
      <c r="D322" s="25" t="s">
        <v>7</v>
      </c>
      <c r="E322" s="10" t="s">
        <v>8</v>
      </c>
      <c r="F322" s="10"/>
      <c r="G322" s="24">
        <v>10191.299999999999</v>
      </c>
      <c r="H322" s="24"/>
      <c r="I322" s="14"/>
      <c r="J322" s="13"/>
      <c r="K322" s="13"/>
      <c r="L322" s="36">
        <v>10191.299999999999</v>
      </c>
      <c r="M322" s="37">
        <f t="shared" si="59"/>
        <v>10191.299999999999</v>
      </c>
      <c r="N322" s="37">
        <f t="shared" si="60"/>
        <v>10191.299999999999</v>
      </c>
      <c r="O322" s="37">
        <f t="shared" si="61"/>
        <v>10191.299999999999</v>
      </c>
      <c r="P322" s="37">
        <f t="shared" si="62"/>
        <v>10191.299999999999</v>
      </c>
      <c r="Q322" s="38" t="e">
        <f t="shared" si="63"/>
        <v>#DIV/0!</v>
      </c>
      <c r="R322" s="39" t="e">
        <f t="shared" si="64"/>
        <v>#DIV/0!</v>
      </c>
      <c r="S322" s="41">
        <f t="shared" si="73"/>
        <v>10191.299999999999</v>
      </c>
      <c r="T322" s="33" t="s">
        <v>808</v>
      </c>
    </row>
    <row r="323" spans="1:20" ht="51">
      <c r="A323" s="10">
        <v>321</v>
      </c>
      <c r="B323" s="10">
        <v>873123</v>
      </c>
      <c r="C323" s="23" t="s">
        <v>390</v>
      </c>
      <c r="D323" s="25" t="s">
        <v>7</v>
      </c>
      <c r="E323" s="10" t="s">
        <v>8</v>
      </c>
      <c r="F323" s="10"/>
      <c r="G323" s="24">
        <v>10191.299999999999</v>
      </c>
      <c r="H323" s="24"/>
      <c r="I323" s="14"/>
      <c r="J323" s="13"/>
      <c r="K323" s="13"/>
      <c r="L323" s="36">
        <v>10191.299999999999</v>
      </c>
      <c r="M323" s="37">
        <f t="shared" si="59"/>
        <v>10191.299999999999</v>
      </c>
      <c r="N323" s="37">
        <f t="shared" si="60"/>
        <v>10191.299999999999</v>
      </c>
      <c r="O323" s="37">
        <f t="shared" si="61"/>
        <v>10191.299999999999</v>
      </c>
      <c r="P323" s="37">
        <f t="shared" si="62"/>
        <v>10191.299999999999</v>
      </c>
      <c r="Q323" s="38" t="e">
        <f t="shared" si="63"/>
        <v>#DIV/0!</v>
      </c>
      <c r="R323" s="39" t="e">
        <f t="shared" si="64"/>
        <v>#DIV/0!</v>
      </c>
      <c r="S323" s="41">
        <f t="shared" si="73"/>
        <v>10191.299999999999</v>
      </c>
      <c r="T323" s="33" t="s">
        <v>808</v>
      </c>
    </row>
    <row r="324" spans="1:20" ht="63.75">
      <c r="A324" s="10">
        <v>322</v>
      </c>
      <c r="B324" s="10">
        <v>873444</v>
      </c>
      <c r="C324" s="23" t="s">
        <v>391</v>
      </c>
      <c r="D324" s="25" t="s">
        <v>7</v>
      </c>
      <c r="E324" s="10" t="s">
        <v>8</v>
      </c>
      <c r="F324" s="10"/>
      <c r="G324" s="24">
        <v>10191.299999999999</v>
      </c>
      <c r="H324" s="24"/>
      <c r="I324" s="14"/>
      <c r="J324" s="13"/>
      <c r="K324" s="13"/>
      <c r="L324" s="36">
        <v>10191.299999999999</v>
      </c>
      <c r="M324" s="37">
        <f t="shared" ref="M324:M387" si="74">MIN(K324:L324)</f>
        <v>10191.299999999999</v>
      </c>
      <c r="N324" s="37">
        <f t="shared" ref="N324:N387" si="75">MAX(K324:L324)</f>
        <v>10191.299999999999</v>
      </c>
      <c r="O324" s="37">
        <f t="shared" ref="O324:O387" si="76">AVERAGE(K324:L324)</f>
        <v>10191.299999999999</v>
      </c>
      <c r="P324" s="37">
        <f t="shared" ref="P324:P387" si="77">MEDIAN(K324:L324)</f>
        <v>10191.299999999999</v>
      </c>
      <c r="Q324" s="38" t="e">
        <f t="shared" ref="Q324:Q387" si="78">STDEV(K324:L324)</f>
        <v>#DIV/0!</v>
      </c>
      <c r="R324" s="39" t="e">
        <f t="shared" ref="R324:R387" si="79">Q324/P324</f>
        <v>#DIV/0!</v>
      </c>
      <c r="S324" s="41">
        <f t="shared" si="73"/>
        <v>10191.299999999999</v>
      </c>
      <c r="T324" s="33" t="s">
        <v>808</v>
      </c>
    </row>
    <row r="325" spans="1:20" ht="25.5">
      <c r="A325" s="10">
        <v>323</v>
      </c>
      <c r="B325" s="10">
        <v>879911</v>
      </c>
      <c r="C325" s="23" t="s">
        <v>638</v>
      </c>
      <c r="D325" s="25" t="s">
        <v>7</v>
      </c>
      <c r="E325" s="10" t="s">
        <v>8</v>
      </c>
      <c r="F325" s="10"/>
      <c r="G325" s="24">
        <v>434700</v>
      </c>
      <c r="H325" s="24"/>
      <c r="I325" s="38"/>
      <c r="J325" s="13"/>
      <c r="K325" s="13"/>
      <c r="L325" s="36">
        <v>434700</v>
      </c>
      <c r="M325" s="37">
        <f t="shared" si="74"/>
        <v>434700</v>
      </c>
      <c r="N325" s="37">
        <f t="shared" si="75"/>
        <v>434700</v>
      </c>
      <c r="O325" s="37">
        <f t="shared" si="76"/>
        <v>434700</v>
      </c>
      <c r="P325" s="37">
        <f t="shared" si="77"/>
        <v>434700</v>
      </c>
      <c r="Q325" s="38" t="e">
        <f t="shared" si="78"/>
        <v>#DIV/0!</v>
      </c>
      <c r="R325" s="39" t="e">
        <f t="shared" si="79"/>
        <v>#DIV/0!</v>
      </c>
      <c r="S325" s="41">
        <f t="shared" si="73"/>
        <v>434700</v>
      </c>
      <c r="T325" s="33" t="s">
        <v>808</v>
      </c>
    </row>
    <row r="326" spans="1:20" ht="25.5">
      <c r="A326" s="10">
        <v>324</v>
      </c>
      <c r="B326" s="10">
        <v>559300</v>
      </c>
      <c r="C326" s="23" t="s">
        <v>392</v>
      </c>
      <c r="D326" s="25" t="s">
        <v>7</v>
      </c>
      <c r="E326" s="10" t="s">
        <v>8</v>
      </c>
      <c r="F326" s="10"/>
      <c r="G326" s="24">
        <v>1248846.01</v>
      </c>
      <c r="H326" s="24"/>
      <c r="I326" s="14"/>
      <c r="J326" s="13"/>
      <c r="K326" s="13"/>
      <c r="L326" s="36">
        <v>1248846.0074999998</v>
      </c>
      <c r="M326" s="37">
        <f t="shared" si="74"/>
        <v>1248846.0074999998</v>
      </c>
      <c r="N326" s="37">
        <f t="shared" si="75"/>
        <v>1248846.0074999998</v>
      </c>
      <c r="O326" s="37">
        <f t="shared" si="76"/>
        <v>1248846.0074999998</v>
      </c>
      <c r="P326" s="37">
        <f t="shared" si="77"/>
        <v>1248846.0074999998</v>
      </c>
      <c r="Q326" s="38" t="e">
        <f t="shared" si="78"/>
        <v>#DIV/0!</v>
      </c>
      <c r="R326" s="39" t="e">
        <f t="shared" si="79"/>
        <v>#DIV/0!</v>
      </c>
      <c r="S326" s="41">
        <f t="shared" si="73"/>
        <v>1248846.0074999998</v>
      </c>
      <c r="T326" s="33" t="s">
        <v>808</v>
      </c>
    </row>
    <row r="327" spans="1:20" ht="25.5">
      <c r="A327" s="10">
        <v>325</v>
      </c>
      <c r="B327" s="10">
        <v>883111</v>
      </c>
      <c r="C327" s="23" t="s">
        <v>393</v>
      </c>
      <c r="D327" s="25" t="s">
        <v>7</v>
      </c>
      <c r="E327" s="10" t="s">
        <v>8</v>
      </c>
      <c r="F327" s="10"/>
      <c r="G327" s="24">
        <v>441987.26</v>
      </c>
      <c r="H327" s="24"/>
      <c r="I327" s="14">
        <v>438820.04</v>
      </c>
      <c r="J327" s="13">
        <f t="shared" ref="J327:J387" si="80">I327*1.61%</f>
        <v>7065.0026439999992</v>
      </c>
      <c r="K327" s="13">
        <f t="shared" ref="K327:K387" si="81">I327+J327</f>
        <v>445885.04264399997</v>
      </c>
      <c r="L327" s="36">
        <v>441987.26250000001</v>
      </c>
      <c r="M327" s="37">
        <f t="shared" si="74"/>
        <v>441987.26250000001</v>
      </c>
      <c r="N327" s="37">
        <f t="shared" si="75"/>
        <v>445885.04264399997</v>
      </c>
      <c r="O327" s="37">
        <f t="shared" si="76"/>
        <v>443936.15257199999</v>
      </c>
      <c r="P327" s="37">
        <f t="shared" si="77"/>
        <v>443936.15257199999</v>
      </c>
      <c r="Q327" s="38">
        <f t="shared" si="78"/>
        <v>2756.1467714025489</v>
      </c>
      <c r="R327" s="39">
        <f t="shared" si="79"/>
        <v>6.2084305489302138E-3</v>
      </c>
      <c r="S327" s="40">
        <f t="shared" ref="S327:S329" si="82">M327</f>
        <v>441987.26250000001</v>
      </c>
      <c r="T327" s="32" t="s">
        <v>804</v>
      </c>
    </row>
    <row r="328" spans="1:20" ht="25.5">
      <c r="A328" s="10">
        <v>326</v>
      </c>
      <c r="B328" s="10">
        <v>883111</v>
      </c>
      <c r="C328" s="23" t="s">
        <v>394</v>
      </c>
      <c r="D328" s="25" t="s">
        <v>7</v>
      </c>
      <c r="E328" s="10" t="s">
        <v>8</v>
      </c>
      <c r="F328" s="10"/>
      <c r="G328" s="24">
        <v>704487</v>
      </c>
      <c r="H328" s="24"/>
      <c r="I328" s="41">
        <v>693130.04</v>
      </c>
      <c r="J328" s="13">
        <f t="shared" si="80"/>
        <v>11159.393644</v>
      </c>
      <c r="K328" s="13">
        <f t="shared" si="81"/>
        <v>704289.43364400009</v>
      </c>
      <c r="L328" s="36">
        <v>704487</v>
      </c>
      <c r="M328" s="37">
        <f t="shared" si="74"/>
        <v>704289.43364400009</v>
      </c>
      <c r="N328" s="37">
        <f t="shared" si="75"/>
        <v>704487</v>
      </c>
      <c r="O328" s="37">
        <f t="shared" si="76"/>
        <v>704388.21682199999</v>
      </c>
      <c r="P328" s="37">
        <f t="shared" si="77"/>
        <v>704388.21682199999</v>
      </c>
      <c r="Q328" s="38">
        <f t="shared" si="78"/>
        <v>139.70051061472762</v>
      </c>
      <c r="R328" s="39">
        <f t="shared" si="79"/>
        <v>1.9832885797695018E-4</v>
      </c>
      <c r="S328" s="40">
        <f t="shared" si="82"/>
        <v>704289.43364400009</v>
      </c>
      <c r="T328" s="32" t="s">
        <v>804</v>
      </c>
    </row>
    <row r="329" spans="1:20" ht="51">
      <c r="A329" s="10">
        <v>327</v>
      </c>
      <c r="B329" s="10">
        <v>883903</v>
      </c>
      <c r="C329" s="23" t="s">
        <v>395</v>
      </c>
      <c r="D329" s="25" t="s">
        <v>7</v>
      </c>
      <c r="E329" s="10" t="s">
        <v>8</v>
      </c>
      <c r="F329" s="10"/>
      <c r="G329" s="24">
        <v>1575000</v>
      </c>
      <c r="H329" s="24"/>
      <c r="I329" s="14">
        <v>1525860</v>
      </c>
      <c r="J329" s="13">
        <f t="shared" si="80"/>
        <v>24566.346000000001</v>
      </c>
      <c r="K329" s="13">
        <f t="shared" si="81"/>
        <v>1550426.3459999999</v>
      </c>
      <c r="L329" s="36">
        <v>1575000</v>
      </c>
      <c r="M329" s="37">
        <f t="shared" si="74"/>
        <v>1550426.3459999999</v>
      </c>
      <c r="N329" s="37">
        <f t="shared" si="75"/>
        <v>1575000</v>
      </c>
      <c r="O329" s="37">
        <f t="shared" si="76"/>
        <v>1562713.173</v>
      </c>
      <c r="P329" s="37">
        <f t="shared" si="77"/>
        <v>1562713.173</v>
      </c>
      <c r="Q329" s="38">
        <f t="shared" si="78"/>
        <v>17376.197381965689</v>
      </c>
      <c r="R329" s="39">
        <f t="shared" si="79"/>
        <v>1.1119249317267826E-2</v>
      </c>
      <c r="S329" s="40">
        <f t="shared" si="82"/>
        <v>1550426.3459999999</v>
      </c>
      <c r="T329" s="32" t="s">
        <v>804</v>
      </c>
    </row>
    <row r="330" spans="1:20" ht="25.5">
      <c r="A330" s="10">
        <v>328</v>
      </c>
      <c r="B330" s="10">
        <v>883401</v>
      </c>
      <c r="C330" s="23" t="s">
        <v>396</v>
      </c>
      <c r="D330" s="25" t="s">
        <v>7</v>
      </c>
      <c r="E330" s="10" t="s">
        <v>8</v>
      </c>
      <c r="F330" s="10"/>
      <c r="G330" s="24">
        <v>441987.26</v>
      </c>
      <c r="H330" s="24"/>
      <c r="I330" s="14"/>
      <c r="J330" s="13"/>
      <c r="K330" s="13"/>
      <c r="L330" s="36">
        <v>441987.26250000001</v>
      </c>
      <c r="M330" s="37">
        <f t="shared" si="74"/>
        <v>441987.26250000001</v>
      </c>
      <c r="N330" s="37">
        <f t="shared" si="75"/>
        <v>441987.26250000001</v>
      </c>
      <c r="O330" s="37">
        <f t="shared" si="76"/>
        <v>441987.26250000001</v>
      </c>
      <c r="P330" s="37">
        <f t="shared" si="77"/>
        <v>441987.26250000001</v>
      </c>
      <c r="Q330" s="38" t="e">
        <f t="shared" si="78"/>
        <v>#DIV/0!</v>
      </c>
      <c r="R330" s="39" t="e">
        <f t="shared" si="79"/>
        <v>#DIV/0!</v>
      </c>
      <c r="S330" s="41">
        <f t="shared" ref="S330:S331" si="83">L330</f>
        <v>441987.26250000001</v>
      </c>
      <c r="T330" s="33" t="s">
        <v>808</v>
      </c>
    </row>
    <row r="331" spans="1:20" ht="38.25">
      <c r="A331" s="10">
        <v>329</v>
      </c>
      <c r="B331" s="10">
        <v>883401</v>
      </c>
      <c r="C331" s="23" t="s">
        <v>397</v>
      </c>
      <c r="D331" s="25" t="s">
        <v>7</v>
      </c>
      <c r="E331" s="10" t="s">
        <v>8</v>
      </c>
      <c r="F331" s="10"/>
      <c r="G331" s="24">
        <v>704487</v>
      </c>
      <c r="H331" s="24"/>
      <c r="I331" s="14"/>
      <c r="J331" s="13"/>
      <c r="K331" s="13"/>
      <c r="L331" s="36">
        <v>704487</v>
      </c>
      <c r="M331" s="37">
        <f t="shared" si="74"/>
        <v>704487</v>
      </c>
      <c r="N331" s="37">
        <f t="shared" si="75"/>
        <v>704487</v>
      </c>
      <c r="O331" s="37">
        <f t="shared" si="76"/>
        <v>704487</v>
      </c>
      <c r="P331" s="37">
        <f t="shared" si="77"/>
        <v>704487</v>
      </c>
      <c r="Q331" s="38" t="e">
        <f t="shared" si="78"/>
        <v>#DIV/0!</v>
      </c>
      <c r="R331" s="39" t="e">
        <f t="shared" si="79"/>
        <v>#DIV/0!</v>
      </c>
      <c r="S331" s="41">
        <f t="shared" si="83"/>
        <v>704487</v>
      </c>
      <c r="T331" s="33" t="s">
        <v>808</v>
      </c>
    </row>
    <row r="332" spans="1:20" ht="51">
      <c r="A332" s="10">
        <v>330</v>
      </c>
      <c r="B332" s="10">
        <v>883512</v>
      </c>
      <c r="C332" s="23" t="s">
        <v>398</v>
      </c>
      <c r="D332" s="25" t="s">
        <v>7</v>
      </c>
      <c r="E332" s="10" t="s">
        <v>8</v>
      </c>
      <c r="F332" s="10"/>
      <c r="G332" s="24">
        <v>338848.65</v>
      </c>
      <c r="H332" s="24"/>
      <c r="I332" s="14">
        <v>354553.53</v>
      </c>
      <c r="J332" s="13">
        <f t="shared" si="80"/>
        <v>5708.3118330000007</v>
      </c>
      <c r="K332" s="13">
        <f t="shared" si="81"/>
        <v>360261.84183300001</v>
      </c>
      <c r="L332" s="36">
        <v>338848.65</v>
      </c>
      <c r="M332" s="37">
        <f t="shared" si="74"/>
        <v>338848.65</v>
      </c>
      <c r="N332" s="37">
        <f t="shared" si="75"/>
        <v>360261.84183300001</v>
      </c>
      <c r="O332" s="37">
        <f t="shared" si="76"/>
        <v>349555.24591649999</v>
      </c>
      <c r="P332" s="37">
        <f t="shared" si="77"/>
        <v>349555.24591649999</v>
      </c>
      <c r="Q332" s="38">
        <f t="shared" si="78"/>
        <v>15141.413151963867</v>
      </c>
      <c r="R332" s="39">
        <f t="shared" si="79"/>
        <v>4.3316223483542776E-2</v>
      </c>
      <c r="S332" s="40">
        <f t="shared" ref="S332:S335" si="84">M332</f>
        <v>338848.65</v>
      </c>
      <c r="T332" s="32" t="s">
        <v>804</v>
      </c>
    </row>
    <row r="333" spans="1:20" ht="51">
      <c r="A333" s="10">
        <v>331</v>
      </c>
      <c r="B333" s="10">
        <v>883512</v>
      </c>
      <c r="C333" s="23" t="s">
        <v>399</v>
      </c>
      <c r="D333" s="25" t="s">
        <v>7</v>
      </c>
      <c r="E333" s="10" t="s">
        <v>8</v>
      </c>
      <c r="F333" s="10"/>
      <c r="G333" s="24">
        <v>601348.65</v>
      </c>
      <c r="H333" s="24"/>
      <c r="I333" s="14">
        <v>571803.81999999995</v>
      </c>
      <c r="J333" s="13">
        <f t="shared" si="80"/>
        <v>9206.0415019999982</v>
      </c>
      <c r="K333" s="13">
        <f t="shared" si="81"/>
        <v>581009.8615019999</v>
      </c>
      <c r="L333" s="36">
        <v>601348.65</v>
      </c>
      <c r="M333" s="37">
        <f t="shared" si="74"/>
        <v>581009.8615019999</v>
      </c>
      <c r="N333" s="37">
        <f t="shared" si="75"/>
        <v>601348.65</v>
      </c>
      <c r="O333" s="37">
        <f t="shared" si="76"/>
        <v>591179.25575100002</v>
      </c>
      <c r="P333" s="37">
        <f t="shared" si="77"/>
        <v>591179.25575100002</v>
      </c>
      <c r="Q333" s="38">
        <f t="shared" si="78"/>
        <v>14381.695268051019</v>
      </c>
      <c r="R333" s="39">
        <f t="shared" si="79"/>
        <v>2.432713111657029E-2</v>
      </c>
      <c r="S333" s="40">
        <f t="shared" si="84"/>
        <v>581009.8615019999</v>
      </c>
      <c r="T333" s="32" t="s">
        <v>804</v>
      </c>
    </row>
    <row r="334" spans="1:20" ht="51">
      <c r="A334" s="10">
        <v>332</v>
      </c>
      <c r="B334" s="10">
        <v>883512</v>
      </c>
      <c r="C334" s="23" t="s">
        <v>400</v>
      </c>
      <c r="D334" s="25" t="s">
        <v>7</v>
      </c>
      <c r="E334" s="10" t="s">
        <v>8</v>
      </c>
      <c r="F334" s="10"/>
      <c r="G334" s="24">
        <v>338848.65</v>
      </c>
      <c r="H334" s="24"/>
      <c r="I334" s="14">
        <v>354553.53</v>
      </c>
      <c r="J334" s="13">
        <f t="shared" si="80"/>
        <v>5708.3118330000007</v>
      </c>
      <c r="K334" s="13">
        <f t="shared" si="81"/>
        <v>360261.84183300001</v>
      </c>
      <c r="L334" s="36">
        <v>338848.65</v>
      </c>
      <c r="M334" s="37">
        <f t="shared" si="74"/>
        <v>338848.65</v>
      </c>
      <c r="N334" s="37">
        <f t="shared" si="75"/>
        <v>360261.84183300001</v>
      </c>
      <c r="O334" s="37">
        <f t="shared" si="76"/>
        <v>349555.24591649999</v>
      </c>
      <c r="P334" s="37">
        <f t="shared" si="77"/>
        <v>349555.24591649999</v>
      </c>
      <c r="Q334" s="38">
        <f t="shared" si="78"/>
        <v>15141.413151963867</v>
      </c>
      <c r="R334" s="39">
        <f t="shared" si="79"/>
        <v>4.3316223483542776E-2</v>
      </c>
      <c r="S334" s="40">
        <f t="shared" si="84"/>
        <v>338848.65</v>
      </c>
      <c r="T334" s="32" t="s">
        <v>804</v>
      </c>
    </row>
    <row r="335" spans="1:20" ht="63.75">
      <c r="A335" s="10">
        <v>333</v>
      </c>
      <c r="B335" s="10">
        <v>883512</v>
      </c>
      <c r="C335" s="23" t="s">
        <v>401</v>
      </c>
      <c r="D335" s="25" t="s">
        <v>7</v>
      </c>
      <c r="E335" s="10" t="s">
        <v>8</v>
      </c>
      <c r="F335" s="10"/>
      <c r="G335" s="24">
        <v>601348.65</v>
      </c>
      <c r="H335" s="24"/>
      <c r="I335" s="14">
        <v>571803.81999999995</v>
      </c>
      <c r="J335" s="13">
        <f t="shared" si="80"/>
        <v>9206.0415019999982</v>
      </c>
      <c r="K335" s="13">
        <f t="shared" si="81"/>
        <v>581009.8615019999</v>
      </c>
      <c r="L335" s="36">
        <v>601348.65</v>
      </c>
      <c r="M335" s="37">
        <f t="shared" si="74"/>
        <v>581009.8615019999</v>
      </c>
      <c r="N335" s="37">
        <f t="shared" si="75"/>
        <v>601348.65</v>
      </c>
      <c r="O335" s="37">
        <f t="shared" si="76"/>
        <v>591179.25575100002</v>
      </c>
      <c r="P335" s="37">
        <f t="shared" si="77"/>
        <v>591179.25575100002</v>
      </c>
      <c r="Q335" s="38">
        <f t="shared" si="78"/>
        <v>14381.695268051019</v>
      </c>
      <c r="R335" s="39">
        <f t="shared" si="79"/>
        <v>2.432713111657029E-2</v>
      </c>
      <c r="S335" s="40">
        <f t="shared" si="84"/>
        <v>581009.8615019999</v>
      </c>
      <c r="T335" s="32" t="s">
        <v>804</v>
      </c>
    </row>
    <row r="336" spans="1:20" ht="38.25">
      <c r="A336" s="10">
        <v>334</v>
      </c>
      <c r="B336" s="10">
        <v>883105</v>
      </c>
      <c r="C336" s="23" t="s">
        <v>402</v>
      </c>
      <c r="D336" s="25" t="s">
        <v>7</v>
      </c>
      <c r="E336" s="10" t="s">
        <v>8</v>
      </c>
      <c r="F336" s="10"/>
      <c r="G336" s="24">
        <v>338848.65</v>
      </c>
      <c r="H336" s="24"/>
      <c r="I336" s="14"/>
      <c r="J336" s="13"/>
      <c r="K336" s="13"/>
      <c r="L336" s="36">
        <v>338848.65</v>
      </c>
      <c r="M336" s="37">
        <f t="shared" si="74"/>
        <v>338848.65</v>
      </c>
      <c r="N336" s="37">
        <f t="shared" si="75"/>
        <v>338848.65</v>
      </c>
      <c r="O336" s="37">
        <f t="shared" si="76"/>
        <v>338848.65</v>
      </c>
      <c r="P336" s="37">
        <f t="shared" si="77"/>
        <v>338848.65</v>
      </c>
      <c r="Q336" s="38" t="e">
        <f t="shared" si="78"/>
        <v>#DIV/0!</v>
      </c>
      <c r="R336" s="39" t="e">
        <f t="shared" si="79"/>
        <v>#DIV/0!</v>
      </c>
      <c r="S336" s="41">
        <f t="shared" ref="S336:S337" si="85">L336</f>
        <v>338848.65</v>
      </c>
      <c r="T336" s="33" t="s">
        <v>808</v>
      </c>
    </row>
    <row r="337" spans="1:20" ht="51">
      <c r="A337" s="10">
        <v>335</v>
      </c>
      <c r="B337" s="10">
        <v>883105</v>
      </c>
      <c r="C337" s="23" t="s">
        <v>403</v>
      </c>
      <c r="D337" s="25" t="s">
        <v>7</v>
      </c>
      <c r="E337" s="10" t="s">
        <v>8</v>
      </c>
      <c r="F337" s="10"/>
      <c r="G337" s="24">
        <v>601348.65</v>
      </c>
      <c r="H337" s="24"/>
      <c r="I337" s="14"/>
      <c r="J337" s="13"/>
      <c r="K337" s="13"/>
      <c r="L337" s="36">
        <v>601348.65</v>
      </c>
      <c r="M337" s="37">
        <f t="shared" si="74"/>
        <v>601348.65</v>
      </c>
      <c r="N337" s="37">
        <f t="shared" si="75"/>
        <v>601348.65</v>
      </c>
      <c r="O337" s="37">
        <f t="shared" si="76"/>
        <v>601348.65</v>
      </c>
      <c r="P337" s="37">
        <f t="shared" si="77"/>
        <v>601348.65</v>
      </c>
      <c r="Q337" s="38" t="e">
        <f t="shared" si="78"/>
        <v>#DIV/0!</v>
      </c>
      <c r="R337" s="39" t="e">
        <f t="shared" si="79"/>
        <v>#DIV/0!</v>
      </c>
      <c r="S337" s="41">
        <f t="shared" si="85"/>
        <v>601348.65</v>
      </c>
      <c r="T337" s="33" t="s">
        <v>808</v>
      </c>
    </row>
    <row r="338" spans="1:20" ht="38.25">
      <c r="A338" s="10">
        <v>336</v>
      </c>
      <c r="B338" s="10">
        <v>883522</v>
      </c>
      <c r="C338" s="23" t="s">
        <v>404</v>
      </c>
      <c r="D338" s="25" t="s">
        <v>7</v>
      </c>
      <c r="E338" s="10" t="s">
        <v>8</v>
      </c>
      <c r="F338" s="10"/>
      <c r="G338" s="24">
        <v>338848.65</v>
      </c>
      <c r="H338" s="24"/>
      <c r="I338" s="14">
        <v>354553.53</v>
      </c>
      <c r="J338" s="13">
        <f t="shared" si="80"/>
        <v>5708.3118330000007</v>
      </c>
      <c r="K338" s="13">
        <f t="shared" si="81"/>
        <v>360261.84183300001</v>
      </c>
      <c r="L338" s="36">
        <v>338848.65</v>
      </c>
      <c r="M338" s="37">
        <f t="shared" si="74"/>
        <v>338848.65</v>
      </c>
      <c r="N338" s="37">
        <f t="shared" si="75"/>
        <v>360261.84183300001</v>
      </c>
      <c r="O338" s="37">
        <f t="shared" si="76"/>
        <v>349555.24591649999</v>
      </c>
      <c r="P338" s="37">
        <f t="shared" si="77"/>
        <v>349555.24591649999</v>
      </c>
      <c r="Q338" s="38">
        <f t="shared" si="78"/>
        <v>15141.413151963867</v>
      </c>
      <c r="R338" s="39">
        <f t="shared" si="79"/>
        <v>4.3316223483542776E-2</v>
      </c>
      <c r="S338" s="40">
        <f t="shared" ref="S338:S340" si="86">M338</f>
        <v>338848.65</v>
      </c>
      <c r="T338" s="32" t="s">
        <v>804</v>
      </c>
    </row>
    <row r="339" spans="1:20" ht="38.25">
      <c r="A339" s="10">
        <v>337</v>
      </c>
      <c r="B339" s="10">
        <v>883512</v>
      </c>
      <c r="C339" s="23" t="s">
        <v>405</v>
      </c>
      <c r="D339" s="25" t="s">
        <v>7</v>
      </c>
      <c r="E339" s="10" t="s">
        <v>8</v>
      </c>
      <c r="F339" s="10"/>
      <c r="G339" s="24">
        <v>338848.65</v>
      </c>
      <c r="H339" s="24"/>
      <c r="I339" s="14">
        <v>354553.53</v>
      </c>
      <c r="J339" s="13">
        <f t="shared" si="80"/>
        <v>5708.3118330000007</v>
      </c>
      <c r="K339" s="13">
        <f t="shared" si="81"/>
        <v>360261.84183300001</v>
      </c>
      <c r="L339" s="36">
        <v>338848.65</v>
      </c>
      <c r="M339" s="37">
        <f t="shared" si="74"/>
        <v>338848.65</v>
      </c>
      <c r="N339" s="37">
        <f t="shared" si="75"/>
        <v>360261.84183300001</v>
      </c>
      <c r="O339" s="37">
        <f t="shared" si="76"/>
        <v>349555.24591649999</v>
      </c>
      <c r="P339" s="37">
        <f t="shared" si="77"/>
        <v>349555.24591649999</v>
      </c>
      <c r="Q339" s="38">
        <f t="shared" si="78"/>
        <v>15141.413151963867</v>
      </c>
      <c r="R339" s="39">
        <f t="shared" si="79"/>
        <v>4.3316223483542776E-2</v>
      </c>
      <c r="S339" s="40">
        <f t="shared" si="86"/>
        <v>338848.65</v>
      </c>
      <c r="T339" s="32" t="s">
        <v>804</v>
      </c>
    </row>
    <row r="340" spans="1:20" ht="38.25">
      <c r="A340" s="10">
        <v>338</v>
      </c>
      <c r="B340" s="10">
        <v>883102</v>
      </c>
      <c r="C340" s="23" t="s">
        <v>406</v>
      </c>
      <c r="D340" s="25" t="s">
        <v>7</v>
      </c>
      <c r="E340" s="10" t="s">
        <v>8</v>
      </c>
      <c r="F340" s="10"/>
      <c r="G340" s="24">
        <v>441987.26</v>
      </c>
      <c r="H340" s="24"/>
      <c r="I340" s="14">
        <v>354553.53</v>
      </c>
      <c r="J340" s="13">
        <f t="shared" si="80"/>
        <v>5708.3118330000007</v>
      </c>
      <c r="K340" s="13">
        <f t="shared" si="81"/>
        <v>360261.84183300001</v>
      </c>
      <c r="L340" s="36">
        <v>441987.26250000001</v>
      </c>
      <c r="M340" s="37">
        <f t="shared" si="74"/>
        <v>360261.84183300001</v>
      </c>
      <c r="N340" s="37">
        <f t="shared" si="75"/>
        <v>441987.26250000001</v>
      </c>
      <c r="O340" s="37">
        <f t="shared" si="76"/>
        <v>401124.55216650001</v>
      </c>
      <c r="P340" s="37">
        <f t="shared" si="77"/>
        <v>401124.55216650001</v>
      </c>
      <c r="Q340" s="38">
        <f t="shared" si="78"/>
        <v>57788.599148958958</v>
      </c>
      <c r="R340" s="39">
        <f t="shared" si="79"/>
        <v>0.14406647221377736</v>
      </c>
      <c r="S340" s="40">
        <f t="shared" si="86"/>
        <v>360261.84183300001</v>
      </c>
      <c r="T340" s="32" t="s">
        <v>804</v>
      </c>
    </row>
    <row r="341" spans="1:20" ht="38.25">
      <c r="A341" s="10">
        <v>339</v>
      </c>
      <c r="B341" s="10">
        <v>883102</v>
      </c>
      <c r="C341" s="23" t="s">
        <v>407</v>
      </c>
      <c r="D341" s="25" t="s">
        <v>7</v>
      </c>
      <c r="E341" s="10" t="s">
        <v>8</v>
      </c>
      <c r="F341" s="10"/>
      <c r="G341" s="24">
        <v>704487</v>
      </c>
      <c r="H341" s="24"/>
      <c r="I341" s="14">
        <v>354553.53</v>
      </c>
      <c r="J341" s="13">
        <f t="shared" si="80"/>
        <v>5708.3118330000007</v>
      </c>
      <c r="K341" s="13">
        <f t="shared" si="81"/>
        <v>360261.84183300001</v>
      </c>
      <c r="L341" s="36">
        <v>704487</v>
      </c>
      <c r="M341" s="37">
        <f t="shared" si="74"/>
        <v>360261.84183300001</v>
      </c>
      <c r="N341" s="37">
        <f t="shared" si="75"/>
        <v>704487</v>
      </c>
      <c r="O341" s="37">
        <f t="shared" si="76"/>
        <v>532374.42091650004</v>
      </c>
      <c r="P341" s="37">
        <f t="shared" si="77"/>
        <v>532374.42091650004</v>
      </c>
      <c r="Q341" s="38">
        <f t="shared" si="78"/>
        <v>243403.94359489737</v>
      </c>
      <c r="R341" s="39">
        <f t="shared" si="79"/>
        <v>0.45720442987450355</v>
      </c>
      <c r="S341" s="40">
        <f>O341</f>
        <v>532374.42091650004</v>
      </c>
      <c r="T341" s="35" t="s">
        <v>810</v>
      </c>
    </row>
    <row r="342" spans="1:20" ht="25.5">
      <c r="A342" s="10">
        <v>340</v>
      </c>
      <c r="B342" s="10">
        <v>883110</v>
      </c>
      <c r="C342" s="23" t="s">
        <v>408</v>
      </c>
      <c r="D342" s="25" t="s">
        <v>7</v>
      </c>
      <c r="E342" s="10" t="s">
        <v>8</v>
      </c>
      <c r="F342" s="10"/>
      <c r="G342" s="24">
        <v>441987.26</v>
      </c>
      <c r="H342" s="24"/>
      <c r="I342" s="14">
        <v>354553.53</v>
      </c>
      <c r="J342" s="13">
        <f t="shared" si="80"/>
        <v>5708.3118330000007</v>
      </c>
      <c r="K342" s="13">
        <f t="shared" si="81"/>
        <v>360261.84183300001</v>
      </c>
      <c r="L342" s="36">
        <v>441987.26250000001</v>
      </c>
      <c r="M342" s="37">
        <f t="shared" si="74"/>
        <v>360261.84183300001</v>
      </c>
      <c r="N342" s="37">
        <f t="shared" si="75"/>
        <v>441987.26250000001</v>
      </c>
      <c r="O342" s="37">
        <f t="shared" si="76"/>
        <v>401124.55216650001</v>
      </c>
      <c r="P342" s="37">
        <f t="shared" si="77"/>
        <v>401124.55216650001</v>
      </c>
      <c r="Q342" s="38">
        <f t="shared" si="78"/>
        <v>57788.599148958958</v>
      </c>
      <c r="R342" s="39">
        <f t="shared" si="79"/>
        <v>0.14406647221377736</v>
      </c>
      <c r="S342" s="40">
        <f t="shared" ref="S342:S343" si="87">M342</f>
        <v>360261.84183300001</v>
      </c>
      <c r="T342" s="32" t="s">
        <v>804</v>
      </c>
    </row>
    <row r="343" spans="1:20" ht="25.5">
      <c r="A343" s="10">
        <v>341</v>
      </c>
      <c r="B343" s="10">
        <v>883110</v>
      </c>
      <c r="C343" s="23" t="s">
        <v>409</v>
      </c>
      <c r="D343" s="25" t="s">
        <v>7</v>
      </c>
      <c r="E343" s="10" t="s">
        <v>8</v>
      </c>
      <c r="F343" s="10"/>
      <c r="G343" s="24">
        <v>704487</v>
      </c>
      <c r="H343" s="24"/>
      <c r="I343" s="14">
        <v>693130.04</v>
      </c>
      <c r="J343" s="13">
        <f t="shared" si="80"/>
        <v>11159.393644</v>
      </c>
      <c r="K343" s="13">
        <f t="shared" si="81"/>
        <v>704289.43364400009</v>
      </c>
      <c r="L343" s="36">
        <v>704487</v>
      </c>
      <c r="M343" s="37">
        <f t="shared" si="74"/>
        <v>704289.43364400009</v>
      </c>
      <c r="N343" s="37">
        <f t="shared" si="75"/>
        <v>704487</v>
      </c>
      <c r="O343" s="37">
        <f t="shared" si="76"/>
        <v>704388.21682199999</v>
      </c>
      <c r="P343" s="37">
        <f t="shared" si="77"/>
        <v>704388.21682199999</v>
      </c>
      <c r="Q343" s="38">
        <f t="shared" si="78"/>
        <v>139.70051061472762</v>
      </c>
      <c r="R343" s="39">
        <f t="shared" si="79"/>
        <v>1.9832885797695018E-4</v>
      </c>
      <c r="S343" s="40">
        <f t="shared" si="87"/>
        <v>704289.43364400009</v>
      </c>
      <c r="T343" s="32" t="s">
        <v>804</v>
      </c>
    </row>
    <row r="344" spans="1:20" ht="25.5">
      <c r="A344" s="10">
        <v>342</v>
      </c>
      <c r="B344" s="10">
        <v>883101</v>
      </c>
      <c r="C344" s="23" t="s">
        <v>410</v>
      </c>
      <c r="D344" s="25" t="s">
        <v>7</v>
      </c>
      <c r="E344" s="10" t="s">
        <v>8</v>
      </c>
      <c r="F344" s="10"/>
      <c r="G344" s="24">
        <v>441987.26</v>
      </c>
      <c r="H344" s="24"/>
      <c r="I344" s="14">
        <v>693112.75</v>
      </c>
      <c r="J344" s="13">
        <f t="shared" si="80"/>
        <v>11159.115275</v>
      </c>
      <c r="K344" s="13">
        <f t="shared" si="81"/>
        <v>704271.86527499999</v>
      </c>
      <c r="L344" s="36">
        <v>441987.26250000001</v>
      </c>
      <c r="M344" s="37">
        <f t="shared" si="74"/>
        <v>441987.26250000001</v>
      </c>
      <c r="N344" s="37">
        <f t="shared" si="75"/>
        <v>704271.86527499999</v>
      </c>
      <c r="O344" s="37">
        <f t="shared" si="76"/>
        <v>573129.56388749997</v>
      </c>
      <c r="P344" s="37">
        <f t="shared" si="77"/>
        <v>573129.56388749997</v>
      </c>
      <c r="Q344" s="38">
        <f t="shared" si="78"/>
        <v>185463.22122302256</v>
      </c>
      <c r="R344" s="39">
        <f t="shared" si="79"/>
        <v>0.32359737293089152</v>
      </c>
      <c r="S344" s="40">
        <f>O344</f>
        <v>573129.56388749997</v>
      </c>
      <c r="T344" s="35" t="s">
        <v>810</v>
      </c>
    </row>
    <row r="345" spans="1:20" ht="38.25">
      <c r="A345" s="10">
        <v>343</v>
      </c>
      <c r="B345" s="10">
        <v>883101</v>
      </c>
      <c r="C345" s="23" t="s">
        <v>411</v>
      </c>
      <c r="D345" s="25" t="s">
        <v>7</v>
      </c>
      <c r="E345" s="10" t="s">
        <v>8</v>
      </c>
      <c r="F345" s="10"/>
      <c r="G345" s="24">
        <v>704487</v>
      </c>
      <c r="H345" s="24"/>
      <c r="I345" s="14">
        <v>693112.75</v>
      </c>
      <c r="J345" s="13">
        <f t="shared" si="80"/>
        <v>11159.115275</v>
      </c>
      <c r="K345" s="13">
        <f t="shared" si="81"/>
        <v>704271.86527499999</v>
      </c>
      <c r="L345" s="36">
        <v>704487</v>
      </c>
      <c r="M345" s="37">
        <f t="shared" si="74"/>
        <v>704271.86527499999</v>
      </c>
      <c r="N345" s="37">
        <f t="shared" si="75"/>
        <v>704487</v>
      </c>
      <c r="O345" s="37">
        <f t="shared" si="76"/>
        <v>704379.43263749999</v>
      </c>
      <c r="P345" s="37">
        <f t="shared" si="77"/>
        <v>704379.43263749999</v>
      </c>
      <c r="Q345" s="38">
        <f t="shared" si="78"/>
        <v>152.12322299894234</v>
      </c>
      <c r="R345" s="39">
        <f t="shared" si="79"/>
        <v>2.1596772414169942E-4</v>
      </c>
      <c r="S345" s="40">
        <f>M345</f>
        <v>704271.86527499999</v>
      </c>
      <c r="T345" s="32" t="s">
        <v>804</v>
      </c>
    </row>
    <row r="346" spans="1:20" ht="51">
      <c r="A346" s="10">
        <v>344</v>
      </c>
      <c r="B346" s="10">
        <v>883101</v>
      </c>
      <c r="C346" s="23" t="s">
        <v>412</v>
      </c>
      <c r="D346" s="25" t="s">
        <v>7</v>
      </c>
      <c r="E346" s="10" t="s">
        <v>8</v>
      </c>
      <c r="F346" s="10"/>
      <c r="G346" s="24">
        <v>2362500</v>
      </c>
      <c r="H346" s="24"/>
      <c r="I346" s="14"/>
      <c r="J346" s="13"/>
      <c r="K346" s="13"/>
      <c r="L346" s="36">
        <v>2362500</v>
      </c>
      <c r="M346" s="37">
        <f t="shared" si="74"/>
        <v>2362500</v>
      </c>
      <c r="N346" s="37">
        <f t="shared" si="75"/>
        <v>2362500</v>
      </c>
      <c r="O346" s="37">
        <f t="shared" si="76"/>
        <v>2362500</v>
      </c>
      <c r="P346" s="37">
        <f t="shared" si="77"/>
        <v>2362500</v>
      </c>
      <c r="Q346" s="38" t="e">
        <f t="shared" si="78"/>
        <v>#DIV/0!</v>
      </c>
      <c r="R346" s="39" t="e">
        <f t="shared" si="79"/>
        <v>#DIV/0!</v>
      </c>
      <c r="S346" s="41">
        <f t="shared" ref="S346:S353" si="88">L346</f>
        <v>2362500</v>
      </c>
      <c r="T346" s="33" t="s">
        <v>808</v>
      </c>
    </row>
    <row r="347" spans="1:20" ht="38.25">
      <c r="A347" s="10">
        <v>345</v>
      </c>
      <c r="B347" s="10">
        <v>883101</v>
      </c>
      <c r="C347" s="23" t="s">
        <v>413</v>
      </c>
      <c r="D347" s="25" t="s">
        <v>7</v>
      </c>
      <c r="E347" s="10" t="s">
        <v>8</v>
      </c>
      <c r="F347" s="10"/>
      <c r="G347" s="24">
        <v>2100000</v>
      </c>
      <c r="H347" s="24"/>
      <c r="I347" s="14"/>
      <c r="J347" s="13"/>
      <c r="K347" s="13"/>
      <c r="L347" s="36">
        <v>2100000</v>
      </c>
      <c r="M347" s="37">
        <f t="shared" si="74"/>
        <v>2100000</v>
      </c>
      <c r="N347" s="37">
        <f t="shared" si="75"/>
        <v>2100000</v>
      </c>
      <c r="O347" s="37">
        <f t="shared" si="76"/>
        <v>2100000</v>
      </c>
      <c r="P347" s="37">
        <f t="shared" si="77"/>
        <v>2100000</v>
      </c>
      <c r="Q347" s="38" t="e">
        <f t="shared" si="78"/>
        <v>#DIV/0!</v>
      </c>
      <c r="R347" s="39" t="e">
        <f t="shared" si="79"/>
        <v>#DIV/0!</v>
      </c>
      <c r="S347" s="41">
        <f t="shared" si="88"/>
        <v>2100000</v>
      </c>
      <c r="T347" s="33" t="s">
        <v>808</v>
      </c>
    </row>
    <row r="348" spans="1:20" ht="51">
      <c r="A348" s="10">
        <v>346</v>
      </c>
      <c r="B348" s="10">
        <v>883101</v>
      </c>
      <c r="C348" s="23" t="s">
        <v>414</v>
      </c>
      <c r="D348" s="25" t="s">
        <v>7</v>
      </c>
      <c r="E348" s="10" t="s">
        <v>8</v>
      </c>
      <c r="F348" s="10"/>
      <c r="G348" s="24">
        <v>2100000</v>
      </c>
      <c r="H348" s="24"/>
      <c r="I348" s="14"/>
      <c r="J348" s="13"/>
      <c r="K348" s="13"/>
      <c r="L348" s="36">
        <v>2100000</v>
      </c>
      <c r="M348" s="37">
        <f t="shared" si="74"/>
        <v>2100000</v>
      </c>
      <c r="N348" s="37">
        <f t="shared" si="75"/>
        <v>2100000</v>
      </c>
      <c r="O348" s="37">
        <f t="shared" si="76"/>
        <v>2100000</v>
      </c>
      <c r="P348" s="37">
        <f t="shared" si="77"/>
        <v>2100000</v>
      </c>
      <c r="Q348" s="38" t="e">
        <f t="shared" si="78"/>
        <v>#DIV/0!</v>
      </c>
      <c r="R348" s="39" t="e">
        <f t="shared" si="79"/>
        <v>#DIV/0!</v>
      </c>
      <c r="S348" s="41">
        <f t="shared" si="88"/>
        <v>2100000</v>
      </c>
      <c r="T348" s="33" t="s">
        <v>808</v>
      </c>
    </row>
    <row r="349" spans="1:20" ht="63.75">
      <c r="A349" s="10">
        <v>347</v>
      </c>
      <c r="B349" s="10">
        <v>883101</v>
      </c>
      <c r="C349" s="23" t="s">
        <v>415</v>
      </c>
      <c r="D349" s="25" t="s">
        <v>7</v>
      </c>
      <c r="E349" s="10" t="s">
        <v>8</v>
      </c>
      <c r="F349" s="10"/>
      <c r="G349" s="24">
        <v>2362500</v>
      </c>
      <c r="H349" s="24"/>
      <c r="I349" s="14"/>
      <c r="J349" s="13"/>
      <c r="K349" s="13"/>
      <c r="L349" s="36">
        <v>2362500</v>
      </c>
      <c r="M349" s="37">
        <f t="shared" si="74"/>
        <v>2362500</v>
      </c>
      <c r="N349" s="37">
        <f t="shared" si="75"/>
        <v>2362500</v>
      </c>
      <c r="O349" s="37">
        <f t="shared" si="76"/>
        <v>2362500</v>
      </c>
      <c r="P349" s="37">
        <f t="shared" si="77"/>
        <v>2362500</v>
      </c>
      <c r="Q349" s="38" t="e">
        <f t="shared" si="78"/>
        <v>#DIV/0!</v>
      </c>
      <c r="R349" s="39" t="e">
        <f t="shared" si="79"/>
        <v>#DIV/0!</v>
      </c>
      <c r="S349" s="41">
        <f t="shared" si="88"/>
        <v>2362500</v>
      </c>
      <c r="T349" s="33" t="s">
        <v>808</v>
      </c>
    </row>
    <row r="350" spans="1:20" ht="38.25">
      <c r="A350" s="10">
        <v>348</v>
      </c>
      <c r="B350" s="10">
        <v>883106</v>
      </c>
      <c r="C350" s="23" t="s">
        <v>416</v>
      </c>
      <c r="D350" s="25" t="s">
        <v>7</v>
      </c>
      <c r="E350" s="10" t="s">
        <v>8</v>
      </c>
      <c r="F350" s="10"/>
      <c r="G350" s="24">
        <v>1260000</v>
      </c>
      <c r="H350" s="24"/>
      <c r="I350" s="14"/>
      <c r="J350" s="13"/>
      <c r="K350" s="13"/>
      <c r="L350" s="36">
        <v>1260000</v>
      </c>
      <c r="M350" s="37">
        <f t="shared" si="74"/>
        <v>1260000</v>
      </c>
      <c r="N350" s="37">
        <f t="shared" si="75"/>
        <v>1260000</v>
      </c>
      <c r="O350" s="37">
        <f t="shared" si="76"/>
        <v>1260000</v>
      </c>
      <c r="P350" s="37">
        <f t="shared" si="77"/>
        <v>1260000</v>
      </c>
      <c r="Q350" s="38" t="e">
        <f t="shared" si="78"/>
        <v>#DIV/0!</v>
      </c>
      <c r="R350" s="39" t="e">
        <f t="shared" si="79"/>
        <v>#DIV/0!</v>
      </c>
      <c r="S350" s="41">
        <f t="shared" si="88"/>
        <v>1260000</v>
      </c>
      <c r="T350" s="33" t="s">
        <v>808</v>
      </c>
    </row>
    <row r="351" spans="1:20" ht="51">
      <c r="A351" s="10">
        <v>349</v>
      </c>
      <c r="B351" s="10">
        <v>883106</v>
      </c>
      <c r="C351" s="23" t="s">
        <v>417</v>
      </c>
      <c r="D351" s="25" t="s">
        <v>7</v>
      </c>
      <c r="E351" s="10" t="s">
        <v>8</v>
      </c>
      <c r="F351" s="10"/>
      <c r="G351" s="24">
        <v>1522500</v>
      </c>
      <c r="H351" s="24"/>
      <c r="I351" s="14"/>
      <c r="J351" s="13"/>
      <c r="K351" s="13"/>
      <c r="L351" s="36">
        <v>1522500</v>
      </c>
      <c r="M351" s="37">
        <f t="shared" si="74"/>
        <v>1522500</v>
      </c>
      <c r="N351" s="37">
        <f t="shared" si="75"/>
        <v>1522500</v>
      </c>
      <c r="O351" s="37">
        <f t="shared" si="76"/>
        <v>1522500</v>
      </c>
      <c r="P351" s="37">
        <f t="shared" si="77"/>
        <v>1522500</v>
      </c>
      <c r="Q351" s="38" t="e">
        <f t="shared" si="78"/>
        <v>#DIV/0!</v>
      </c>
      <c r="R351" s="39" t="e">
        <f t="shared" si="79"/>
        <v>#DIV/0!</v>
      </c>
      <c r="S351" s="41">
        <f t="shared" si="88"/>
        <v>1522500</v>
      </c>
      <c r="T351" s="33" t="s">
        <v>808</v>
      </c>
    </row>
    <row r="352" spans="1:20" ht="38.25">
      <c r="A352" s="10">
        <v>350</v>
      </c>
      <c r="B352" s="10">
        <v>883112</v>
      </c>
      <c r="C352" s="23" t="s">
        <v>418</v>
      </c>
      <c r="D352" s="25" t="s">
        <v>7</v>
      </c>
      <c r="E352" s="10" t="s">
        <v>8</v>
      </c>
      <c r="F352" s="10"/>
      <c r="G352" s="24">
        <v>1575000</v>
      </c>
      <c r="H352" s="24"/>
      <c r="I352" s="14"/>
      <c r="J352" s="13"/>
      <c r="K352" s="13"/>
      <c r="L352" s="36">
        <v>1575000</v>
      </c>
      <c r="M352" s="37">
        <f t="shared" si="74"/>
        <v>1575000</v>
      </c>
      <c r="N352" s="37">
        <f t="shared" si="75"/>
        <v>1575000</v>
      </c>
      <c r="O352" s="37">
        <f t="shared" si="76"/>
        <v>1575000</v>
      </c>
      <c r="P352" s="37">
        <f t="shared" si="77"/>
        <v>1575000</v>
      </c>
      <c r="Q352" s="38" t="e">
        <f t="shared" si="78"/>
        <v>#DIV/0!</v>
      </c>
      <c r="R352" s="39" t="e">
        <f t="shared" si="79"/>
        <v>#DIV/0!</v>
      </c>
      <c r="S352" s="41">
        <f t="shared" si="88"/>
        <v>1575000</v>
      </c>
      <c r="T352" s="33" t="s">
        <v>808</v>
      </c>
    </row>
    <row r="353" spans="1:20" ht="51">
      <c r="A353" s="10">
        <v>351</v>
      </c>
      <c r="B353" s="10">
        <v>883112</v>
      </c>
      <c r="C353" s="23" t="s">
        <v>419</v>
      </c>
      <c r="D353" s="25" t="s">
        <v>7</v>
      </c>
      <c r="E353" s="10" t="s">
        <v>8</v>
      </c>
      <c r="F353" s="10"/>
      <c r="G353" s="24">
        <v>1837500</v>
      </c>
      <c r="H353" s="24"/>
      <c r="I353" s="14"/>
      <c r="J353" s="13"/>
      <c r="K353" s="13"/>
      <c r="L353" s="36">
        <v>1837500</v>
      </c>
      <c r="M353" s="37">
        <f t="shared" si="74"/>
        <v>1837500</v>
      </c>
      <c r="N353" s="37">
        <f t="shared" si="75"/>
        <v>1837500</v>
      </c>
      <c r="O353" s="37">
        <f t="shared" si="76"/>
        <v>1837500</v>
      </c>
      <c r="P353" s="37">
        <f t="shared" si="77"/>
        <v>1837500</v>
      </c>
      <c r="Q353" s="38" t="e">
        <f t="shared" si="78"/>
        <v>#DIV/0!</v>
      </c>
      <c r="R353" s="39" t="e">
        <f t="shared" si="79"/>
        <v>#DIV/0!</v>
      </c>
      <c r="S353" s="41">
        <f t="shared" si="88"/>
        <v>1837500</v>
      </c>
      <c r="T353" s="33" t="s">
        <v>808</v>
      </c>
    </row>
    <row r="354" spans="1:20" ht="25.5">
      <c r="A354" s="10">
        <v>352</v>
      </c>
      <c r="B354" s="10">
        <v>883210</v>
      </c>
      <c r="C354" s="23" t="s">
        <v>420</v>
      </c>
      <c r="D354" s="25" t="s">
        <v>7</v>
      </c>
      <c r="E354" s="10" t="s">
        <v>8</v>
      </c>
      <c r="F354" s="10"/>
      <c r="G354" s="24">
        <v>441987.26</v>
      </c>
      <c r="H354" s="24"/>
      <c r="I354" s="13">
        <v>438820.04</v>
      </c>
      <c r="J354" s="13">
        <f t="shared" si="80"/>
        <v>7065.0026439999992</v>
      </c>
      <c r="K354" s="13">
        <f t="shared" si="81"/>
        <v>445885.04264399997</v>
      </c>
      <c r="L354" s="36">
        <v>441987.26250000001</v>
      </c>
      <c r="M354" s="37">
        <f t="shared" si="74"/>
        <v>441987.26250000001</v>
      </c>
      <c r="N354" s="37">
        <f t="shared" si="75"/>
        <v>445885.04264399997</v>
      </c>
      <c r="O354" s="37">
        <f t="shared" si="76"/>
        <v>443936.15257199999</v>
      </c>
      <c r="P354" s="37">
        <f t="shared" si="77"/>
        <v>443936.15257199999</v>
      </c>
      <c r="Q354" s="38">
        <f t="shared" si="78"/>
        <v>2756.1467714025489</v>
      </c>
      <c r="R354" s="39">
        <f t="shared" si="79"/>
        <v>6.2084305489302138E-3</v>
      </c>
      <c r="S354" s="40">
        <f t="shared" ref="S354:S355" si="89">M354</f>
        <v>441987.26250000001</v>
      </c>
      <c r="T354" s="32" t="s">
        <v>804</v>
      </c>
    </row>
    <row r="355" spans="1:20" ht="38.25">
      <c r="A355" s="10">
        <v>353</v>
      </c>
      <c r="B355" s="10">
        <v>883211</v>
      </c>
      <c r="C355" s="23" t="s">
        <v>421</v>
      </c>
      <c r="D355" s="25" t="s">
        <v>7</v>
      </c>
      <c r="E355" s="10" t="s">
        <v>8</v>
      </c>
      <c r="F355" s="10"/>
      <c r="G355" s="24">
        <v>704487</v>
      </c>
      <c r="H355" s="24"/>
      <c r="I355" s="13">
        <v>693130.04</v>
      </c>
      <c r="J355" s="13">
        <f t="shared" si="80"/>
        <v>11159.393644</v>
      </c>
      <c r="K355" s="13">
        <f t="shared" si="81"/>
        <v>704289.43364400009</v>
      </c>
      <c r="L355" s="36">
        <v>704487</v>
      </c>
      <c r="M355" s="37">
        <f t="shared" si="74"/>
        <v>704289.43364400009</v>
      </c>
      <c r="N355" s="37">
        <f t="shared" si="75"/>
        <v>704487</v>
      </c>
      <c r="O355" s="37">
        <f t="shared" si="76"/>
        <v>704388.21682199999</v>
      </c>
      <c r="P355" s="37">
        <f t="shared" si="77"/>
        <v>704388.21682199999</v>
      </c>
      <c r="Q355" s="38">
        <f t="shared" si="78"/>
        <v>139.70051061472762</v>
      </c>
      <c r="R355" s="39">
        <f t="shared" si="79"/>
        <v>1.9832885797695018E-4</v>
      </c>
      <c r="S355" s="40">
        <f t="shared" si="89"/>
        <v>704289.43364400009</v>
      </c>
      <c r="T355" s="32" t="s">
        <v>804</v>
      </c>
    </row>
    <row r="356" spans="1:20" ht="25.5">
      <c r="A356" s="10">
        <v>354</v>
      </c>
      <c r="B356" s="10">
        <v>883230</v>
      </c>
      <c r="C356" s="23" t="s">
        <v>422</v>
      </c>
      <c r="D356" s="25" t="s">
        <v>7</v>
      </c>
      <c r="E356" s="10" t="s">
        <v>8</v>
      </c>
      <c r="F356" s="10"/>
      <c r="G356" s="24">
        <v>441987.26</v>
      </c>
      <c r="H356" s="24"/>
      <c r="I356" s="14"/>
      <c r="J356" s="13"/>
      <c r="K356" s="13"/>
      <c r="L356" s="36">
        <v>441987.26250000001</v>
      </c>
      <c r="M356" s="37">
        <f t="shared" si="74"/>
        <v>441987.26250000001</v>
      </c>
      <c r="N356" s="37">
        <f t="shared" si="75"/>
        <v>441987.26250000001</v>
      </c>
      <c r="O356" s="37">
        <f t="shared" si="76"/>
        <v>441987.26250000001</v>
      </c>
      <c r="P356" s="37">
        <f t="shared" si="77"/>
        <v>441987.26250000001</v>
      </c>
      <c r="Q356" s="38" t="e">
        <f t="shared" si="78"/>
        <v>#DIV/0!</v>
      </c>
      <c r="R356" s="39" t="e">
        <f t="shared" si="79"/>
        <v>#DIV/0!</v>
      </c>
      <c r="S356" s="41">
        <f>L356</f>
        <v>441987.26250000001</v>
      </c>
      <c r="T356" s="33" t="s">
        <v>808</v>
      </c>
    </row>
    <row r="357" spans="1:20" ht="38.25">
      <c r="A357" s="10">
        <v>355</v>
      </c>
      <c r="B357" s="10">
        <v>883231</v>
      </c>
      <c r="C357" s="23" t="s">
        <v>423</v>
      </c>
      <c r="D357" s="25" t="s">
        <v>7</v>
      </c>
      <c r="E357" s="10" t="s">
        <v>8</v>
      </c>
      <c r="F357" s="10"/>
      <c r="G357" s="24">
        <v>704487</v>
      </c>
      <c r="H357" s="24"/>
      <c r="I357" s="14">
        <v>693130.04</v>
      </c>
      <c r="J357" s="13">
        <f t="shared" si="80"/>
        <v>11159.393644</v>
      </c>
      <c r="K357" s="13">
        <f t="shared" si="81"/>
        <v>704289.43364400009</v>
      </c>
      <c r="L357" s="36">
        <v>704487</v>
      </c>
      <c r="M357" s="37">
        <f t="shared" si="74"/>
        <v>704289.43364400009</v>
      </c>
      <c r="N357" s="37">
        <f t="shared" si="75"/>
        <v>704487</v>
      </c>
      <c r="O357" s="37">
        <f t="shared" si="76"/>
        <v>704388.21682199999</v>
      </c>
      <c r="P357" s="37">
        <f t="shared" si="77"/>
        <v>704388.21682199999</v>
      </c>
      <c r="Q357" s="38">
        <f t="shared" si="78"/>
        <v>139.70051061472762</v>
      </c>
      <c r="R357" s="39">
        <f t="shared" si="79"/>
        <v>1.9832885797695018E-4</v>
      </c>
      <c r="S357" s="40">
        <f>M357</f>
        <v>704289.43364400009</v>
      </c>
      <c r="T357" s="32" t="s">
        <v>804</v>
      </c>
    </row>
    <row r="358" spans="1:20" ht="38.25">
      <c r="A358" s="10">
        <v>356</v>
      </c>
      <c r="B358" s="10">
        <v>883234</v>
      </c>
      <c r="C358" s="23" t="s">
        <v>424</v>
      </c>
      <c r="D358" s="25" t="s">
        <v>7</v>
      </c>
      <c r="E358" s="10" t="s">
        <v>8</v>
      </c>
      <c r="F358" s="10"/>
      <c r="G358" s="24">
        <v>441987.26</v>
      </c>
      <c r="H358" s="24"/>
      <c r="I358" s="14">
        <v>693130.04</v>
      </c>
      <c r="J358" s="13">
        <f t="shared" si="80"/>
        <v>11159.393644</v>
      </c>
      <c r="K358" s="13">
        <f t="shared" si="81"/>
        <v>704289.43364400009</v>
      </c>
      <c r="L358" s="36">
        <v>441987.26250000001</v>
      </c>
      <c r="M358" s="37">
        <f t="shared" si="74"/>
        <v>441987.26250000001</v>
      </c>
      <c r="N358" s="37">
        <f t="shared" si="75"/>
        <v>704289.43364400009</v>
      </c>
      <c r="O358" s="37">
        <f t="shared" si="76"/>
        <v>573138.34807200008</v>
      </c>
      <c r="P358" s="37">
        <f t="shared" si="77"/>
        <v>573138.34807200008</v>
      </c>
      <c r="Q358" s="38">
        <f t="shared" si="78"/>
        <v>185475.64393587667</v>
      </c>
      <c r="R358" s="39">
        <f t="shared" si="79"/>
        <v>0.32361408822111554</v>
      </c>
      <c r="S358" s="40">
        <f>O358</f>
        <v>573138.34807200008</v>
      </c>
      <c r="T358" s="35" t="s">
        <v>810</v>
      </c>
    </row>
    <row r="359" spans="1:20" ht="51">
      <c r="A359" s="10">
        <v>357</v>
      </c>
      <c r="B359" s="10">
        <v>883235</v>
      </c>
      <c r="C359" s="23" t="s">
        <v>425</v>
      </c>
      <c r="D359" s="25" t="s">
        <v>7</v>
      </c>
      <c r="E359" s="10" t="s">
        <v>8</v>
      </c>
      <c r="F359" s="10"/>
      <c r="G359" s="24">
        <v>704487</v>
      </c>
      <c r="H359" s="24"/>
      <c r="I359" s="14"/>
      <c r="J359" s="13"/>
      <c r="K359" s="13"/>
      <c r="L359" s="36">
        <v>704487</v>
      </c>
      <c r="M359" s="37">
        <f t="shared" si="74"/>
        <v>704487</v>
      </c>
      <c r="N359" s="37">
        <f t="shared" si="75"/>
        <v>704487</v>
      </c>
      <c r="O359" s="37">
        <f t="shared" si="76"/>
        <v>704487</v>
      </c>
      <c r="P359" s="37">
        <f t="shared" si="77"/>
        <v>704487</v>
      </c>
      <c r="Q359" s="38" t="e">
        <f t="shared" si="78"/>
        <v>#DIV/0!</v>
      </c>
      <c r="R359" s="39" t="e">
        <f t="shared" si="79"/>
        <v>#DIV/0!</v>
      </c>
      <c r="S359" s="41">
        <f t="shared" ref="S359:S360" si="90">L359</f>
        <v>704487</v>
      </c>
      <c r="T359" s="33" t="s">
        <v>808</v>
      </c>
    </row>
    <row r="360" spans="1:20" ht="25.5">
      <c r="A360" s="10">
        <v>358</v>
      </c>
      <c r="B360" s="10">
        <v>883232</v>
      </c>
      <c r="C360" s="23" t="s">
        <v>426</v>
      </c>
      <c r="D360" s="25" t="s">
        <v>7</v>
      </c>
      <c r="E360" s="10" t="s">
        <v>8</v>
      </c>
      <c r="F360" s="10"/>
      <c r="G360" s="24">
        <v>441987.26</v>
      </c>
      <c r="H360" s="24"/>
      <c r="I360" s="14"/>
      <c r="J360" s="13"/>
      <c r="K360" s="13"/>
      <c r="L360" s="36">
        <v>441987.26250000001</v>
      </c>
      <c r="M360" s="37">
        <f t="shared" si="74"/>
        <v>441987.26250000001</v>
      </c>
      <c r="N360" s="37">
        <f t="shared" si="75"/>
        <v>441987.26250000001</v>
      </c>
      <c r="O360" s="37">
        <f t="shared" si="76"/>
        <v>441987.26250000001</v>
      </c>
      <c r="P360" s="37">
        <f t="shared" si="77"/>
        <v>441987.26250000001</v>
      </c>
      <c r="Q360" s="38" t="e">
        <f t="shared" si="78"/>
        <v>#DIV/0!</v>
      </c>
      <c r="R360" s="39" t="e">
        <f t="shared" si="79"/>
        <v>#DIV/0!</v>
      </c>
      <c r="S360" s="41">
        <f t="shared" si="90"/>
        <v>441987.26250000001</v>
      </c>
      <c r="T360" s="33" t="s">
        <v>808</v>
      </c>
    </row>
    <row r="361" spans="1:20" ht="38.25">
      <c r="A361" s="10">
        <v>359</v>
      </c>
      <c r="B361" s="10">
        <v>883233</v>
      </c>
      <c r="C361" s="23" t="s">
        <v>427</v>
      </c>
      <c r="D361" s="25" t="s">
        <v>7</v>
      </c>
      <c r="E361" s="10" t="s">
        <v>8</v>
      </c>
      <c r="F361" s="10"/>
      <c r="G361" s="24">
        <v>704487</v>
      </c>
      <c r="H361" s="24"/>
      <c r="I361" s="14">
        <v>354553.53</v>
      </c>
      <c r="J361" s="13">
        <f t="shared" si="80"/>
        <v>5708.3118330000007</v>
      </c>
      <c r="K361" s="13">
        <f t="shared" si="81"/>
        <v>360261.84183300001</v>
      </c>
      <c r="L361" s="36">
        <v>704487</v>
      </c>
      <c r="M361" s="37">
        <f t="shared" si="74"/>
        <v>360261.84183300001</v>
      </c>
      <c r="N361" s="37">
        <f t="shared" si="75"/>
        <v>704487</v>
      </c>
      <c r="O361" s="37">
        <f t="shared" si="76"/>
        <v>532374.42091650004</v>
      </c>
      <c r="P361" s="37">
        <f t="shared" si="77"/>
        <v>532374.42091650004</v>
      </c>
      <c r="Q361" s="38">
        <f t="shared" si="78"/>
        <v>243403.94359489737</v>
      </c>
      <c r="R361" s="39">
        <f t="shared" si="79"/>
        <v>0.45720442987450355</v>
      </c>
      <c r="S361" s="40">
        <f>O361</f>
        <v>532374.42091650004</v>
      </c>
      <c r="T361" s="35" t="s">
        <v>810</v>
      </c>
    </row>
    <row r="362" spans="1:20" ht="25.5">
      <c r="A362" s="10">
        <v>360</v>
      </c>
      <c r="B362" s="10">
        <v>883220</v>
      </c>
      <c r="C362" s="23" t="s">
        <v>428</v>
      </c>
      <c r="D362" s="25" t="s">
        <v>7</v>
      </c>
      <c r="E362" s="10" t="s">
        <v>8</v>
      </c>
      <c r="F362" s="10"/>
      <c r="G362" s="24">
        <v>441987.26</v>
      </c>
      <c r="H362" s="24"/>
      <c r="I362" s="14">
        <v>354553.53</v>
      </c>
      <c r="J362" s="13">
        <f t="shared" si="80"/>
        <v>5708.3118330000007</v>
      </c>
      <c r="K362" s="13">
        <f t="shared" si="81"/>
        <v>360261.84183300001</v>
      </c>
      <c r="L362" s="36">
        <v>441987.26250000001</v>
      </c>
      <c r="M362" s="37">
        <f t="shared" si="74"/>
        <v>360261.84183300001</v>
      </c>
      <c r="N362" s="37">
        <f t="shared" si="75"/>
        <v>441987.26250000001</v>
      </c>
      <c r="O362" s="37">
        <f t="shared" si="76"/>
        <v>401124.55216650001</v>
      </c>
      <c r="P362" s="37">
        <f t="shared" si="77"/>
        <v>401124.55216650001</v>
      </c>
      <c r="Q362" s="38">
        <f t="shared" si="78"/>
        <v>57788.599148958958</v>
      </c>
      <c r="R362" s="39">
        <f t="shared" si="79"/>
        <v>0.14406647221377736</v>
      </c>
      <c r="S362" s="40">
        <f>M362</f>
        <v>360261.84183300001</v>
      </c>
      <c r="T362" s="32" t="s">
        <v>804</v>
      </c>
    </row>
    <row r="363" spans="1:20" ht="38.25">
      <c r="A363" s="10">
        <v>361</v>
      </c>
      <c r="B363" s="10">
        <v>883221</v>
      </c>
      <c r="C363" s="23" t="s">
        <v>429</v>
      </c>
      <c r="D363" s="25" t="s">
        <v>7</v>
      </c>
      <c r="E363" s="10" t="s">
        <v>8</v>
      </c>
      <c r="F363" s="10"/>
      <c r="G363" s="24">
        <v>704487</v>
      </c>
      <c r="H363" s="24"/>
      <c r="I363" s="14"/>
      <c r="J363" s="13"/>
      <c r="K363" s="13"/>
      <c r="L363" s="36">
        <v>704487</v>
      </c>
      <c r="M363" s="37">
        <f t="shared" si="74"/>
        <v>704487</v>
      </c>
      <c r="N363" s="37">
        <f t="shared" si="75"/>
        <v>704487</v>
      </c>
      <c r="O363" s="37">
        <f t="shared" si="76"/>
        <v>704487</v>
      </c>
      <c r="P363" s="37">
        <f t="shared" si="77"/>
        <v>704487</v>
      </c>
      <c r="Q363" s="38" t="e">
        <f t="shared" si="78"/>
        <v>#DIV/0!</v>
      </c>
      <c r="R363" s="39" t="e">
        <f t="shared" si="79"/>
        <v>#DIV/0!</v>
      </c>
      <c r="S363" s="41">
        <f t="shared" ref="S363:S364" si="91">L363</f>
        <v>704487</v>
      </c>
      <c r="T363" s="33" t="s">
        <v>808</v>
      </c>
    </row>
    <row r="364" spans="1:20" ht="63.75">
      <c r="A364" s="10">
        <v>362</v>
      </c>
      <c r="B364" s="10">
        <v>883321</v>
      </c>
      <c r="C364" s="23" t="s">
        <v>639</v>
      </c>
      <c r="D364" s="25" t="s">
        <v>7</v>
      </c>
      <c r="E364" s="10" t="s">
        <v>8</v>
      </c>
      <c r="F364" s="10"/>
      <c r="G364" s="24">
        <v>1260000</v>
      </c>
      <c r="H364" s="24"/>
      <c r="I364" s="38"/>
      <c r="J364" s="13"/>
      <c r="K364" s="13"/>
      <c r="L364" s="36">
        <v>1260000</v>
      </c>
      <c r="M364" s="37">
        <f t="shared" si="74"/>
        <v>1260000</v>
      </c>
      <c r="N364" s="37">
        <f t="shared" si="75"/>
        <v>1260000</v>
      </c>
      <c r="O364" s="37">
        <f t="shared" si="76"/>
        <v>1260000</v>
      </c>
      <c r="P364" s="37">
        <f t="shared" si="77"/>
        <v>1260000</v>
      </c>
      <c r="Q364" s="38" t="e">
        <f t="shared" si="78"/>
        <v>#DIV/0!</v>
      </c>
      <c r="R364" s="39" t="e">
        <f t="shared" si="79"/>
        <v>#DIV/0!</v>
      </c>
      <c r="S364" s="41">
        <f t="shared" si="91"/>
        <v>1260000</v>
      </c>
      <c r="T364" s="33" t="s">
        <v>808</v>
      </c>
    </row>
    <row r="365" spans="1:20" ht="38.25">
      <c r="A365" s="10">
        <v>363</v>
      </c>
      <c r="B365" s="10">
        <v>883401</v>
      </c>
      <c r="C365" s="23" t="s">
        <v>433</v>
      </c>
      <c r="D365" s="25" t="s">
        <v>7</v>
      </c>
      <c r="E365" s="10" t="s">
        <v>8</v>
      </c>
      <c r="F365" s="10"/>
      <c r="G365" s="24">
        <v>441987.26</v>
      </c>
      <c r="H365" s="24"/>
      <c r="I365" s="14">
        <v>354553.53</v>
      </c>
      <c r="J365" s="13">
        <f t="shared" si="80"/>
        <v>5708.3118330000007</v>
      </c>
      <c r="K365" s="13">
        <f t="shared" si="81"/>
        <v>360261.84183300001</v>
      </c>
      <c r="L365" s="36">
        <v>441987.26250000001</v>
      </c>
      <c r="M365" s="37">
        <f t="shared" si="74"/>
        <v>360261.84183300001</v>
      </c>
      <c r="N365" s="37">
        <f t="shared" si="75"/>
        <v>441987.26250000001</v>
      </c>
      <c r="O365" s="37">
        <f t="shared" si="76"/>
        <v>401124.55216650001</v>
      </c>
      <c r="P365" s="37">
        <f t="shared" si="77"/>
        <v>401124.55216650001</v>
      </c>
      <c r="Q365" s="38">
        <f t="shared" si="78"/>
        <v>57788.599148958958</v>
      </c>
      <c r="R365" s="39">
        <f t="shared" si="79"/>
        <v>0.14406647221377736</v>
      </c>
      <c r="S365" s="40">
        <f t="shared" ref="S365:S366" si="92">M365</f>
        <v>360261.84183300001</v>
      </c>
      <c r="T365" s="32" t="s">
        <v>804</v>
      </c>
    </row>
    <row r="366" spans="1:20" ht="51">
      <c r="A366" s="10">
        <v>364</v>
      </c>
      <c r="B366" s="10">
        <v>883401</v>
      </c>
      <c r="C366" s="23" t="s">
        <v>434</v>
      </c>
      <c r="D366" s="25" t="s">
        <v>7</v>
      </c>
      <c r="E366" s="10" t="s">
        <v>8</v>
      </c>
      <c r="F366" s="10"/>
      <c r="G366" s="24">
        <v>704487</v>
      </c>
      <c r="H366" s="24"/>
      <c r="I366" s="14">
        <v>693130.04</v>
      </c>
      <c r="J366" s="13">
        <f t="shared" si="80"/>
        <v>11159.393644</v>
      </c>
      <c r="K366" s="13">
        <f t="shared" si="81"/>
        <v>704289.43364400009</v>
      </c>
      <c r="L366" s="36">
        <v>704487</v>
      </c>
      <c r="M366" s="37">
        <f t="shared" si="74"/>
        <v>704289.43364400009</v>
      </c>
      <c r="N366" s="37">
        <f t="shared" si="75"/>
        <v>704487</v>
      </c>
      <c r="O366" s="37">
        <f t="shared" si="76"/>
        <v>704388.21682199999</v>
      </c>
      <c r="P366" s="37">
        <f t="shared" si="77"/>
        <v>704388.21682199999</v>
      </c>
      <c r="Q366" s="38">
        <f t="shared" si="78"/>
        <v>139.70051061472762</v>
      </c>
      <c r="R366" s="39">
        <f t="shared" si="79"/>
        <v>1.9832885797695018E-4</v>
      </c>
      <c r="S366" s="40">
        <f t="shared" si="92"/>
        <v>704289.43364400009</v>
      </c>
      <c r="T366" s="32" t="s">
        <v>804</v>
      </c>
    </row>
    <row r="367" spans="1:20" ht="25.5">
      <c r="A367" s="10">
        <v>365</v>
      </c>
      <c r="B367" s="10">
        <v>883401</v>
      </c>
      <c r="C367" s="23" t="s">
        <v>435</v>
      </c>
      <c r="D367" s="25" t="s">
        <v>7</v>
      </c>
      <c r="E367" s="10" t="s">
        <v>8</v>
      </c>
      <c r="F367" s="10"/>
      <c r="G367" s="24">
        <v>441987.26</v>
      </c>
      <c r="H367" s="24"/>
      <c r="I367" s="14">
        <v>693130.04</v>
      </c>
      <c r="J367" s="13">
        <f t="shared" si="80"/>
        <v>11159.393644</v>
      </c>
      <c r="K367" s="13">
        <f t="shared" si="81"/>
        <v>704289.43364400009</v>
      </c>
      <c r="L367" s="36">
        <v>441987.26250000001</v>
      </c>
      <c r="M367" s="37">
        <f t="shared" si="74"/>
        <v>441987.26250000001</v>
      </c>
      <c r="N367" s="37">
        <f t="shared" si="75"/>
        <v>704289.43364400009</v>
      </c>
      <c r="O367" s="37">
        <f t="shared" si="76"/>
        <v>573138.34807200008</v>
      </c>
      <c r="P367" s="37">
        <f t="shared" si="77"/>
        <v>573138.34807200008</v>
      </c>
      <c r="Q367" s="38">
        <f t="shared" si="78"/>
        <v>185475.64393587667</v>
      </c>
      <c r="R367" s="39">
        <f t="shared" si="79"/>
        <v>0.32361408822111554</v>
      </c>
      <c r="S367" s="40">
        <f>O367</f>
        <v>573138.34807200008</v>
      </c>
      <c r="T367" s="35" t="s">
        <v>810</v>
      </c>
    </row>
    <row r="368" spans="1:20" ht="38.25">
      <c r="A368" s="10">
        <v>366</v>
      </c>
      <c r="B368" s="10">
        <v>883401</v>
      </c>
      <c r="C368" s="23" t="s">
        <v>436</v>
      </c>
      <c r="D368" s="25" t="s">
        <v>7</v>
      </c>
      <c r="E368" s="10" t="s">
        <v>8</v>
      </c>
      <c r="F368" s="10"/>
      <c r="G368" s="24">
        <v>704487</v>
      </c>
      <c r="H368" s="24"/>
      <c r="I368" s="14">
        <v>693130.04</v>
      </c>
      <c r="J368" s="13">
        <f t="shared" si="80"/>
        <v>11159.393644</v>
      </c>
      <c r="K368" s="13">
        <f t="shared" si="81"/>
        <v>704289.43364400009</v>
      </c>
      <c r="L368" s="36">
        <v>704487</v>
      </c>
      <c r="M368" s="37">
        <f t="shared" si="74"/>
        <v>704289.43364400009</v>
      </c>
      <c r="N368" s="37">
        <f t="shared" si="75"/>
        <v>704487</v>
      </c>
      <c r="O368" s="37">
        <f t="shared" si="76"/>
        <v>704388.21682199999</v>
      </c>
      <c r="P368" s="37">
        <f t="shared" si="77"/>
        <v>704388.21682199999</v>
      </c>
      <c r="Q368" s="38">
        <f t="shared" si="78"/>
        <v>139.70051061472762</v>
      </c>
      <c r="R368" s="39">
        <f t="shared" si="79"/>
        <v>1.9832885797695018E-4</v>
      </c>
      <c r="S368" s="40">
        <f>M368</f>
        <v>704289.43364400009</v>
      </c>
      <c r="T368" s="32" t="s">
        <v>804</v>
      </c>
    </row>
    <row r="369" spans="1:20" ht="38.25">
      <c r="A369" s="10">
        <v>367</v>
      </c>
      <c r="B369" s="10">
        <v>883521</v>
      </c>
      <c r="C369" s="23" t="s">
        <v>437</v>
      </c>
      <c r="D369" s="25" t="s">
        <v>7</v>
      </c>
      <c r="E369" s="10" t="s">
        <v>8</v>
      </c>
      <c r="F369" s="10"/>
      <c r="G369" s="24">
        <v>338848.65</v>
      </c>
      <c r="H369" s="24"/>
      <c r="I369" s="14">
        <v>693112.75</v>
      </c>
      <c r="J369" s="13">
        <f t="shared" si="80"/>
        <v>11159.115275</v>
      </c>
      <c r="K369" s="13">
        <f t="shared" si="81"/>
        <v>704271.86527499999</v>
      </c>
      <c r="L369" s="36">
        <v>338848.65</v>
      </c>
      <c r="M369" s="37">
        <f t="shared" si="74"/>
        <v>338848.65</v>
      </c>
      <c r="N369" s="37">
        <f t="shared" si="75"/>
        <v>704271.86527499999</v>
      </c>
      <c r="O369" s="37">
        <f t="shared" si="76"/>
        <v>521560.25763750001</v>
      </c>
      <c r="P369" s="37">
        <f t="shared" si="77"/>
        <v>521560.25763750001</v>
      </c>
      <c r="Q369" s="38">
        <f t="shared" si="78"/>
        <v>258393.23352394404</v>
      </c>
      <c r="R369" s="39">
        <f t="shared" si="79"/>
        <v>0.49542354836310221</v>
      </c>
      <c r="S369" s="40">
        <f t="shared" ref="S369:S370" si="93">O369</f>
        <v>521560.25763750001</v>
      </c>
      <c r="T369" s="35" t="s">
        <v>810</v>
      </c>
    </row>
    <row r="370" spans="1:20" ht="51">
      <c r="A370" s="10">
        <v>368</v>
      </c>
      <c r="B370" s="10">
        <v>883511</v>
      </c>
      <c r="C370" s="23" t="s">
        <v>438</v>
      </c>
      <c r="D370" s="25" t="s">
        <v>7</v>
      </c>
      <c r="E370" s="10" t="s">
        <v>8</v>
      </c>
      <c r="F370" s="10"/>
      <c r="G370" s="24">
        <v>338848.65</v>
      </c>
      <c r="H370" s="24"/>
      <c r="I370" s="14">
        <v>693112.75</v>
      </c>
      <c r="J370" s="13">
        <f t="shared" si="80"/>
        <v>11159.115275</v>
      </c>
      <c r="K370" s="13">
        <f t="shared" si="81"/>
        <v>704271.86527499999</v>
      </c>
      <c r="L370" s="36">
        <v>338848.65</v>
      </c>
      <c r="M370" s="37">
        <f t="shared" si="74"/>
        <v>338848.65</v>
      </c>
      <c r="N370" s="37">
        <f t="shared" si="75"/>
        <v>704271.86527499999</v>
      </c>
      <c r="O370" s="37">
        <f t="shared" si="76"/>
        <v>521560.25763750001</v>
      </c>
      <c r="P370" s="37">
        <f t="shared" si="77"/>
        <v>521560.25763750001</v>
      </c>
      <c r="Q370" s="38">
        <f t="shared" si="78"/>
        <v>258393.23352394404</v>
      </c>
      <c r="R370" s="39">
        <f t="shared" si="79"/>
        <v>0.49542354836310221</v>
      </c>
      <c r="S370" s="40">
        <f t="shared" si="93"/>
        <v>521560.25763750001</v>
      </c>
      <c r="T370" s="35" t="s">
        <v>810</v>
      </c>
    </row>
    <row r="371" spans="1:20" ht="25.5">
      <c r="A371" s="10">
        <v>369</v>
      </c>
      <c r="B371" s="10">
        <v>883109</v>
      </c>
      <c r="C371" s="23" t="s">
        <v>439</v>
      </c>
      <c r="D371" s="25" t="s">
        <v>7</v>
      </c>
      <c r="E371" s="10" t="s">
        <v>8</v>
      </c>
      <c r="F371" s="10"/>
      <c r="G371" s="24">
        <v>1260000</v>
      </c>
      <c r="H371" s="24"/>
      <c r="I371" s="14"/>
      <c r="J371" s="13"/>
      <c r="K371" s="13"/>
      <c r="L371" s="36">
        <v>1260000</v>
      </c>
      <c r="M371" s="37">
        <f t="shared" si="74"/>
        <v>1260000</v>
      </c>
      <c r="N371" s="37">
        <f t="shared" si="75"/>
        <v>1260000</v>
      </c>
      <c r="O371" s="37">
        <f t="shared" si="76"/>
        <v>1260000</v>
      </c>
      <c r="P371" s="37">
        <f t="shared" si="77"/>
        <v>1260000</v>
      </c>
      <c r="Q371" s="38" t="e">
        <f t="shared" si="78"/>
        <v>#DIV/0!</v>
      </c>
      <c r="R371" s="39" t="e">
        <f t="shared" si="79"/>
        <v>#DIV/0!</v>
      </c>
      <c r="S371" s="41">
        <f t="shared" ref="S371:S373" si="94">L371</f>
        <v>1260000</v>
      </c>
      <c r="T371" s="33" t="s">
        <v>808</v>
      </c>
    </row>
    <row r="372" spans="1:20" ht="25.5">
      <c r="A372" s="10">
        <v>370</v>
      </c>
      <c r="B372" s="10">
        <v>883109</v>
      </c>
      <c r="C372" s="23" t="s">
        <v>440</v>
      </c>
      <c r="D372" s="25" t="s">
        <v>7</v>
      </c>
      <c r="E372" s="10" t="s">
        <v>8</v>
      </c>
      <c r="F372" s="10"/>
      <c r="G372" s="24">
        <v>1522500</v>
      </c>
      <c r="H372" s="24"/>
      <c r="I372" s="14"/>
      <c r="J372" s="13"/>
      <c r="K372" s="13"/>
      <c r="L372" s="36">
        <v>1522500</v>
      </c>
      <c r="M372" s="37">
        <f t="shared" si="74"/>
        <v>1522500</v>
      </c>
      <c r="N372" s="37">
        <f t="shared" si="75"/>
        <v>1522500</v>
      </c>
      <c r="O372" s="37">
        <f t="shared" si="76"/>
        <v>1522500</v>
      </c>
      <c r="P372" s="37">
        <f t="shared" si="77"/>
        <v>1522500</v>
      </c>
      <c r="Q372" s="38" t="e">
        <f t="shared" si="78"/>
        <v>#DIV/0!</v>
      </c>
      <c r="R372" s="39" t="e">
        <f t="shared" si="79"/>
        <v>#DIV/0!</v>
      </c>
      <c r="S372" s="41">
        <f t="shared" si="94"/>
        <v>1522500</v>
      </c>
      <c r="T372" s="33" t="s">
        <v>808</v>
      </c>
    </row>
    <row r="373" spans="1:20" ht="25.5">
      <c r="A373" s="10">
        <v>371</v>
      </c>
      <c r="B373" s="10">
        <v>883103</v>
      </c>
      <c r="C373" s="23" t="s">
        <v>441</v>
      </c>
      <c r="D373" s="25" t="s">
        <v>7</v>
      </c>
      <c r="E373" s="10" t="s">
        <v>8</v>
      </c>
      <c r="F373" s="10"/>
      <c r="G373" s="24">
        <v>441987.26</v>
      </c>
      <c r="H373" s="24"/>
      <c r="I373" s="14"/>
      <c r="J373" s="13"/>
      <c r="K373" s="13"/>
      <c r="L373" s="36">
        <v>441987.26250000001</v>
      </c>
      <c r="M373" s="37">
        <f t="shared" si="74"/>
        <v>441987.26250000001</v>
      </c>
      <c r="N373" s="37">
        <f t="shared" si="75"/>
        <v>441987.26250000001</v>
      </c>
      <c r="O373" s="37">
        <f t="shared" si="76"/>
        <v>441987.26250000001</v>
      </c>
      <c r="P373" s="37">
        <f t="shared" si="77"/>
        <v>441987.26250000001</v>
      </c>
      <c r="Q373" s="38" t="e">
        <f t="shared" si="78"/>
        <v>#DIV/0!</v>
      </c>
      <c r="R373" s="39" t="e">
        <f t="shared" si="79"/>
        <v>#DIV/0!</v>
      </c>
      <c r="S373" s="41">
        <f t="shared" si="94"/>
        <v>441987.26250000001</v>
      </c>
      <c r="T373" s="33" t="s">
        <v>808</v>
      </c>
    </row>
    <row r="374" spans="1:20" ht="38.25">
      <c r="A374" s="10">
        <v>372</v>
      </c>
      <c r="B374" s="10">
        <v>883103</v>
      </c>
      <c r="C374" s="23" t="s">
        <v>442</v>
      </c>
      <c r="D374" s="25" t="s">
        <v>7</v>
      </c>
      <c r="E374" s="10" t="s">
        <v>8</v>
      </c>
      <c r="F374" s="10"/>
      <c r="G374" s="24">
        <v>704487</v>
      </c>
      <c r="H374" s="24"/>
      <c r="I374" s="14">
        <v>354553.53</v>
      </c>
      <c r="J374" s="13">
        <f t="shared" si="80"/>
        <v>5708.3118330000007</v>
      </c>
      <c r="K374" s="13">
        <f t="shared" si="81"/>
        <v>360261.84183300001</v>
      </c>
      <c r="L374" s="36">
        <v>704487</v>
      </c>
      <c r="M374" s="37">
        <f t="shared" si="74"/>
        <v>360261.84183300001</v>
      </c>
      <c r="N374" s="37">
        <f t="shared" si="75"/>
        <v>704487</v>
      </c>
      <c r="O374" s="37">
        <f t="shared" si="76"/>
        <v>532374.42091650004</v>
      </c>
      <c r="P374" s="37">
        <f t="shared" si="77"/>
        <v>532374.42091650004</v>
      </c>
      <c r="Q374" s="38">
        <f t="shared" si="78"/>
        <v>243403.94359489737</v>
      </c>
      <c r="R374" s="39">
        <f t="shared" si="79"/>
        <v>0.45720442987450355</v>
      </c>
      <c r="S374" s="40">
        <f>O374</f>
        <v>532374.42091650004</v>
      </c>
      <c r="T374" s="35" t="s">
        <v>810</v>
      </c>
    </row>
    <row r="375" spans="1:20" ht="76.5">
      <c r="A375" s="10">
        <v>373</v>
      </c>
      <c r="B375" s="10">
        <v>883390</v>
      </c>
      <c r="C375" s="23" t="s">
        <v>640</v>
      </c>
      <c r="D375" s="25" t="s">
        <v>7</v>
      </c>
      <c r="E375" s="10" t="s">
        <v>8</v>
      </c>
      <c r="F375" s="10"/>
      <c r="G375" s="24">
        <v>840000</v>
      </c>
      <c r="H375" s="24"/>
      <c r="I375" s="38"/>
      <c r="J375" s="13"/>
      <c r="K375" s="13"/>
      <c r="L375" s="36">
        <v>840000</v>
      </c>
      <c r="M375" s="37">
        <f t="shared" si="74"/>
        <v>840000</v>
      </c>
      <c r="N375" s="37">
        <f t="shared" si="75"/>
        <v>840000</v>
      </c>
      <c r="O375" s="37">
        <f t="shared" si="76"/>
        <v>840000</v>
      </c>
      <c r="P375" s="37">
        <f t="shared" si="77"/>
        <v>840000</v>
      </c>
      <c r="Q375" s="38" t="e">
        <f t="shared" si="78"/>
        <v>#DIV/0!</v>
      </c>
      <c r="R375" s="39" t="e">
        <f t="shared" si="79"/>
        <v>#DIV/0!</v>
      </c>
      <c r="S375" s="41">
        <f>L375</f>
        <v>840000</v>
      </c>
      <c r="T375" s="33" t="s">
        <v>808</v>
      </c>
    </row>
    <row r="376" spans="1:20" ht="25.5">
      <c r="A376" s="10">
        <v>374</v>
      </c>
      <c r="B376" s="10">
        <v>883401</v>
      </c>
      <c r="C376" s="23" t="s">
        <v>443</v>
      </c>
      <c r="D376" s="25" t="s">
        <v>7</v>
      </c>
      <c r="E376" s="10" t="s">
        <v>8</v>
      </c>
      <c r="F376" s="10"/>
      <c r="G376" s="24">
        <v>441987.26</v>
      </c>
      <c r="H376" s="24"/>
      <c r="I376" s="13">
        <v>438820.04</v>
      </c>
      <c r="J376" s="13">
        <f t="shared" si="80"/>
        <v>7065.0026439999992</v>
      </c>
      <c r="K376" s="13">
        <f t="shared" si="81"/>
        <v>445885.04264399997</v>
      </c>
      <c r="L376" s="36">
        <v>441987.26250000001</v>
      </c>
      <c r="M376" s="37">
        <f t="shared" si="74"/>
        <v>441987.26250000001</v>
      </c>
      <c r="N376" s="37">
        <f t="shared" si="75"/>
        <v>445885.04264399997</v>
      </c>
      <c r="O376" s="37">
        <f t="shared" si="76"/>
        <v>443936.15257199999</v>
      </c>
      <c r="P376" s="37">
        <f t="shared" si="77"/>
        <v>443936.15257199999</v>
      </c>
      <c r="Q376" s="38">
        <f t="shared" si="78"/>
        <v>2756.1467714025489</v>
      </c>
      <c r="R376" s="39">
        <f t="shared" si="79"/>
        <v>6.2084305489302138E-3</v>
      </c>
      <c r="S376" s="40">
        <f t="shared" ref="S376:S377" si="95">M376</f>
        <v>441987.26250000001</v>
      </c>
      <c r="T376" s="32" t="s">
        <v>804</v>
      </c>
    </row>
    <row r="377" spans="1:20" ht="38.25">
      <c r="A377" s="10">
        <v>375</v>
      </c>
      <c r="B377" s="10">
        <v>883401</v>
      </c>
      <c r="C377" s="23" t="s">
        <v>444</v>
      </c>
      <c r="D377" s="25" t="s">
        <v>7</v>
      </c>
      <c r="E377" s="10" t="s">
        <v>8</v>
      </c>
      <c r="F377" s="10"/>
      <c r="G377" s="24">
        <v>704487</v>
      </c>
      <c r="H377" s="24"/>
      <c r="I377" s="13">
        <v>693130.04</v>
      </c>
      <c r="J377" s="13">
        <f t="shared" si="80"/>
        <v>11159.393644</v>
      </c>
      <c r="K377" s="13">
        <f t="shared" si="81"/>
        <v>704289.43364400009</v>
      </c>
      <c r="L377" s="36">
        <v>704487</v>
      </c>
      <c r="M377" s="37">
        <f t="shared" si="74"/>
        <v>704289.43364400009</v>
      </c>
      <c r="N377" s="37">
        <f t="shared" si="75"/>
        <v>704487</v>
      </c>
      <c r="O377" s="37">
        <f t="shared" si="76"/>
        <v>704388.21682199999</v>
      </c>
      <c r="P377" s="37">
        <f t="shared" si="77"/>
        <v>704388.21682199999</v>
      </c>
      <c r="Q377" s="38">
        <f t="shared" si="78"/>
        <v>139.70051061472762</v>
      </c>
      <c r="R377" s="39">
        <f t="shared" si="79"/>
        <v>1.9832885797695018E-4</v>
      </c>
      <c r="S377" s="40">
        <f t="shared" si="95"/>
        <v>704289.43364400009</v>
      </c>
      <c r="T377" s="32" t="s">
        <v>804</v>
      </c>
    </row>
    <row r="378" spans="1:20" ht="25.5">
      <c r="A378" s="10">
        <v>376</v>
      </c>
      <c r="B378" s="10">
        <v>883108</v>
      </c>
      <c r="C378" s="23" t="s">
        <v>445</v>
      </c>
      <c r="D378" s="25" t="s">
        <v>7</v>
      </c>
      <c r="E378" s="10" t="s">
        <v>8</v>
      </c>
      <c r="F378" s="10"/>
      <c r="G378" s="24">
        <v>331066.31</v>
      </c>
      <c r="H378" s="24"/>
      <c r="I378" s="14"/>
      <c r="J378" s="13"/>
      <c r="K378" s="13"/>
      <c r="L378" s="36">
        <v>331066.3125</v>
      </c>
      <c r="M378" s="37">
        <f t="shared" si="74"/>
        <v>331066.3125</v>
      </c>
      <c r="N378" s="37">
        <f t="shared" si="75"/>
        <v>331066.3125</v>
      </c>
      <c r="O378" s="37">
        <f t="shared" si="76"/>
        <v>331066.3125</v>
      </c>
      <c r="P378" s="37">
        <f t="shared" si="77"/>
        <v>331066.3125</v>
      </c>
      <c r="Q378" s="38" t="e">
        <f t="shared" si="78"/>
        <v>#DIV/0!</v>
      </c>
      <c r="R378" s="39" t="e">
        <f t="shared" si="79"/>
        <v>#DIV/0!</v>
      </c>
      <c r="S378" s="41">
        <f>L378</f>
        <v>331066.3125</v>
      </c>
      <c r="T378" s="33" t="s">
        <v>808</v>
      </c>
    </row>
    <row r="379" spans="1:20" ht="38.25">
      <c r="A379" s="10">
        <v>377</v>
      </c>
      <c r="B379" s="10">
        <v>883108</v>
      </c>
      <c r="C379" s="23" t="s">
        <v>446</v>
      </c>
      <c r="D379" s="25" t="s">
        <v>7</v>
      </c>
      <c r="E379" s="10" t="s">
        <v>8</v>
      </c>
      <c r="F379" s="10"/>
      <c r="G379" s="24">
        <v>593566.05000000005</v>
      </c>
      <c r="H379" s="24"/>
      <c r="I379" s="14">
        <v>438802.75</v>
      </c>
      <c r="J379" s="13">
        <f t="shared" si="80"/>
        <v>7064.7242749999996</v>
      </c>
      <c r="K379" s="13">
        <f t="shared" si="81"/>
        <v>445867.47427499999</v>
      </c>
      <c r="L379" s="36">
        <v>593566.05000000005</v>
      </c>
      <c r="M379" s="37">
        <f t="shared" si="74"/>
        <v>445867.47427499999</v>
      </c>
      <c r="N379" s="37">
        <f t="shared" si="75"/>
        <v>593566.05000000005</v>
      </c>
      <c r="O379" s="37">
        <f t="shared" si="76"/>
        <v>519716.76213749999</v>
      </c>
      <c r="P379" s="37">
        <f t="shared" si="77"/>
        <v>519716.76213749999</v>
      </c>
      <c r="Q379" s="38">
        <f t="shared" si="78"/>
        <v>104438.66446674269</v>
      </c>
      <c r="R379" s="39">
        <f t="shared" si="79"/>
        <v>0.20095304226326194</v>
      </c>
      <c r="S379" s="40">
        <f>M379</f>
        <v>445867.47427499999</v>
      </c>
      <c r="T379" s="32" t="s">
        <v>804</v>
      </c>
    </row>
    <row r="380" spans="1:20" ht="25.5">
      <c r="A380" s="10">
        <v>378</v>
      </c>
      <c r="B380" s="10">
        <v>883111</v>
      </c>
      <c r="C380" s="23" t="s">
        <v>447</v>
      </c>
      <c r="D380" s="25" t="s">
        <v>7</v>
      </c>
      <c r="E380" s="10" t="s">
        <v>8</v>
      </c>
      <c r="F380" s="10"/>
      <c r="G380" s="24">
        <v>1260000</v>
      </c>
      <c r="H380" s="24"/>
      <c r="I380" s="14">
        <v>438802.75</v>
      </c>
      <c r="J380" s="13">
        <f t="shared" si="80"/>
        <v>7064.7242749999996</v>
      </c>
      <c r="K380" s="13">
        <f t="shared" si="81"/>
        <v>445867.47427499999</v>
      </c>
      <c r="L380" s="36">
        <v>1260000</v>
      </c>
      <c r="M380" s="37">
        <f t="shared" si="74"/>
        <v>445867.47427499999</v>
      </c>
      <c r="N380" s="37">
        <f t="shared" si="75"/>
        <v>1260000</v>
      </c>
      <c r="O380" s="37">
        <f t="shared" si="76"/>
        <v>852933.73713749996</v>
      </c>
      <c r="P380" s="37">
        <f t="shared" si="77"/>
        <v>852933.73713749996</v>
      </c>
      <c r="Q380" s="38">
        <f t="shared" si="78"/>
        <v>575678.62972467882</v>
      </c>
      <c r="R380" s="39">
        <f t="shared" si="79"/>
        <v>0.67493945269030275</v>
      </c>
      <c r="S380" s="40">
        <f>O380</f>
        <v>852933.73713749996</v>
      </c>
      <c r="T380" s="35" t="s">
        <v>810</v>
      </c>
    </row>
    <row r="381" spans="1:20" ht="38.25">
      <c r="A381" s="10">
        <v>379</v>
      </c>
      <c r="B381" s="10">
        <v>883111</v>
      </c>
      <c r="C381" s="23" t="s">
        <v>448</v>
      </c>
      <c r="D381" s="25" t="s">
        <v>7</v>
      </c>
      <c r="E381" s="10" t="s">
        <v>8</v>
      </c>
      <c r="F381" s="10"/>
      <c r="G381" s="24">
        <v>1470000</v>
      </c>
      <c r="H381" s="24"/>
      <c r="I381" s="4">
        <v>1301224.93</v>
      </c>
      <c r="J381" s="13">
        <f t="shared" si="80"/>
        <v>20949.721373</v>
      </c>
      <c r="K381" s="13">
        <f t="shared" si="81"/>
        <v>1322174.6513729999</v>
      </c>
      <c r="L381" s="36">
        <v>1470000</v>
      </c>
      <c r="M381" s="37">
        <f t="shared" si="74"/>
        <v>1322174.6513729999</v>
      </c>
      <c r="N381" s="37">
        <f t="shared" si="75"/>
        <v>1470000</v>
      </c>
      <c r="O381" s="37">
        <f t="shared" si="76"/>
        <v>1396087.3256864999</v>
      </c>
      <c r="P381" s="37">
        <f t="shared" si="77"/>
        <v>1396087.3256864999</v>
      </c>
      <c r="Q381" s="38">
        <f t="shared" si="78"/>
        <v>104528.30644541544</v>
      </c>
      <c r="R381" s="39">
        <f t="shared" si="79"/>
        <v>7.4872326767966027E-2</v>
      </c>
      <c r="S381" s="40">
        <f t="shared" ref="S381:S398" si="96">M381</f>
        <v>1322174.6513729999</v>
      </c>
      <c r="T381" s="32" t="s">
        <v>804</v>
      </c>
    </row>
    <row r="382" spans="1:20" ht="25.5">
      <c r="A382" s="10">
        <v>380</v>
      </c>
      <c r="B382" s="10">
        <v>883440</v>
      </c>
      <c r="C382" s="23" t="s">
        <v>449</v>
      </c>
      <c r="D382" s="25" t="s">
        <v>7</v>
      </c>
      <c r="E382" s="10" t="s">
        <v>8</v>
      </c>
      <c r="F382" s="10"/>
      <c r="G382" s="24">
        <v>441987.26</v>
      </c>
      <c r="H382" s="24"/>
      <c r="I382" s="4">
        <v>438820.04</v>
      </c>
      <c r="J382" s="13">
        <f t="shared" si="80"/>
        <v>7065.0026439999992</v>
      </c>
      <c r="K382" s="13">
        <f t="shared" si="81"/>
        <v>445885.04264399997</v>
      </c>
      <c r="L382" s="36">
        <v>441987.26250000001</v>
      </c>
      <c r="M382" s="37">
        <f t="shared" si="74"/>
        <v>441987.26250000001</v>
      </c>
      <c r="N382" s="37">
        <f t="shared" si="75"/>
        <v>445885.04264399997</v>
      </c>
      <c r="O382" s="37">
        <f t="shared" si="76"/>
        <v>443936.15257199999</v>
      </c>
      <c r="P382" s="37">
        <f t="shared" si="77"/>
        <v>443936.15257199999</v>
      </c>
      <c r="Q382" s="38">
        <f t="shared" si="78"/>
        <v>2756.1467714025489</v>
      </c>
      <c r="R382" s="39">
        <f t="shared" si="79"/>
        <v>6.2084305489302138E-3</v>
      </c>
      <c r="S382" s="40">
        <f t="shared" si="96"/>
        <v>441987.26250000001</v>
      </c>
      <c r="T382" s="32" t="s">
        <v>804</v>
      </c>
    </row>
    <row r="383" spans="1:20" ht="38.25">
      <c r="A383" s="10">
        <v>381</v>
      </c>
      <c r="B383" s="10">
        <v>883440</v>
      </c>
      <c r="C383" s="23" t="s">
        <v>450</v>
      </c>
      <c r="D383" s="25" t="s">
        <v>7</v>
      </c>
      <c r="E383" s="10" t="s">
        <v>8</v>
      </c>
      <c r="F383" s="10"/>
      <c r="G383" s="24">
        <v>704487</v>
      </c>
      <c r="H383" s="24"/>
      <c r="I383" s="4">
        <v>693130.04</v>
      </c>
      <c r="J383" s="13">
        <f t="shared" si="80"/>
        <v>11159.393644</v>
      </c>
      <c r="K383" s="13">
        <f t="shared" si="81"/>
        <v>704289.43364400009</v>
      </c>
      <c r="L383" s="36">
        <v>704487</v>
      </c>
      <c r="M383" s="37">
        <f t="shared" si="74"/>
        <v>704289.43364400009</v>
      </c>
      <c r="N383" s="37">
        <f t="shared" si="75"/>
        <v>704487</v>
      </c>
      <c r="O383" s="37">
        <f t="shared" si="76"/>
        <v>704388.21682199999</v>
      </c>
      <c r="P383" s="37">
        <f t="shared" si="77"/>
        <v>704388.21682199999</v>
      </c>
      <c r="Q383" s="38">
        <f t="shared" si="78"/>
        <v>139.70051061472762</v>
      </c>
      <c r="R383" s="39">
        <f t="shared" si="79"/>
        <v>1.9832885797695018E-4</v>
      </c>
      <c r="S383" s="40">
        <f t="shared" si="96"/>
        <v>704289.43364400009</v>
      </c>
      <c r="T383" s="32" t="s">
        <v>804</v>
      </c>
    </row>
    <row r="384" spans="1:20" ht="25.5">
      <c r="A384" s="10">
        <v>382</v>
      </c>
      <c r="B384" s="10">
        <v>883441</v>
      </c>
      <c r="C384" s="23" t="s">
        <v>451</v>
      </c>
      <c r="D384" s="25" t="s">
        <v>7</v>
      </c>
      <c r="E384" s="10" t="s">
        <v>8</v>
      </c>
      <c r="F384" s="10"/>
      <c r="G384" s="24">
        <v>441987.26</v>
      </c>
      <c r="H384" s="24"/>
      <c r="I384" s="4">
        <v>438820.04</v>
      </c>
      <c r="J384" s="13">
        <f t="shared" si="80"/>
        <v>7065.0026439999992</v>
      </c>
      <c r="K384" s="13">
        <f t="shared" si="81"/>
        <v>445885.04264399997</v>
      </c>
      <c r="L384" s="36">
        <v>441987.26250000001</v>
      </c>
      <c r="M384" s="37">
        <f t="shared" si="74"/>
        <v>441987.26250000001</v>
      </c>
      <c r="N384" s="37">
        <f t="shared" si="75"/>
        <v>445885.04264399997</v>
      </c>
      <c r="O384" s="37">
        <f t="shared" si="76"/>
        <v>443936.15257199999</v>
      </c>
      <c r="P384" s="37">
        <f t="shared" si="77"/>
        <v>443936.15257199999</v>
      </c>
      <c r="Q384" s="38">
        <f t="shared" si="78"/>
        <v>2756.1467714025489</v>
      </c>
      <c r="R384" s="39">
        <f t="shared" si="79"/>
        <v>6.2084305489302138E-3</v>
      </c>
      <c r="S384" s="40">
        <f t="shared" si="96"/>
        <v>441987.26250000001</v>
      </c>
      <c r="T384" s="32" t="s">
        <v>804</v>
      </c>
    </row>
    <row r="385" spans="1:20" ht="25.5">
      <c r="A385" s="10">
        <v>383</v>
      </c>
      <c r="B385" s="10">
        <v>883443</v>
      </c>
      <c r="C385" s="23" t="s">
        <v>452</v>
      </c>
      <c r="D385" s="25" t="s">
        <v>7</v>
      </c>
      <c r="E385" s="10" t="s">
        <v>8</v>
      </c>
      <c r="F385" s="10"/>
      <c r="G385" s="24">
        <v>1260000</v>
      </c>
      <c r="H385" s="24"/>
      <c r="I385" s="4">
        <v>1220688</v>
      </c>
      <c r="J385" s="13">
        <f t="shared" si="80"/>
        <v>19653.076799999999</v>
      </c>
      <c r="K385" s="13">
        <f t="shared" si="81"/>
        <v>1240341.0767999999</v>
      </c>
      <c r="L385" s="36">
        <v>1260000</v>
      </c>
      <c r="M385" s="37">
        <f t="shared" si="74"/>
        <v>1240341.0767999999</v>
      </c>
      <c r="N385" s="37">
        <f t="shared" si="75"/>
        <v>1260000</v>
      </c>
      <c r="O385" s="37">
        <f t="shared" si="76"/>
        <v>1250170.5384</v>
      </c>
      <c r="P385" s="37">
        <f t="shared" si="77"/>
        <v>1250170.5384</v>
      </c>
      <c r="Q385" s="38">
        <f t="shared" si="78"/>
        <v>13900.957905550773</v>
      </c>
      <c r="R385" s="39">
        <f t="shared" si="79"/>
        <v>1.1119249317250406E-2</v>
      </c>
      <c r="S385" s="40">
        <f t="shared" si="96"/>
        <v>1240341.0767999999</v>
      </c>
      <c r="T385" s="32" t="s">
        <v>804</v>
      </c>
    </row>
    <row r="386" spans="1:20" ht="38.25">
      <c r="A386" s="10">
        <v>384</v>
      </c>
      <c r="B386" s="10">
        <v>883443</v>
      </c>
      <c r="C386" s="23" t="s">
        <v>453</v>
      </c>
      <c r="D386" s="25" t="s">
        <v>7</v>
      </c>
      <c r="E386" s="10" t="s">
        <v>8</v>
      </c>
      <c r="F386" s="10"/>
      <c r="G386" s="24">
        <v>1522500</v>
      </c>
      <c r="H386" s="24"/>
      <c r="I386" s="4">
        <v>1424136</v>
      </c>
      <c r="J386" s="13">
        <f t="shared" si="80"/>
        <v>22928.589599999999</v>
      </c>
      <c r="K386" s="13">
        <f t="shared" si="81"/>
        <v>1447064.5896000001</v>
      </c>
      <c r="L386" s="36">
        <v>1522500</v>
      </c>
      <c r="M386" s="37">
        <f t="shared" si="74"/>
        <v>1447064.5896000001</v>
      </c>
      <c r="N386" s="37">
        <f t="shared" si="75"/>
        <v>1522500</v>
      </c>
      <c r="O386" s="37">
        <f t="shared" si="76"/>
        <v>1484782.2948</v>
      </c>
      <c r="P386" s="37">
        <f t="shared" si="77"/>
        <v>1484782.2948</v>
      </c>
      <c r="Q386" s="38">
        <f t="shared" si="78"/>
        <v>53340.890235431936</v>
      </c>
      <c r="R386" s="39">
        <f t="shared" si="79"/>
        <v>3.5925058119457808E-2</v>
      </c>
      <c r="S386" s="40">
        <f t="shared" si="96"/>
        <v>1447064.5896000001</v>
      </c>
      <c r="T386" s="32" t="s">
        <v>804</v>
      </c>
    </row>
    <row r="387" spans="1:20" ht="25.5">
      <c r="A387" s="10">
        <v>385</v>
      </c>
      <c r="B387" s="10">
        <v>883560</v>
      </c>
      <c r="C387" s="23" t="s">
        <v>454</v>
      </c>
      <c r="D387" s="25" t="s">
        <v>7</v>
      </c>
      <c r="E387" s="10" t="s">
        <v>8</v>
      </c>
      <c r="F387" s="10"/>
      <c r="G387" s="24">
        <v>331066.31</v>
      </c>
      <c r="H387" s="24"/>
      <c r="I387" s="4">
        <v>438820.04</v>
      </c>
      <c r="J387" s="13">
        <f t="shared" si="80"/>
        <v>7065.0026439999992</v>
      </c>
      <c r="K387" s="13">
        <f t="shared" si="81"/>
        <v>445885.04264399997</v>
      </c>
      <c r="L387" s="36">
        <v>331066.3125</v>
      </c>
      <c r="M387" s="37">
        <f t="shared" si="74"/>
        <v>331066.3125</v>
      </c>
      <c r="N387" s="37">
        <f t="shared" si="75"/>
        <v>445885.04264399997</v>
      </c>
      <c r="O387" s="37">
        <f t="shared" si="76"/>
        <v>388475.67757199996</v>
      </c>
      <c r="P387" s="37">
        <f t="shared" si="77"/>
        <v>388475.67757199996</v>
      </c>
      <c r="Q387" s="38">
        <f t="shared" si="78"/>
        <v>81189.102692050787</v>
      </c>
      <c r="R387" s="39">
        <f t="shared" si="79"/>
        <v>0.20899404358977719</v>
      </c>
      <c r="S387" s="40">
        <f t="shared" si="96"/>
        <v>331066.3125</v>
      </c>
      <c r="T387" s="32" t="s">
        <v>804</v>
      </c>
    </row>
    <row r="388" spans="1:20" ht="38.25">
      <c r="A388" s="10">
        <v>386</v>
      </c>
      <c r="B388" s="10">
        <v>883560</v>
      </c>
      <c r="C388" s="23" t="s">
        <v>455</v>
      </c>
      <c r="D388" s="25" t="s">
        <v>7</v>
      </c>
      <c r="E388" s="10" t="s">
        <v>8</v>
      </c>
      <c r="F388" s="10"/>
      <c r="G388" s="24">
        <v>331066.31</v>
      </c>
      <c r="H388" s="24"/>
      <c r="I388" s="4">
        <v>438820.04</v>
      </c>
      <c r="J388" s="13">
        <f t="shared" ref="J388:J451" si="97">I388*1.61%</f>
        <v>7065.0026439999992</v>
      </c>
      <c r="K388" s="13">
        <f t="shared" ref="K388:K451" si="98">I388+J388</f>
        <v>445885.04264399997</v>
      </c>
      <c r="L388" s="36">
        <v>331066.3125</v>
      </c>
      <c r="M388" s="37">
        <f t="shared" ref="M388:M451" si="99">MIN(K388:L388)</f>
        <v>331066.3125</v>
      </c>
      <c r="N388" s="37">
        <f t="shared" ref="N388:N451" si="100">MAX(K388:L388)</f>
        <v>445885.04264399997</v>
      </c>
      <c r="O388" s="37">
        <f t="shared" ref="O388:O451" si="101">AVERAGE(K388:L388)</f>
        <v>388475.67757199996</v>
      </c>
      <c r="P388" s="37">
        <f t="shared" ref="P388:P451" si="102">MEDIAN(K388:L388)</f>
        <v>388475.67757199996</v>
      </c>
      <c r="Q388" s="38">
        <f t="shared" ref="Q388:Q451" si="103">STDEV(K388:L388)</f>
        <v>81189.102692050787</v>
      </c>
      <c r="R388" s="39">
        <f t="shared" ref="R388:R451" si="104">Q388/P388</f>
        <v>0.20899404358977719</v>
      </c>
      <c r="S388" s="40">
        <f t="shared" si="96"/>
        <v>331066.3125</v>
      </c>
      <c r="T388" s="32" t="s">
        <v>804</v>
      </c>
    </row>
    <row r="389" spans="1:20" ht="51">
      <c r="A389" s="10">
        <v>387</v>
      </c>
      <c r="B389" s="10">
        <v>883560</v>
      </c>
      <c r="C389" s="23" t="s">
        <v>456</v>
      </c>
      <c r="D389" s="25" t="s">
        <v>7</v>
      </c>
      <c r="E389" s="10" t="s">
        <v>8</v>
      </c>
      <c r="F389" s="10"/>
      <c r="G389" s="24">
        <v>593566.05000000005</v>
      </c>
      <c r="H389" s="24"/>
      <c r="I389" s="4">
        <v>693130.04</v>
      </c>
      <c r="J389" s="13">
        <f t="shared" si="97"/>
        <v>11159.393644</v>
      </c>
      <c r="K389" s="13">
        <f t="shared" si="98"/>
        <v>704289.43364400009</v>
      </c>
      <c r="L389" s="36">
        <v>593566.05000000005</v>
      </c>
      <c r="M389" s="37">
        <f t="shared" si="99"/>
        <v>593566.05000000005</v>
      </c>
      <c r="N389" s="37">
        <f t="shared" si="100"/>
        <v>704289.43364400009</v>
      </c>
      <c r="O389" s="37">
        <f t="shared" si="101"/>
        <v>648927.74182200013</v>
      </c>
      <c r="P389" s="37">
        <f t="shared" si="102"/>
        <v>648927.74182200013</v>
      </c>
      <c r="Q389" s="38">
        <f t="shared" si="103"/>
        <v>78293.255410591315</v>
      </c>
      <c r="R389" s="39">
        <f t="shared" si="104"/>
        <v>0.12065019009784765</v>
      </c>
      <c r="S389" s="40">
        <f t="shared" si="96"/>
        <v>593566.05000000005</v>
      </c>
      <c r="T389" s="32" t="s">
        <v>804</v>
      </c>
    </row>
    <row r="390" spans="1:20" ht="38.25">
      <c r="A390" s="10">
        <v>388</v>
      </c>
      <c r="B390" s="10">
        <v>883560</v>
      </c>
      <c r="C390" s="23" t="s">
        <v>457</v>
      </c>
      <c r="D390" s="25" t="s">
        <v>7</v>
      </c>
      <c r="E390" s="10" t="s">
        <v>8</v>
      </c>
      <c r="F390" s="10"/>
      <c r="G390" s="24">
        <v>331066.31</v>
      </c>
      <c r="H390" s="24"/>
      <c r="I390" s="4">
        <v>438820.04</v>
      </c>
      <c r="J390" s="13">
        <f t="shared" si="97"/>
        <v>7065.0026439999992</v>
      </c>
      <c r="K390" s="13">
        <f t="shared" si="98"/>
        <v>445885.04264399997</v>
      </c>
      <c r="L390" s="36">
        <v>331066.3125</v>
      </c>
      <c r="M390" s="37">
        <f t="shared" si="99"/>
        <v>331066.3125</v>
      </c>
      <c r="N390" s="37">
        <f t="shared" si="100"/>
        <v>445885.04264399997</v>
      </c>
      <c r="O390" s="37">
        <f t="shared" si="101"/>
        <v>388475.67757199996</v>
      </c>
      <c r="P390" s="37">
        <f t="shared" si="102"/>
        <v>388475.67757199996</v>
      </c>
      <c r="Q390" s="38">
        <f t="shared" si="103"/>
        <v>81189.102692050787</v>
      </c>
      <c r="R390" s="39">
        <f t="shared" si="104"/>
        <v>0.20899404358977719</v>
      </c>
      <c r="S390" s="40">
        <f t="shared" si="96"/>
        <v>331066.3125</v>
      </c>
      <c r="T390" s="32" t="s">
        <v>804</v>
      </c>
    </row>
    <row r="391" spans="1:20" ht="51">
      <c r="A391" s="10">
        <v>389</v>
      </c>
      <c r="B391" s="10">
        <v>883560</v>
      </c>
      <c r="C391" s="23" t="s">
        <v>458</v>
      </c>
      <c r="D391" s="25" t="s">
        <v>7</v>
      </c>
      <c r="E391" s="10" t="s">
        <v>8</v>
      </c>
      <c r="F391" s="10"/>
      <c r="G391" s="24">
        <v>593566.05000000005</v>
      </c>
      <c r="H391" s="24"/>
      <c r="I391" s="4">
        <v>693130.04</v>
      </c>
      <c r="J391" s="13">
        <f t="shared" si="97"/>
        <v>11159.393644</v>
      </c>
      <c r="K391" s="13">
        <f t="shared" si="98"/>
        <v>704289.43364400009</v>
      </c>
      <c r="L391" s="36">
        <v>593566.05000000005</v>
      </c>
      <c r="M391" s="37">
        <f t="shared" si="99"/>
        <v>593566.05000000005</v>
      </c>
      <c r="N391" s="37">
        <f t="shared" si="100"/>
        <v>704289.43364400009</v>
      </c>
      <c r="O391" s="37">
        <f t="shared" si="101"/>
        <v>648927.74182200013</v>
      </c>
      <c r="P391" s="37">
        <f t="shared" si="102"/>
        <v>648927.74182200013</v>
      </c>
      <c r="Q391" s="38">
        <f t="shared" si="103"/>
        <v>78293.255410591315</v>
      </c>
      <c r="R391" s="39">
        <f t="shared" si="104"/>
        <v>0.12065019009784765</v>
      </c>
      <c r="S391" s="40">
        <f t="shared" si="96"/>
        <v>593566.05000000005</v>
      </c>
      <c r="T391" s="32" t="s">
        <v>804</v>
      </c>
    </row>
    <row r="392" spans="1:20" ht="38.25">
      <c r="A392" s="10">
        <v>390</v>
      </c>
      <c r="B392" s="10">
        <v>883230</v>
      </c>
      <c r="C392" s="23" t="s">
        <v>459</v>
      </c>
      <c r="D392" s="25" t="s">
        <v>7</v>
      </c>
      <c r="E392" s="10" t="s">
        <v>8</v>
      </c>
      <c r="F392" s="10"/>
      <c r="G392" s="24">
        <v>1260000</v>
      </c>
      <c r="H392" s="24"/>
      <c r="I392" s="4">
        <v>1220688</v>
      </c>
      <c r="J392" s="13">
        <f t="shared" si="97"/>
        <v>19653.076799999999</v>
      </c>
      <c r="K392" s="13">
        <f t="shared" si="98"/>
        <v>1240341.0767999999</v>
      </c>
      <c r="L392" s="36">
        <v>1260000</v>
      </c>
      <c r="M392" s="37">
        <f t="shared" si="99"/>
        <v>1240341.0767999999</v>
      </c>
      <c r="N392" s="37">
        <f t="shared" si="100"/>
        <v>1260000</v>
      </c>
      <c r="O392" s="37">
        <f t="shared" si="101"/>
        <v>1250170.5384</v>
      </c>
      <c r="P392" s="37">
        <f t="shared" si="102"/>
        <v>1250170.5384</v>
      </c>
      <c r="Q392" s="38">
        <f t="shared" si="103"/>
        <v>13900.957905550773</v>
      </c>
      <c r="R392" s="39">
        <f t="shared" si="104"/>
        <v>1.1119249317250406E-2</v>
      </c>
      <c r="S392" s="40">
        <f t="shared" si="96"/>
        <v>1240341.0767999999</v>
      </c>
      <c r="T392" s="32" t="s">
        <v>804</v>
      </c>
    </row>
    <row r="393" spans="1:20" ht="38.25">
      <c r="A393" s="10">
        <v>391</v>
      </c>
      <c r="B393" s="10">
        <v>883230</v>
      </c>
      <c r="C393" s="23" t="s">
        <v>460</v>
      </c>
      <c r="D393" s="25" t="s">
        <v>7</v>
      </c>
      <c r="E393" s="10" t="s">
        <v>8</v>
      </c>
      <c r="F393" s="10"/>
      <c r="G393" s="24">
        <v>1470000</v>
      </c>
      <c r="H393" s="24"/>
      <c r="I393" s="4">
        <v>1424136</v>
      </c>
      <c r="J393" s="13">
        <f t="shared" si="97"/>
        <v>22928.589599999999</v>
      </c>
      <c r="K393" s="13">
        <f t="shared" si="98"/>
        <v>1447064.5896000001</v>
      </c>
      <c r="L393" s="36">
        <v>1470000</v>
      </c>
      <c r="M393" s="37">
        <f t="shared" si="99"/>
        <v>1447064.5896000001</v>
      </c>
      <c r="N393" s="37">
        <f t="shared" si="100"/>
        <v>1470000</v>
      </c>
      <c r="O393" s="37">
        <f t="shared" si="101"/>
        <v>1458532.2948</v>
      </c>
      <c r="P393" s="37">
        <f t="shared" si="102"/>
        <v>1458532.2948</v>
      </c>
      <c r="Q393" s="38">
        <f t="shared" si="103"/>
        <v>16217.784223142151</v>
      </c>
      <c r="R393" s="39">
        <f t="shared" si="104"/>
        <v>1.111924931725012E-2</v>
      </c>
      <c r="S393" s="40">
        <f t="shared" si="96"/>
        <v>1447064.5896000001</v>
      </c>
      <c r="T393" s="32" t="s">
        <v>804</v>
      </c>
    </row>
    <row r="394" spans="1:20" ht="38.25">
      <c r="A394" s="10">
        <v>392</v>
      </c>
      <c r="B394" s="10">
        <v>883230</v>
      </c>
      <c r="C394" s="23" t="s">
        <v>461</v>
      </c>
      <c r="D394" s="25" t="s">
        <v>7</v>
      </c>
      <c r="E394" s="10" t="s">
        <v>8</v>
      </c>
      <c r="F394" s="10"/>
      <c r="G394" s="24">
        <v>1260000</v>
      </c>
      <c r="H394" s="24"/>
      <c r="I394" s="4">
        <v>1220688</v>
      </c>
      <c r="J394" s="13">
        <f t="shared" si="97"/>
        <v>19653.076799999999</v>
      </c>
      <c r="K394" s="13">
        <f t="shared" si="98"/>
        <v>1240341.0767999999</v>
      </c>
      <c r="L394" s="36">
        <v>1260000</v>
      </c>
      <c r="M394" s="37">
        <f t="shared" si="99"/>
        <v>1240341.0767999999</v>
      </c>
      <c r="N394" s="37">
        <f t="shared" si="100"/>
        <v>1260000</v>
      </c>
      <c r="O394" s="37">
        <f t="shared" si="101"/>
        <v>1250170.5384</v>
      </c>
      <c r="P394" s="37">
        <f t="shared" si="102"/>
        <v>1250170.5384</v>
      </c>
      <c r="Q394" s="38">
        <f t="shared" si="103"/>
        <v>13900.957905550773</v>
      </c>
      <c r="R394" s="39">
        <f t="shared" si="104"/>
        <v>1.1119249317250406E-2</v>
      </c>
      <c r="S394" s="40">
        <f t="shared" si="96"/>
        <v>1240341.0767999999</v>
      </c>
      <c r="T394" s="32" t="s">
        <v>804</v>
      </c>
    </row>
    <row r="395" spans="1:20" ht="51">
      <c r="A395" s="10">
        <v>393</v>
      </c>
      <c r="B395" s="10">
        <v>883230</v>
      </c>
      <c r="C395" s="23" t="s">
        <v>462</v>
      </c>
      <c r="D395" s="25" t="s">
        <v>7</v>
      </c>
      <c r="E395" s="10" t="s">
        <v>8</v>
      </c>
      <c r="F395" s="10"/>
      <c r="G395" s="24">
        <v>1470000</v>
      </c>
      <c r="H395" s="24"/>
      <c r="I395" s="4">
        <v>1424136</v>
      </c>
      <c r="J395" s="13">
        <f t="shared" si="97"/>
        <v>22928.589599999999</v>
      </c>
      <c r="K395" s="13">
        <f t="shared" si="98"/>
        <v>1447064.5896000001</v>
      </c>
      <c r="L395" s="36">
        <v>1470000</v>
      </c>
      <c r="M395" s="37">
        <f t="shared" si="99"/>
        <v>1447064.5896000001</v>
      </c>
      <c r="N395" s="37">
        <f t="shared" si="100"/>
        <v>1470000</v>
      </c>
      <c r="O395" s="37">
        <f t="shared" si="101"/>
        <v>1458532.2948</v>
      </c>
      <c r="P395" s="37">
        <f t="shared" si="102"/>
        <v>1458532.2948</v>
      </c>
      <c r="Q395" s="38">
        <f t="shared" si="103"/>
        <v>16217.784223142151</v>
      </c>
      <c r="R395" s="39">
        <f t="shared" si="104"/>
        <v>1.111924931725012E-2</v>
      </c>
      <c r="S395" s="40">
        <f t="shared" si="96"/>
        <v>1447064.5896000001</v>
      </c>
      <c r="T395" s="32" t="s">
        <v>804</v>
      </c>
    </row>
    <row r="396" spans="1:20" ht="63.75">
      <c r="A396" s="10">
        <v>394</v>
      </c>
      <c r="B396" s="10">
        <v>883440</v>
      </c>
      <c r="C396" s="23" t="s">
        <v>463</v>
      </c>
      <c r="D396" s="25" t="s">
        <v>7</v>
      </c>
      <c r="E396" s="10" t="s">
        <v>8</v>
      </c>
      <c r="F396" s="10"/>
      <c r="G396" s="24">
        <v>2100000</v>
      </c>
      <c r="H396" s="24"/>
      <c r="I396" s="4">
        <v>2034480</v>
      </c>
      <c r="J396" s="13">
        <f t="shared" si="97"/>
        <v>32755.128000000001</v>
      </c>
      <c r="K396" s="13">
        <f t="shared" si="98"/>
        <v>2067235.128</v>
      </c>
      <c r="L396" s="36">
        <v>2100000</v>
      </c>
      <c r="M396" s="37">
        <f t="shared" si="99"/>
        <v>2067235.128</v>
      </c>
      <c r="N396" s="37">
        <f t="shared" si="100"/>
        <v>2100000</v>
      </c>
      <c r="O396" s="37">
        <f t="shared" si="101"/>
        <v>2083617.564</v>
      </c>
      <c r="P396" s="37">
        <f t="shared" si="102"/>
        <v>2083617.564</v>
      </c>
      <c r="Q396" s="38">
        <f t="shared" si="103"/>
        <v>23168.263175902735</v>
      </c>
      <c r="R396" s="39">
        <f t="shared" si="104"/>
        <v>1.1119249317243103E-2</v>
      </c>
      <c r="S396" s="40">
        <f t="shared" si="96"/>
        <v>2067235.128</v>
      </c>
      <c r="T396" s="32" t="s">
        <v>804</v>
      </c>
    </row>
    <row r="397" spans="1:20" ht="38.25">
      <c r="A397" s="10">
        <v>395</v>
      </c>
      <c r="B397" s="10">
        <v>883110</v>
      </c>
      <c r="C397" s="23" t="s">
        <v>464</v>
      </c>
      <c r="D397" s="25" t="s">
        <v>7</v>
      </c>
      <c r="E397" s="10" t="s">
        <v>8</v>
      </c>
      <c r="F397" s="10"/>
      <c r="G397" s="24">
        <v>1260000</v>
      </c>
      <c r="H397" s="24"/>
      <c r="I397" s="4">
        <v>1474998</v>
      </c>
      <c r="J397" s="13">
        <f t="shared" si="97"/>
        <v>23747.467799999999</v>
      </c>
      <c r="K397" s="13">
        <f t="shared" si="98"/>
        <v>1498745.4678</v>
      </c>
      <c r="L397" s="36">
        <v>1260000</v>
      </c>
      <c r="M397" s="37">
        <f t="shared" si="99"/>
        <v>1260000</v>
      </c>
      <c r="N397" s="37">
        <f t="shared" si="100"/>
        <v>1498745.4678</v>
      </c>
      <c r="O397" s="37">
        <f t="shared" si="101"/>
        <v>1379372.7338999999</v>
      </c>
      <c r="P397" s="37">
        <f t="shared" si="102"/>
        <v>1379372.7338999999</v>
      </c>
      <c r="Q397" s="38">
        <f t="shared" si="103"/>
        <v>168818.53925893767</v>
      </c>
      <c r="R397" s="39">
        <f t="shared" si="104"/>
        <v>0.12238790510352111</v>
      </c>
      <c r="S397" s="40">
        <f t="shared" si="96"/>
        <v>1260000</v>
      </c>
      <c r="T397" s="32" t="s">
        <v>804</v>
      </c>
    </row>
    <row r="398" spans="1:20" ht="38.25">
      <c r="A398" s="10">
        <v>396</v>
      </c>
      <c r="B398" s="10">
        <v>883110</v>
      </c>
      <c r="C398" s="23" t="s">
        <v>465</v>
      </c>
      <c r="D398" s="25" t="s">
        <v>7</v>
      </c>
      <c r="E398" s="10" t="s">
        <v>8</v>
      </c>
      <c r="F398" s="10"/>
      <c r="G398" s="24">
        <v>1522500</v>
      </c>
      <c r="H398" s="24"/>
      <c r="I398" s="13">
        <v>1471375.29</v>
      </c>
      <c r="J398" s="13">
        <f t="shared" si="97"/>
        <v>23689.142168999999</v>
      </c>
      <c r="K398" s="13">
        <f t="shared" si="98"/>
        <v>1495064.4321690002</v>
      </c>
      <c r="L398" s="36">
        <v>1522500</v>
      </c>
      <c r="M398" s="37">
        <f t="shared" si="99"/>
        <v>1495064.4321690002</v>
      </c>
      <c r="N398" s="37">
        <f t="shared" si="100"/>
        <v>1522500</v>
      </c>
      <c r="O398" s="37">
        <f t="shared" si="101"/>
        <v>1508782.2160845001</v>
      </c>
      <c r="P398" s="37">
        <f t="shared" si="102"/>
        <v>1508782.2160845001</v>
      </c>
      <c r="Q398" s="38">
        <f t="shared" si="103"/>
        <v>19399.876058998216</v>
      </c>
      <c r="R398" s="39">
        <f t="shared" si="104"/>
        <v>1.2857969726965363E-2</v>
      </c>
      <c r="S398" s="40">
        <f t="shared" si="96"/>
        <v>1495064.4321690002</v>
      </c>
      <c r="T398" s="32" t="s">
        <v>804</v>
      </c>
    </row>
    <row r="399" spans="1:20" ht="25.5">
      <c r="A399" s="10">
        <v>397</v>
      </c>
      <c r="B399" s="10">
        <v>883301</v>
      </c>
      <c r="C399" s="23" t="s">
        <v>466</v>
      </c>
      <c r="D399" s="25" t="s">
        <v>7</v>
      </c>
      <c r="E399" s="10" t="s">
        <v>8</v>
      </c>
      <c r="F399" s="10"/>
      <c r="G399" s="24">
        <v>441987.26</v>
      </c>
      <c r="H399" s="24"/>
      <c r="I399" s="14"/>
      <c r="J399" s="13"/>
      <c r="K399" s="13"/>
      <c r="L399" s="36">
        <v>441987.26250000001</v>
      </c>
      <c r="M399" s="37">
        <f t="shared" si="99"/>
        <v>441987.26250000001</v>
      </c>
      <c r="N399" s="37">
        <f t="shared" si="100"/>
        <v>441987.26250000001</v>
      </c>
      <c r="O399" s="37">
        <f t="shared" si="101"/>
        <v>441987.26250000001</v>
      </c>
      <c r="P399" s="37">
        <f t="shared" si="102"/>
        <v>441987.26250000001</v>
      </c>
      <c r="Q399" s="38" t="e">
        <f t="shared" si="103"/>
        <v>#DIV/0!</v>
      </c>
      <c r="R399" s="39" t="e">
        <f t="shared" si="104"/>
        <v>#DIV/0!</v>
      </c>
      <c r="S399" s="41">
        <f>L399</f>
        <v>441987.26250000001</v>
      </c>
      <c r="T399" s="33" t="s">
        <v>808</v>
      </c>
    </row>
    <row r="400" spans="1:20" ht="38.25">
      <c r="A400" s="10">
        <v>398</v>
      </c>
      <c r="B400" s="10">
        <v>883301</v>
      </c>
      <c r="C400" s="23" t="s">
        <v>467</v>
      </c>
      <c r="D400" s="25" t="s">
        <v>7</v>
      </c>
      <c r="E400" s="10" t="s">
        <v>8</v>
      </c>
      <c r="F400" s="10"/>
      <c r="G400" s="24">
        <v>704487</v>
      </c>
      <c r="H400" s="24"/>
      <c r="I400" s="14">
        <v>354553.53</v>
      </c>
      <c r="J400" s="13">
        <f t="shared" si="97"/>
        <v>5708.3118330000007</v>
      </c>
      <c r="K400" s="13">
        <f t="shared" si="98"/>
        <v>360261.84183300001</v>
      </c>
      <c r="L400" s="36">
        <v>704487</v>
      </c>
      <c r="M400" s="37">
        <f t="shared" si="99"/>
        <v>360261.84183300001</v>
      </c>
      <c r="N400" s="37">
        <f t="shared" si="100"/>
        <v>704487</v>
      </c>
      <c r="O400" s="37">
        <f t="shared" si="101"/>
        <v>532374.42091650004</v>
      </c>
      <c r="P400" s="37">
        <f t="shared" si="102"/>
        <v>532374.42091650004</v>
      </c>
      <c r="Q400" s="38">
        <f t="shared" si="103"/>
        <v>243403.94359489737</v>
      </c>
      <c r="R400" s="39">
        <f t="shared" si="104"/>
        <v>0.45720442987450355</v>
      </c>
      <c r="S400" s="40">
        <f>O400</f>
        <v>532374.42091650004</v>
      </c>
      <c r="T400" s="35" t="s">
        <v>810</v>
      </c>
    </row>
    <row r="401" spans="1:20" ht="25.5">
      <c r="A401" s="10">
        <v>399</v>
      </c>
      <c r="B401" s="10">
        <v>883430</v>
      </c>
      <c r="C401" s="23" t="s">
        <v>468</v>
      </c>
      <c r="D401" s="25" t="s">
        <v>7</v>
      </c>
      <c r="E401" s="10" t="s">
        <v>8</v>
      </c>
      <c r="F401" s="10"/>
      <c r="G401" s="24">
        <v>331066.31</v>
      </c>
      <c r="H401" s="24"/>
      <c r="I401" s="14">
        <v>354553.53</v>
      </c>
      <c r="J401" s="13">
        <f t="shared" si="97"/>
        <v>5708.3118330000007</v>
      </c>
      <c r="K401" s="13">
        <f t="shared" si="98"/>
        <v>360261.84183300001</v>
      </c>
      <c r="L401" s="36">
        <v>331066.3125</v>
      </c>
      <c r="M401" s="37">
        <f t="shared" si="99"/>
        <v>331066.3125</v>
      </c>
      <c r="N401" s="37">
        <f t="shared" si="100"/>
        <v>360261.84183300001</v>
      </c>
      <c r="O401" s="37">
        <f t="shared" si="101"/>
        <v>345664.07716650004</v>
      </c>
      <c r="P401" s="37">
        <f t="shared" si="102"/>
        <v>345664.07716650004</v>
      </c>
      <c r="Q401" s="38">
        <f t="shared" si="103"/>
        <v>20644.356771694253</v>
      </c>
      <c r="R401" s="39">
        <f t="shared" si="104"/>
        <v>5.9723755331828263E-2</v>
      </c>
      <c r="S401" s="40">
        <f>M401</f>
        <v>331066.3125</v>
      </c>
      <c r="T401" s="32" t="s">
        <v>804</v>
      </c>
    </row>
    <row r="402" spans="1:20" ht="38.25">
      <c r="A402" s="10">
        <v>400</v>
      </c>
      <c r="B402" s="10">
        <v>883430</v>
      </c>
      <c r="C402" s="23" t="s">
        <v>469</v>
      </c>
      <c r="D402" s="25" t="s">
        <v>7</v>
      </c>
      <c r="E402" s="10" t="s">
        <v>8</v>
      </c>
      <c r="F402" s="10"/>
      <c r="G402" s="24">
        <v>593566.05000000005</v>
      </c>
      <c r="H402" s="24"/>
      <c r="I402" s="14">
        <v>354553.53</v>
      </c>
      <c r="J402" s="13">
        <f t="shared" si="97"/>
        <v>5708.3118330000007</v>
      </c>
      <c r="K402" s="13">
        <f t="shared" si="98"/>
        <v>360261.84183300001</v>
      </c>
      <c r="L402" s="36">
        <v>593566.05000000005</v>
      </c>
      <c r="M402" s="37">
        <f t="shared" si="99"/>
        <v>360261.84183300001</v>
      </c>
      <c r="N402" s="37">
        <f t="shared" si="100"/>
        <v>593566.05000000005</v>
      </c>
      <c r="O402" s="37">
        <f t="shared" si="101"/>
        <v>476913.94591650006</v>
      </c>
      <c r="P402" s="37">
        <f t="shared" si="102"/>
        <v>476913.94591650006</v>
      </c>
      <c r="Q402" s="38">
        <f t="shared" si="103"/>
        <v>164970.98767424349</v>
      </c>
      <c r="R402" s="39">
        <f t="shared" si="104"/>
        <v>0.34591353238206046</v>
      </c>
      <c r="S402" s="40">
        <f>O402</f>
        <v>476913.94591650006</v>
      </c>
      <c r="T402" s="35" t="s">
        <v>810</v>
      </c>
    </row>
    <row r="403" spans="1:20" ht="38.25">
      <c r="A403" s="10">
        <v>401</v>
      </c>
      <c r="B403" s="10">
        <v>883435</v>
      </c>
      <c r="C403" s="23" t="s">
        <v>470</v>
      </c>
      <c r="D403" s="25" t="s">
        <v>7</v>
      </c>
      <c r="E403" s="10" t="s">
        <v>8</v>
      </c>
      <c r="F403" s="10"/>
      <c r="G403" s="24">
        <v>2100000</v>
      </c>
      <c r="H403" s="24"/>
      <c r="I403" s="14">
        <v>1814337.05</v>
      </c>
      <c r="J403" s="13">
        <f t="shared" si="97"/>
        <v>29210.826505000001</v>
      </c>
      <c r="K403" s="13">
        <f t="shared" si="98"/>
        <v>1843547.8765050001</v>
      </c>
      <c r="L403" s="36">
        <v>2100000</v>
      </c>
      <c r="M403" s="37">
        <f t="shared" si="99"/>
        <v>1843547.8765050001</v>
      </c>
      <c r="N403" s="37">
        <f t="shared" si="100"/>
        <v>2100000</v>
      </c>
      <c r="O403" s="37">
        <f t="shared" si="101"/>
        <v>1971773.9382525</v>
      </c>
      <c r="P403" s="37">
        <f t="shared" si="102"/>
        <v>1971773.9382525</v>
      </c>
      <c r="Q403" s="38">
        <f t="shared" si="103"/>
        <v>181339.03557300309</v>
      </c>
      <c r="R403" s="39">
        <f t="shared" si="104"/>
        <v>9.1967457351483317E-2</v>
      </c>
      <c r="S403" s="40">
        <f>M403</f>
        <v>1843547.8765050001</v>
      </c>
      <c r="T403" s="32" t="s">
        <v>804</v>
      </c>
    </row>
    <row r="404" spans="1:20" ht="25.5">
      <c r="A404" s="10">
        <v>402</v>
      </c>
      <c r="B404" s="10">
        <v>883442</v>
      </c>
      <c r="C404" s="23" t="s">
        <v>471</v>
      </c>
      <c r="D404" s="25" t="s">
        <v>7</v>
      </c>
      <c r="E404" s="10" t="s">
        <v>8</v>
      </c>
      <c r="F404" s="10"/>
      <c r="G404" s="24">
        <v>1260000</v>
      </c>
      <c r="H404" s="24"/>
      <c r="I404" s="14">
        <v>430192.83</v>
      </c>
      <c r="J404" s="13">
        <f t="shared" si="97"/>
        <v>6926.1045629999999</v>
      </c>
      <c r="K404" s="13">
        <f t="shared" si="98"/>
        <v>437118.93456299999</v>
      </c>
      <c r="L404" s="36">
        <v>1260000</v>
      </c>
      <c r="M404" s="37">
        <f t="shared" si="99"/>
        <v>437118.93456299999</v>
      </c>
      <c r="N404" s="37">
        <f t="shared" si="100"/>
        <v>1260000</v>
      </c>
      <c r="O404" s="37">
        <f t="shared" si="101"/>
        <v>848559.46728149999</v>
      </c>
      <c r="P404" s="37">
        <f t="shared" si="102"/>
        <v>848559.46728149999</v>
      </c>
      <c r="Q404" s="38">
        <f t="shared" si="103"/>
        <v>581864.78148051375</v>
      </c>
      <c r="R404" s="39">
        <f t="shared" si="104"/>
        <v>0.6857089030479071</v>
      </c>
      <c r="S404" s="40">
        <f>O404</f>
        <v>848559.46728149999</v>
      </c>
      <c r="T404" s="35" t="s">
        <v>810</v>
      </c>
    </row>
    <row r="405" spans="1:20" ht="38.25">
      <c r="A405" s="10">
        <v>403</v>
      </c>
      <c r="B405" s="10">
        <v>883442</v>
      </c>
      <c r="C405" s="23" t="s">
        <v>472</v>
      </c>
      <c r="D405" s="25" t="s">
        <v>7</v>
      </c>
      <c r="E405" s="10" t="s">
        <v>8</v>
      </c>
      <c r="F405" s="10"/>
      <c r="G405" s="24">
        <v>1522500</v>
      </c>
      <c r="H405" s="24"/>
      <c r="I405" s="4">
        <v>1474998</v>
      </c>
      <c r="J405" s="13">
        <f t="shared" si="97"/>
        <v>23747.467799999999</v>
      </c>
      <c r="K405" s="13">
        <f t="shared" si="98"/>
        <v>1498745.4678</v>
      </c>
      <c r="L405" s="36">
        <v>1522500</v>
      </c>
      <c r="M405" s="37">
        <f t="shared" si="99"/>
        <v>1498745.4678</v>
      </c>
      <c r="N405" s="37">
        <f t="shared" si="100"/>
        <v>1522500</v>
      </c>
      <c r="O405" s="37">
        <f t="shared" si="101"/>
        <v>1510622.7338999999</v>
      </c>
      <c r="P405" s="37">
        <f t="shared" si="102"/>
        <v>1510622.7338999999</v>
      </c>
      <c r="Q405" s="38">
        <f t="shared" si="103"/>
        <v>16796.990802565928</v>
      </c>
      <c r="R405" s="39">
        <f t="shared" si="104"/>
        <v>1.1119249317267229E-2</v>
      </c>
      <c r="S405" s="40">
        <f t="shared" ref="S405:S406" si="105">M405</f>
        <v>1498745.4678</v>
      </c>
      <c r="T405" s="32" t="s">
        <v>804</v>
      </c>
    </row>
    <row r="406" spans="1:20" ht="25.5">
      <c r="A406" s="10">
        <v>404</v>
      </c>
      <c r="B406" s="10">
        <v>883401</v>
      </c>
      <c r="C406" s="23" t="s">
        <v>473</v>
      </c>
      <c r="D406" s="25" t="s">
        <v>7</v>
      </c>
      <c r="E406" s="10" t="s">
        <v>8</v>
      </c>
      <c r="F406" s="10"/>
      <c r="G406" s="24">
        <v>441987.26</v>
      </c>
      <c r="H406" s="24"/>
      <c r="I406" s="14">
        <v>430192.83</v>
      </c>
      <c r="J406" s="13">
        <f t="shared" si="97"/>
        <v>6926.1045629999999</v>
      </c>
      <c r="K406" s="13">
        <f t="shared" si="98"/>
        <v>437118.93456299999</v>
      </c>
      <c r="L406" s="36">
        <v>441987.26250000001</v>
      </c>
      <c r="M406" s="37">
        <f t="shared" si="99"/>
        <v>437118.93456299999</v>
      </c>
      <c r="N406" s="37">
        <f t="shared" si="100"/>
        <v>441987.26250000001</v>
      </c>
      <c r="O406" s="37">
        <f t="shared" si="101"/>
        <v>439553.09853149997</v>
      </c>
      <c r="P406" s="37">
        <f t="shared" si="102"/>
        <v>439553.09853149997</v>
      </c>
      <c r="Q406" s="38">
        <f t="shared" si="103"/>
        <v>3442.4276973048941</v>
      </c>
      <c r="R406" s="39">
        <f t="shared" si="104"/>
        <v>7.8316538065723532E-3</v>
      </c>
      <c r="S406" s="40">
        <f t="shared" si="105"/>
        <v>437118.93456299999</v>
      </c>
      <c r="T406" s="32" t="s">
        <v>804</v>
      </c>
    </row>
    <row r="407" spans="1:20" ht="25.5">
      <c r="A407" s="10">
        <v>405</v>
      </c>
      <c r="B407" s="10">
        <v>883401</v>
      </c>
      <c r="C407" s="23" t="s">
        <v>474</v>
      </c>
      <c r="D407" s="25" t="s">
        <v>7</v>
      </c>
      <c r="E407" s="10" t="s">
        <v>8</v>
      </c>
      <c r="F407" s="10"/>
      <c r="G407" s="24">
        <v>704487</v>
      </c>
      <c r="H407" s="24"/>
      <c r="I407" s="14">
        <v>430192.83</v>
      </c>
      <c r="J407" s="13">
        <f t="shared" si="97"/>
        <v>6926.1045629999999</v>
      </c>
      <c r="K407" s="13">
        <f t="shared" si="98"/>
        <v>437118.93456299999</v>
      </c>
      <c r="L407" s="36">
        <v>704487</v>
      </c>
      <c r="M407" s="37">
        <f t="shared" si="99"/>
        <v>437118.93456299999</v>
      </c>
      <c r="N407" s="37">
        <f t="shared" si="100"/>
        <v>704487</v>
      </c>
      <c r="O407" s="37">
        <f t="shared" si="101"/>
        <v>570802.96728149999</v>
      </c>
      <c r="P407" s="37">
        <f t="shared" si="102"/>
        <v>570802.96728149999</v>
      </c>
      <c r="Q407" s="38">
        <f t="shared" si="103"/>
        <v>189057.7721432313</v>
      </c>
      <c r="R407" s="39">
        <f t="shared" si="104"/>
        <v>0.33121371643114572</v>
      </c>
      <c r="S407" s="40">
        <f>O407</f>
        <v>570802.96728149999</v>
      </c>
      <c r="T407" s="35" t="s">
        <v>810</v>
      </c>
    </row>
    <row r="408" spans="1:20" ht="25.5">
      <c r="A408" s="10">
        <v>406</v>
      </c>
      <c r="B408" s="10">
        <v>883101</v>
      </c>
      <c r="C408" s="23" t="s">
        <v>475</v>
      </c>
      <c r="D408" s="25" t="s">
        <v>7</v>
      </c>
      <c r="E408" s="10" t="s">
        <v>8</v>
      </c>
      <c r="F408" s="10"/>
      <c r="G408" s="24">
        <v>441987.26</v>
      </c>
      <c r="H408" s="24"/>
      <c r="I408" s="14">
        <v>438802.75</v>
      </c>
      <c r="J408" s="13">
        <f t="shared" si="97"/>
        <v>7064.7242749999996</v>
      </c>
      <c r="K408" s="13">
        <f t="shared" si="98"/>
        <v>445867.47427499999</v>
      </c>
      <c r="L408" s="36">
        <v>441987.26250000001</v>
      </c>
      <c r="M408" s="37">
        <f t="shared" si="99"/>
        <v>441987.26250000001</v>
      </c>
      <c r="N408" s="37">
        <f t="shared" si="100"/>
        <v>445867.47427499999</v>
      </c>
      <c r="O408" s="37">
        <f t="shared" si="101"/>
        <v>443927.3683875</v>
      </c>
      <c r="P408" s="37">
        <f t="shared" si="102"/>
        <v>443927.3683875</v>
      </c>
      <c r="Q408" s="38">
        <f t="shared" si="103"/>
        <v>2743.724058540075</v>
      </c>
      <c r="R408" s="39">
        <f t="shared" si="104"/>
        <v>6.1805697371311976E-3</v>
      </c>
      <c r="S408" s="40">
        <f>M408</f>
        <v>441987.26250000001</v>
      </c>
      <c r="T408" s="32" t="s">
        <v>804</v>
      </c>
    </row>
    <row r="409" spans="1:20" ht="38.25">
      <c r="A409" s="10">
        <v>407</v>
      </c>
      <c r="B409" s="10">
        <v>883101</v>
      </c>
      <c r="C409" s="23" t="s">
        <v>476</v>
      </c>
      <c r="D409" s="25" t="s">
        <v>7</v>
      </c>
      <c r="E409" s="10" t="s">
        <v>8</v>
      </c>
      <c r="F409" s="10"/>
      <c r="G409" s="24">
        <v>704487</v>
      </c>
      <c r="H409" s="24"/>
      <c r="I409" s="14">
        <v>438802.75</v>
      </c>
      <c r="J409" s="13">
        <f t="shared" si="97"/>
        <v>7064.7242749999996</v>
      </c>
      <c r="K409" s="13">
        <f t="shared" si="98"/>
        <v>445867.47427499999</v>
      </c>
      <c r="L409" s="36">
        <v>704487</v>
      </c>
      <c r="M409" s="37">
        <f t="shared" si="99"/>
        <v>445867.47427499999</v>
      </c>
      <c r="N409" s="37">
        <f t="shared" si="100"/>
        <v>704487</v>
      </c>
      <c r="O409" s="37">
        <f t="shared" si="101"/>
        <v>575177.23713749996</v>
      </c>
      <c r="P409" s="37">
        <f t="shared" si="102"/>
        <v>575177.23713749996</v>
      </c>
      <c r="Q409" s="38">
        <f t="shared" si="103"/>
        <v>182871.62038739651</v>
      </c>
      <c r="R409" s="39">
        <f t="shared" si="104"/>
        <v>0.31793959944850847</v>
      </c>
      <c r="S409" s="40">
        <f>O409</f>
        <v>575177.23713749996</v>
      </c>
      <c r="T409" s="35" t="s">
        <v>810</v>
      </c>
    </row>
    <row r="410" spans="1:20" ht="25.5">
      <c r="A410" s="10">
        <v>408</v>
      </c>
      <c r="B410" s="10">
        <v>883101</v>
      </c>
      <c r="C410" s="23" t="s">
        <v>641</v>
      </c>
      <c r="D410" s="25" t="s">
        <v>7</v>
      </c>
      <c r="E410" s="10" t="s">
        <v>8</v>
      </c>
      <c r="F410" s="10"/>
      <c r="G410" s="24">
        <v>630000</v>
      </c>
      <c r="H410" s="24"/>
      <c r="I410" s="19">
        <v>457758</v>
      </c>
      <c r="J410" s="13">
        <f t="shared" si="97"/>
        <v>7369.9038</v>
      </c>
      <c r="K410" s="13">
        <f t="shared" si="98"/>
        <v>465127.90379999997</v>
      </c>
      <c r="L410" s="36">
        <v>630000</v>
      </c>
      <c r="M410" s="37">
        <f t="shared" si="99"/>
        <v>465127.90379999997</v>
      </c>
      <c r="N410" s="37">
        <f t="shared" si="100"/>
        <v>630000</v>
      </c>
      <c r="O410" s="37">
        <f t="shared" si="101"/>
        <v>547563.95189999999</v>
      </c>
      <c r="P410" s="37">
        <f t="shared" si="102"/>
        <v>547563.95189999999</v>
      </c>
      <c r="Q410" s="38">
        <f t="shared" si="103"/>
        <v>116582.17725146087</v>
      </c>
      <c r="R410" s="39">
        <f t="shared" si="104"/>
        <v>0.21291061408796308</v>
      </c>
      <c r="S410" s="40">
        <f>M410</f>
        <v>465127.90379999997</v>
      </c>
      <c r="T410" s="32" t="s">
        <v>804</v>
      </c>
    </row>
    <row r="411" spans="1:20" ht="38.25">
      <c r="A411" s="10">
        <v>409</v>
      </c>
      <c r="B411" s="10">
        <v>883101</v>
      </c>
      <c r="C411" s="23" t="s">
        <v>642</v>
      </c>
      <c r="D411" s="25" t="s">
        <v>7</v>
      </c>
      <c r="E411" s="10" t="s">
        <v>8</v>
      </c>
      <c r="F411" s="10"/>
      <c r="G411" s="24">
        <v>892500</v>
      </c>
      <c r="H411" s="24"/>
      <c r="I411" s="19">
        <v>605352.4</v>
      </c>
      <c r="J411" s="13">
        <f t="shared" si="97"/>
        <v>9746.1736400000009</v>
      </c>
      <c r="K411" s="13">
        <f t="shared" si="98"/>
        <v>615098.57364000008</v>
      </c>
      <c r="L411" s="36">
        <v>892500</v>
      </c>
      <c r="M411" s="37">
        <f t="shared" si="99"/>
        <v>615098.57364000008</v>
      </c>
      <c r="N411" s="37">
        <f t="shared" si="100"/>
        <v>892500</v>
      </c>
      <c r="O411" s="37">
        <f t="shared" si="101"/>
        <v>753799.28682000004</v>
      </c>
      <c r="P411" s="37">
        <f t="shared" si="102"/>
        <v>753799.28682000004</v>
      </c>
      <c r="Q411" s="38">
        <f t="shared" si="103"/>
        <v>196152.42968997671</v>
      </c>
      <c r="R411" s="39">
        <f t="shared" si="104"/>
        <v>0.26021838056848151</v>
      </c>
      <c r="S411" s="40">
        <f>O411</f>
        <v>753799.28682000004</v>
      </c>
      <c r="T411" s="35" t="s">
        <v>810</v>
      </c>
    </row>
    <row r="412" spans="1:20" ht="25.5">
      <c r="A412" s="10">
        <v>410</v>
      </c>
      <c r="B412" s="10">
        <v>883512</v>
      </c>
      <c r="C412" s="23" t="s">
        <v>479</v>
      </c>
      <c r="D412" s="25" t="s">
        <v>7</v>
      </c>
      <c r="E412" s="10" t="s">
        <v>8</v>
      </c>
      <c r="F412" s="10"/>
      <c r="G412" s="24">
        <v>338848.65</v>
      </c>
      <c r="H412" s="24"/>
      <c r="I412" s="14">
        <v>438802.75</v>
      </c>
      <c r="J412" s="13">
        <f t="shared" si="97"/>
        <v>7064.7242749999996</v>
      </c>
      <c r="K412" s="13">
        <f t="shared" si="98"/>
        <v>445867.47427499999</v>
      </c>
      <c r="L412" s="36">
        <v>338848.65</v>
      </c>
      <c r="M412" s="37">
        <f t="shared" si="99"/>
        <v>338848.65</v>
      </c>
      <c r="N412" s="37">
        <f t="shared" si="100"/>
        <v>445867.47427499999</v>
      </c>
      <c r="O412" s="37">
        <f t="shared" si="101"/>
        <v>392358.06213750003</v>
      </c>
      <c r="P412" s="37">
        <f t="shared" si="102"/>
        <v>392358.06213750003</v>
      </c>
      <c r="Q412" s="38">
        <f t="shared" si="103"/>
        <v>75673.736359463728</v>
      </c>
      <c r="R412" s="39">
        <f t="shared" si="104"/>
        <v>0.19286907460804062</v>
      </c>
      <c r="S412" s="40">
        <f t="shared" ref="S412:S416" si="106">M412</f>
        <v>338848.65</v>
      </c>
      <c r="T412" s="32" t="s">
        <v>804</v>
      </c>
    </row>
    <row r="413" spans="1:20" ht="25.5">
      <c r="A413" s="10">
        <v>411</v>
      </c>
      <c r="B413" s="10">
        <v>883512</v>
      </c>
      <c r="C413" s="23" t="s">
        <v>480</v>
      </c>
      <c r="D413" s="25" t="s">
        <v>7</v>
      </c>
      <c r="E413" s="10" t="s">
        <v>8</v>
      </c>
      <c r="F413" s="10"/>
      <c r="G413" s="24">
        <v>601348.65</v>
      </c>
      <c r="H413" s="24"/>
      <c r="I413" s="14">
        <v>571803.81999999995</v>
      </c>
      <c r="J413" s="13">
        <f t="shared" si="97"/>
        <v>9206.0415019999982</v>
      </c>
      <c r="K413" s="13">
        <f t="shared" si="98"/>
        <v>581009.8615019999</v>
      </c>
      <c r="L413" s="36">
        <v>601348.65</v>
      </c>
      <c r="M413" s="37">
        <f t="shared" si="99"/>
        <v>581009.8615019999</v>
      </c>
      <c r="N413" s="37">
        <f t="shared" si="100"/>
        <v>601348.65</v>
      </c>
      <c r="O413" s="37">
        <f t="shared" si="101"/>
        <v>591179.25575100002</v>
      </c>
      <c r="P413" s="37">
        <f t="shared" si="102"/>
        <v>591179.25575100002</v>
      </c>
      <c r="Q413" s="38">
        <f t="shared" si="103"/>
        <v>14381.695268051019</v>
      </c>
      <c r="R413" s="39">
        <f t="shared" si="104"/>
        <v>2.432713111657029E-2</v>
      </c>
      <c r="S413" s="40">
        <f t="shared" si="106"/>
        <v>581009.8615019999</v>
      </c>
      <c r="T413" s="32" t="s">
        <v>804</v>
      </c>
    </row>
    <row r="414" spans="1:20" ht="25.5">
      <c r="A414" s="10">
        <v>412</v>
      </c>
      <c r="B414" s="10">
        <v>883512</v>
      </c>
      <c r="C414" s="23" t="s">
        <v>481</v>
      </c>
      <c r="D414" s="25" t="s">
        <v>7</v>
      </c>
      <c r="E414" s="10" t="s">
        <v>8</v>
      </c>
      <c r="F414" s="10"/>
      <c r="G414" s="24">
        <v>338848.65</v>
      </c>
      <c r="H414" s="24"/>
      <c r="I414" s="14">
        <v>354553.53</v>
      </c>
      <c r="J414" s="13">
        <f t="shared" si="97"/>
        <v>5708.3118330000007</v>
      </c>
      <c r="K414" s="13">
        <f t="shared" si="98"/>
        <v>360261.84183300001</v>
      </c>
      <c r="L414" s="36">
        <v>338848.65</v>
      </c>
      <c r="M414" s="37">
        <f t="shared" si="99"/>
        <v>338848.65</v>
      </c>
      <c r="N414" s="37">
        <f t="shared" si="100"/>
        <v>360261.84183300001</v>
      </c>
      <c r="O414" s="37">
        <f t="shared" si="101"/>
        <v>349555.24591649999</v>
      </c>
      <c r="P414" s="37">
        <f t="shared" si="102"/>
        <v>349555.24591649999</v>
      </c>
      <c r="Q414" s="38">
        <f t="shared" si="103"/>
        <v>15141.413151963867</v>
      </c>
      <c r="R414" s="39">
        <f t="shared" si="104"/>
        <v>4.3316223483542776E-2</v>
      </c>
      <c r="S414" s="40">
        <f t="shared" si="106"/>
        <v>338848.65</v>
      </c>
      <c r="T414" s="32" t="s">
        <v>804</v>
      </c>
    </row>
    <row r="415" spans="1:20" ht="38.25">
      <c r="A415" s="10">
        <v>413</v>
      </c>
      <c r="B415" s="10">
        <v>883512</v>
      </c>
      <c r="C415" s="23" t="s">
        <v>482</v>
      </c>
      <c r="D415" s="25" t="s">
        <v>7</v>
      </c>
      <c r="E415" s="10" t="s">
        <v>8</v>
      </c>
      <c r="F415" s="10"/>
      <c r="G415" s="24">
        <v>601348.65</v>
      </c>
      <c r="H415" s="24"/>
      <c r="I415" s="14">
        <v>438802.75</v>
      </c>
      <c r="J415" s="13">
        <f t="shared" si="97"/>
        <v>7064.7242749999996</v>
      </c>
      <c r="K415" s="13">
        <f t="shared" si="98"/>
        <v>445867.47427499999</v>
      </c>
      <c r="L415" s="36">
        <v>601348.65</v>
      </c>
      <c r="M415" s="37">
        <f t="shared" si="99"/>
        <v>445867.47427499999</v>
      </c>
      <c r="N415" s="37">
        <f t="shared" si="100"/>
        <v>601348.65</v>
      </c>
      <c r="O415" s="37">
        <f t="shared" si="101"/>
        <v>523608.06213750003</v>
      </c>
      <c r="P415" s="37">
        <f t="shared" si="102"/>
        <v>523608.06213750003</v>
      </c>
      <c r="Q415" s="38">
        <f t="shared" si="103"/>
        <v>109941.79370200454</v>
      </c>
      <c r="R415" s="39">
        <f t="shared" si="104"/>
        <v>0.20996963502279631</v>
      </c>
      <c r="S415" s="40">
        <f t="shared" si="106"/>
        <v>445867.47427499999</v>
      </c>
      <c r="T415" s="32" t="s">
        <v>804</v>
      </c>
    </row>
    <row r="416" spans="1:20" ht="25.5">
      <c r="A416" s="10">
        <v>414</v>
      </c>
      <c r="B416" s="10">
        <v>883210</v>
      </c>
      <c r="C416" s="23" t="s">
        <v>483</v>
      </c>
      <c r="D416" s="25" t="s">
        <v>7</v>
      </c>
      <c r="E416" s="10" t="s">
        <v>8</v>
      </c>
      <c r="F416" s="10"/>
      <c r="G416" s="24">
        <v>441987.26</v>
      </c>
      <c r="H416" s="24"/>
      <c r="I416" s="14">
        <v>571803.81999999995</v>
      </c>
      <c r="J416" s="13">
        <f t="shared" si="97"/>
        <v>9206.0415019999982</v>
      </c>
      <c r="K416" s="13">
        <f t="shared" si="98"/>
        <v>581009.8615019999</v>
      </c>
      <c r="L416" s="36">
        <v>441987.26250000001</v>
      </c>
      <c r="M416" s="37">
        <f t="shared" si="99"/>
        <v>441987.26250000001</v>
      </c>
      <c r="N416" s="37">
        <f t="shared" si="100"/>
        <v>581009.8615019999</v>
      </c>
      <c r="O416" s="37">
        <f t="shared" si="101"/>
        <v>511498.56200099993</v>
      </c>
      <c r="P416" s="37">
        <f t="shared" si="102"/>
        <v>511498.56200099993</v>
      </c>
      <c r="Q416" s="38">
        <f t="shared" si="103"/>
        <v>98303.822492492618</v>
      </c>
      <c r="R416" s="39">
        <f t="shared" si="104"/>
        <v>0.19218787655614258</v>
      </c>
      <c r="S416" s="40">
        <f t="shared" si="106"/>
        <v>441987.26250000001</v>
      </c>
      <c r="T416" s="32" t="s">
        <v>804</v>
      </c>
    </row>
    <row r="417" spans="1:20" ht="38.25">
      <c r="A417" s="10">
        <v>415</v>
      </c>
      <c r="B417" s="10">
        <v>883210</v>
      </c>
      <c r="C417" s="23" t="s">
        <v>484</v>
      </c>
      <c r="D417" s="25" t="s">
        <v>7</v>
      </c>
      <c r="E417" s="10" t="s">
        <v>8</v>
      </c>
      <c r="F417" s="10"/>
      <c r="G417" s="24">
        <v>704487</v>
      </c>
      <c r="H417" s="24"/>
      <c r="I417" s="14">
        <v>438802.75</v>
      </c>
      <c r="J417" s="13">
        <f t="shared" si="97"/>
        <v>7064.7242749999996</v>
      </c>
      <c r="K417" s="13">
        <f t="shared" si="98"/>
        <v>445867.47427499999</v>
      </c>
      <c r="L417" s="36">
        <v>704487</v>
      </c>
      <c r="M417" s="37">
        <f t="shared" si="99"/>
        <v>445867.47427499999</v>
      </c>
      <c r="N417" s="37">
        <f t="shared" si="100"/>
        <v>704487</v>
      </c>
      <c r="O417" s="37">
        <f t="shared" si="101"/>
        <v>575177.23713749996</v>
      </c>
      <c r="P417" s="37">
        <f t="shared" si="102"/>
        <v>575177.23713749996</v>
      </c>
      <c r="Q417" s="38">
        <f t="shared" si="103"/>
        <v>182871.62038739651</v>
      </c>
      <c r="R417" s="39">
        <f t="shared" si="104"/>
        <v>0.31793959944850847</v>
      </c>
      <c r="S417" s="40">
        <f>O417</f>
        <v>575177.23713749996</v>
      </c>
      <c r="T417" s="35" t="s">
        <v>810</v>
      </c>
    </row>
    <row r="418" spans="1:20" ht="25.5">
      <c r="A418" s="10">
        <v>416</v>
      </c>
      <c r="B418" s="10">
        <v>883220</v>
      </c>
      <c r="C418" s="23" t="s">
        <v>485</v>
      </c>
      <c r="D418" s="25" t="s">
        <v>7</v>
      </c>
      <c r="E418" s="10" t="s">
        <v>8</v>
      </c>
      <c r="F418" s="10"/>
      <c r="G418" s="24">
        <v>441987.26</v>
      </c>
      <c r="H418" s="24"/>
      <c r="I418" s="14">
        <v>438802.75</v>
      </c>
      <c r="J418" s="13">
        <f t="shared" si="97"/>
        <v>7064.7242749999996</v>
      </c>
      <c r="K418" s="13">
        <f t="shared" si="98"/>
        <v>445867.47427499999</v>
      </c>
      <c r="L418" s="36">
        <v>441987.26250000001</v>
      </c>
      <c r="M418" s="37">
        <f t="shared" si="99"/>
        <v>441987.26250000001</v>
      </c>
      <c r="N418" s="37">
        <f t="shared" si="100"/>
        <v>445867.47427499999</v>
      </c>
      <c r="O418" s="37">
        <f t="shared" si="101"/>
        <v>443927.3683875</v>
      </c>
      <c r="P418" s="37">
        <f t="shared" si="102"/>
        <v>443927.3683875</v>
      </c>
      <c r="Q418" s="38">
        <f t="shared" si="103"/>
        <v>2743.724058540075</v>
      </c>
      <c r="R418" s="39">
        <f t="shared" si="104"/>
        <v>6.1805697371311976E-3</v>
      </c>
      <c r="S418" s="40">
        <f t="shared" ref="S418:S421" si="107">M418</f>
        <v>441987.26250000001</v>
      </c>
      <c r="T418" s="32" t="s">
        <v>804</v>
      </c>
    </row>
    <row r="419" spans="1:20" ht="38.25">
      <c r="A419" s="10">
        <v>417</v>
      </c>
      <c r="B419" s="10">
        <v>883220</v>
      </c>
      <c r="C419" s="23" t="s">
        <v>486</v>
      </c>
      <c r="D419" s="25" t="s">
        <v>7</v>
      </c>
      <c r="E419" s="10" t="s">
        <v>8</v>
      </c>
      <c r="F419" s="10"/>
      <c r="G419" s="24">
        <v>704487</v>
      </c>
      <c r="H419" s="24"/>
      <c r="I419" s="14">
        <v>571803.81999999995</v>
      </c>
      <c r="J419" s="13">
        <f t="shared" si="97"/>
        <v>9206.0415019999982</v>
      </c>
      <c r="K419" s="13">
        <f t="shared" si="98"/>
        <v>581009.8615019999</v>
      </c>
      <c r="L419" s="36">
        <v>704487</v>
      </c>
      <c r="M419" s="37">
        <f t="shared" si="99"/>
        <v>581009.8615019999</v>
      </c>
      <c r="N419" s="37">
        <f t="shared" si="100"/>
        <v>704487</v>
      </c>
      <c r="O419" s="37">
        <f t="shared" si="101"/>
        <v>642748.43075099995</v>
      </c>
      <c r="P419" s="37">
        <f t="shared" si="102"/>
        <v>642748.43075099995</v>
      </c>
      <c r="Q419" s="38">
        <f t="shared" si="103"/>
        <v>87311.521953446369</v>
      </c>
      <c r="R419" s="39">
        <f t="shared" si="104"/>
        <v>0.13584089478278441</v>
      </c>
      <c r="S419" s="40">
        <f t="shared" si="107"/>
        <v>581009.8615019999</v>
      </c>
      <c r="T419" s="32" t="s">
        <v>804</v>
      </c>
    </row>
    <row r="420" spans="1:20" ht="25.5">
      <c r="A420" s="10">
        <v>418</v>
      </c>
      <c r="B420" s="10">
        <v>883909</v>
      </c>
      <c r="C420" s="23" t="s">
        <v>487</v>
      </c>
      <c r="D420" s="25" t="s">
        <v>7</v>
      </c>
      <c r="E420" s="10" t="s">
        <v>8</v>
      </c>
      <c r="F420" s="10"/>
      <c r="G420" s="24">
        <v>469246.58</v>
      </c>
      <c r="H420" s="24"/>
      <c r="I420" s="14">
        <v>351042.4</v>
      </c>
      <c r="J420" s="13">
        <f t="shared" si="97"/>
        <v>5651.7826400000004</v>
      </c>
      <c r="K420" s="13">
        <f t="shared" si="98"/>
        <v>356694.18264000001</v>
      </c>
      <c r="L420" s="36">
        <v>469246.57500000001</v>
      </c>
      <c r="M420" s="37">
        <f t="shared" si="99"/>
        <v>356694.18264000001</v>
      </c>
      <c r="N420" s="37">
        <f t="shared" si="100"/>
        <v>469246.57500000001</v>
      </c>
      <c r="O420" s="37">
        <f t="shared" si="101"/>
        <v>412970.37881999998</v>
      </c>
      <c r="P420" s="37">
        <f t="shared" si="102"/>
        <v>412970.37881999998</v>
      </c>
      <c r="Q420" s="38">
        <f t="shared" si="103"/>
        <v>79586.559876525236</v>
      </c>
      <c r="R420" s="39">
        <f t="shared" si="104"/>
        <v>0.19271735688145897</v>
      </c>
      <c r="S420" s="40">
        <f t="shared" si="107"/>
        <v>356694.18264000001</v>
      </c>
      <c r="T420" s="32" t="s">
        <v>804</v>
      </c>
    </row>
    <row r="421" spans="1:20" ht="38.25">
      <c r="A421" s="10">
        <v>419</v>
      </c>
      <c r="B421" s="10">
        <v>883909</v>
      </c>
      <c r="C421" s="23" t="s">
        <v>488</v>
      </c>
      <c r="D421" s="25" t="s">
        <v>7</v>
      </c>
      <c r="E421" s="10" t="s">
        <v>8</v>
      </c>
      <c r="F421" s="10"/>
      <c r="G421" s="24">
        <v>731747.1</v>
      </c>
      <c r="H421" s="24"/>
      <c r="I421" s="14">
        <v>605352.4</v>
      </c>
      <c r="J421" s="13">
        <f t="shared" si="97"/>
        <v>9746.1736400000009</v>
      </c>
      <c r="K421" s="13">
        <f t="shared" si="98"/>
        <v>615098.57364000008</v>
      </c>
      <c r="L421" s="36">
        <v>731747.1</v>
      </c>
      <c r="M421" s="37">
        <f t="shared" si="99"/>
        <v>615098.57364000008</v>
      </c>
      <c r="N421" s="37">
        <f t="shared" si="100"/>
        <v>731747.1</v>
      </c>
      <c r="O421" s="37">
        <f t="shared" si="101"/>
        <v>673422.83682000008</v>
      </c>
      <c r="P421" s="37">
        <f t="shared" si="102"/>
        <v>673422.83682000008</v>
      </c>
      <c r="Q421" s="38">
        <f t="shared" si="103"/>
        <v>82482.964004572568</v>
      </c>
      <c r="R421" s="39">
        <f t="shared" si="104"/>
        <v>0.12248317029768256</v>
      </c>
      <c r="S421" s="40">
        <f t="shared" si="107"/>
        <v>615098.57364000008</v>
      </c>
      <c r="T421" s="32" t="s">
        <v>804</v>
      </c>
    </row>
    <row r="422" spans="1:20" ht="25.5">
      <c r="A422" s="10">
        <v>420</v>
      </c>
      <c r="B422" s="10">
        <v>883904</v>
      </c>
      <c r="C422" s="23" t="s">
        <v>489</v>
      </c>
      <c r="D422" s="25" t="s">
        <v>7</v>
      </c>
      <c r="E422" s="10" t="s">
        <v>8</v>
      </c>
      <c r="F422" s="10"/>
      <c r="G422" s="24">
        <v>1575000</v>
      </c>
      <c r="H422" s="24"/>
      <c r="I422" s="14">
        <v>605352.4</v>
      </c>
      <c r="J422" s="13">
        <f t="shared" si="97"/>
        <v>9746.1736400000009</v>
      </c>
      <c r="K422" s="13">
        <f t="shared" si="98"/>
        <v>615098.57364000008</v>
      </c>
      <c r="L422" s="36">
        <v>1575000</v>
      </c>
      <c r="M422" s="37">
        <f t="shared" si="99"/>
        <v>615098.57364000008</v>
      </c>
      <c r="N422" s="37">
        <f t="shared" si="100"/>
        <v>1575000</v>
      </c>
      <c r="O422" s="37">
        <f t="shared" si="101"/>
        <v>1095049.28682</v>
      </c>
      <c r="P422" s="37">
        <f t="shared" si="102"/>
        <v>1095049.28682</v>
      </c>
      <c r="Q422" s="38">
        <f t="shared" si="103"/>
        <v>678752.80784979521</v>
      </c>
      <c r="R422" s="39">
        <f t="shared" si="104"/>
        <v>0.6198376785586327</v>
      </c>
      <c r="S422" s="40">
        <f>O422</f>
        <v>1095049.28682</v>
      </c>
      <c r="T422" s="35" t="s">
        <v>810</v>
      </c>
    </row>
    <row r="423" spans="1:20" ht="25.5">
      <c r="A423" s="10">
        <v>421</v>
      </c>
      <c r="B423" s="10">
        <v>883511</v>
      </c>
      <c r="C423" s="23" t="s">
        <v>490</v>
      </c>
      <c r="D423" s="25" t="s">
        <v>7</v>
      </c>
      <c r="E423" s="10" t="s">
        <v>8</v>
      </c>
      <c r="F423" s="10"/>
      <c r="G423" s="24">
        <v>338848.65</v>
      </c>
      <c r="H423" s="24"/>
      <c r="I423" s="14">
        <v>457758</v>
      </c>
      <c r="J423" s="13">
        <f t="shared" si="97"/>
        <v>7369.9038</v>
      </c>
      <c r="K423" s="13">
        <f t="shared" si="98"/>
        <v>465127.90379999997</v>
      </c>
      <c r="L423" s="36">
        <v>338848.65</v>
      </c>
      <c r="M423" s="37">
        <f t="shared" si="99"/>
        <v>338848.65</v>
      </c>
      <c r="N423" s="37">
        <f t="shared" si="100"/>
        <v>465127.90379999997</v>
      </c>
      <c r="O423" s="37">
        <f t="shared" si="101"/>
        <v>401988.2769</v>
      </c>
      <c r="P423" s="37">
        <f t="shared" si="102"/>
        <v>401988.2769</v>
      </c>
      <c r="Q423" s="38">
        <f t="shared" si="103"/>
        <v>89292.916685157033</v>
      </c>
      <c r="R423" s="39">
        <f t="shared" si="104"/>
        <v>0.22212816098457977</v>
      </c>
      <c r="S423" s="40">
        <f t="shared" ref="S423:S428" si="108">M423</f>
        <v>338848.65</v>
      </c>
      <c r="T423" s="32" t="s">
        <v>804</v>
      </c>
    </row>
    <row r="424" spans="1:20" ht="38.25">
      <c r="A424" s="10">
        <v>422</v>
      </c>
      <c r="B424" s="10">
        <v>883511</v>
      </c>
      <c r="C424" s="23" t="s">
        <v>491</v>
      </c>
      <c r="D424" s="25" t="s">
        <v>7</v>
      </c>
      <c r="E424" s="10" t="s">
        <v>8</v>
      </c>
      <c r="F424" s="10"/>
      <c r="G424" s="24">
        <v>601348.65</v>
      </c>
      <c r="H424" s="24"/>
      <c r="I424" s="14">
        <v>605352.4</v>
      </c>
      <c r="J424" s="13">
        <f t="shared" si="97"/>
        <v>9746.1736400000009</v>
      </c>
      <c r="K424" s="13">
        <f t="shared" si="98"/>
        <v>615098.57364000008</v>
      </c>
      <c r="L424" s="36">
        <v>601348.65</v>
      </c>
      <c r="M424" s="37">
        <f t="shared" si="99"/>
        <v>601348.65</v>
      </c>
      <c r="N424" s="37">
        <f t="shared" si="100"/>
        <v>615098.57364000008</v>
      </c>
      <c r="O424" s="37">
        <f t="shared" si="101"/>
        <v>608223.61181999999</v>
      </c>
      <c r="P424" s="37">
        <f t="shared" si="102"/>
        <v>608223.61181999999</v>
      </c>
      <c r="Q424" s="38">
        <f t="shared" si="103"/>
        <v>9722.6642466507401</v>
      </c>
      <c r="R424" s="39">
        <f t="shared" si="104"/>
        <v>1.5985344958176505E-2</v>
      </c>
      <c r="S424" s="40">
        <f t="shared" si="108"/>
        <v>601348.65</v>
      </c>
      <c r="T424" s="32" t="s">
        <v>804</v>
      </c>
    </row>
    <row r="425" spans="1:20" ht="25.5">
      <c r="A425" s="10">
        <v>423</v>
      </c>
      <c r="B425" s="10">
        <v>883511</v>
      </c>
      <c r="C425" s="23" t="s">
        <v>492</v>
      </c>
      <c r="D425" s="25" t="s">
        <v>7</v>
      </c>
      <c r="E425" s="10" t="s">
        <v>8</v>
      </c>
      <c r="F425" s="10"/>
      <c r="G425" s="24">
        <v>338848.65</v>
      </c>
      <c r="H425" s="24"/>
      <c r="I425" s="14">
        <v>457758</v>
      </c>
      <c r="J425" s="13">
        <f t="shared" si="97"/>
        <v>7369.9038</v>
      </c>
      <c r="K425" s="13">
        <f t="shared" si="98"/>
        <v>465127.90379999997</v>
      </c>
      <c r="L425" s="36">
        <v>338848.65</v>
      </c>
      <c r="M425" s="37">
        <f t="shared" si="99"/>
        <v>338848.65</v>
      </c>
      <c r="N425" s="37">
        <f t="shared" si="100"/>
        <v>465127.90379999997</v>
      </c>
      <c r="O425" s="37">
        <f t="shared" si="101"/>
        <v>401988.2769</v>
      </c>
      <c r="P425" s="37">
        <f t="shared" si="102"/>
        <v>401988.2769</v>
      </c>
      <c r="Q425" s="38">
        <f t="shared" si="103"/>
        <v>89292.916685157033</v>
      </c>
      <c r="R425" s="39">
        <f t="shared" si="104"/>
        <v>0.22212816098457977</v>
      </c>
      <c r="S425" s="40">
        <f t="shared" si="108"/>
        <v>338848.65</v>
      </c>
      <c r="T425" s="32" t="s">
        <v>804</v>
      </c>
    </row>
    <row r="426" spans="1:20" ht="38.25">
      <c r="A426" s="10">
        <v>424</v>
      </c>
      <c r="B426" s="10">
        <v>883511</v>
      </c>
      <c r="C426" s="23" t="s">
        <v>493</v>
      </c>
      <c r="D426" s="25" t="s">
        <v>7</v>
      </c>
      <c r="E426" s="10" t="s">
        <v>8</v>
      </c>
      <c r="F426" s="10"/>
      <c r="G426" s="24">
        <v>601348.65</v>
      </c>
      <c r="H426" s="24"/>
      <c r="I426" s="14">
        <v>605352.4</v>
      </c>
      <c r="J426" s="13">
        <f t="shared" si="97"/>
        <v>9746.1736400000009</v>
      </c>
      <c r="K426" s="13">
        <f t="shared" si="98"/>
        <v>615098.57364000008</v>
      </c>
      <c r="L426" s="36">
        <v>601348.65</v>
      </c>
      <c r="M426" s="37">
        <f t="shared" si="99"/>
        <v>601348.65</v>
      </c>
      <c r="N426" s="37">
        <f t="shared" si="100"/>
        <v>615098.57364000008</v>
      </c>
      <c r="O426" s="37">
        <f t="shared" si="101"/>
        <v>608223.61181999999</v>
      </c>
      <c r="P426" s="37">
        <f t="shared" si="102"/>
        <v>608223.61181999999</v>
      </c>
      <c r="Q426" s="38">
        <f t="shared" si="103"/>
        <v>9722.6642466507401</v>
      </c>
      <c r="R426" s="39">
        <f t="shared" si="104"/>
        <v>1.5985344958176505E-2</v>
      </c>
      <c r="S426" s="40">
        <f t="shared" si="108"/>
        <v>601348.65</v>
      </c>
      <c r="T426" s="32" t="s">
        <v>804</v>
      </c>
    </row>
    <row r="427" spans="1:20" ht="25.5">
      <c r="A427" s="10">
        <v>425</v>
      </c>
      <c r="B427" s="10">
        <v>883511</v>
      </c>
      <c r="C427" s="23" t="s">
        <v>494</v>
      </c>
      <c r="D427" s="25" t="s">
        <v>7</v>
      </c>
      <c r="E427" s="10" t="s">
        <v>8</v>
      </c>
      <c r="F427" s="10"/>
      <c r="G427" s="24">
        <v>338848.65</v>
      </c>
      <c r="H427" s="24"/>
      <c r="I427" s="14">
        <v>457758</v>
      </c>
      <c r="J427" s="13">
        <f t="shared" si="97"/>
        <v>7369.9038</v>
      </c>
      <c r="K427" s="13">
        <f t="shared" si="98"/>
        <v>465127.90379999997</v>
      </c>
      <c r="L427" s="36">
        <v>338848.65</v>
      </c>
      <c r="M427" s="37">
        <f t="shared" si="99"/>
        <v>338848.65</v>
      </c>
      <c r="N427" s="37">
        <f t="shared" si="100"/>
        <v>465127.90379999997</v>
      </c>
      <c r="O427" s="37">
        <f t="shared" si="101"/>
        <v>401988.2769</v>
      </c>
      <c r="P427" s="37">
        <f t="shared" si="102"/>
        <v>401988.2769</v>
      </c>
      <c r="Q427" s="38">
        <f t="shared" si="103"/>
        <v>89292.916685157033</v>
      </c>
      <c r="R427" s="39">
        <f t="shared" si="104"/>
        <v>0.22212816098457977</v>
      </c>
      <c r="S427" s="40">
        <f t="shared" si="108"/>
        <v>338848.65</v>
      </c>
      <c r="T427" s="32" t="s">
        <v>804</v>
      </c>
    </row>
    <row r="428" spans="1:20" ht="38.25">
      <c r="A428" s="10">
        <v>426</v>
      </c>
      <c r="B428" s="10">
        <v>883511</v>
      </c>
      <c r="C428" s="23" t="s">
        <v>495</v>
      </c>
      <c r="D428" s="25" t="s">
        <v>7</v>
      </c>
      <c r="E428" s="10" t="s">
        <v>8</v>
      </c>
      <c r="F428" s="10"/>
      <c r="G428" s="24">
        <v>601348.65</v>
      </c>
      <c r="H428" s="24"/>
      <c r="I428" s="14">
        <v>605352.4</v>
      </c>
      <c r="J428" s="13">
        <f t="shared" si="97"/>
        <v>9746.1736400000009</v>
      </c>
      <c r="K428" s="13">
        <f t="shared" si="98"/>
        <v>615098.57364000008</v>
      </c>
      <c r="L428" s="36">
        <v>601348.65</v>
      </c>
      <c r="M428" s="37">
        <f t="shared" si="99"/>
        <v>601348.65</v>
      </c>
      <c r="N428" s="37">
        <f t="shared" si="100"/>
        <v>615098.57364000008</v>
      </c>
      <c r="O428" s="37">
        <f t="shared" si="101"/>
        <v>608223.61181999999</v>
      </c>
      <c r="P428" s="37">
        <f t="shared" si="102"/>
        <v>608223.61181999999</v>
      </c>
      <c r="Q428" s="38">
        <f t="shared" si="103"/>
        <v>9722.6642466507401</v>
      </c>
      <c r="R428" s="39">
        <f t="shared" si="104"/>
        <v>1.5985344958176505E-2</v>
      </c>
      <c r="S428" s="40">
        <f t="shared" si="108"/>
        <v>601348.65</v>
      </c>
      <c r="T428" s="32" t="s">
        <v>804</v>
      </c>
    </row>
    <row r="429" spans="1:20" ht="25.5">
      <c r="A429" s="10">
        <v>427</v>
      </c>
      <c r="B429" s="10">
        <v>883511</v>
      </c>
      <c r="C429" s="23" t="s">
        <v>496</v>
      </c>
      <c r="D429" s="25" t="s">
        <v>7</v>
      </c>
      <c r="E429" s="10" t="s">
        <v>8</v>
      </c>
      <c r="F429" s="10"/>
      <c r="G429" s="24">
        <v>338848.65</v>
      </c>
      <c r="H429" s="24"/>
      <c r="I429" s="14">
        <v>605352.4</v>
      </c>
      <c r="J429" s="13">
        <f t="shared" si="97"/>
        <v>9746.1736400000009</v>
      </c>
      <c r="K429" s="13">
        <f t="shared" si="98"/>
        <v>615098.57364000008</v>
      </c>
      <c r="L429" s="36">
        <v>338848.65</v>
      </c>
      <c r="M429" s="37">
        <f t="shared" si="99"/>
        <v>338848.65</v>
      </c>
      <c r="N429" s="37">
        <f t="shared" si="100"/>
        <v>615098.57364000008</v>
      </c>
      <c r="O429" s="37">
        <f t="shared" si="101"/>
        <v>476973.61182000005</v>
      </c>
      <c r="P429" s="37">
        <f t="shared" si="102"/>
        <v>476973.61182000005</v>
      </c>
      <c r="Q429" s="38">
        <f t="shared" si="103"/>
        <v>195338.19430810996</v>
      </c>
      <c r="R429" s="39">
        <f t="shared" si="104"/>
        <v>0.40953669022223926</v>
      </c>
      <c r="S429" s="40">
        <f>O429</f>
        <v>476973.61182000005</v>
      </c>
      <c r="T429" s="35" t="s">
        <v>810</v>
      </c>
    </row>
    <row r="430" spans="1:20" ht="38.25">
      <c r="A430" s="10">
        <v>428</v>
      </c>
      <c r="B430" s="10">
        <v>883511</v>
      </c>
      <c r="C430" s="23" t="s">
        <v>497</v>
      </c>
      <c r="D430" s="25" t="s">
        <v>7</v>
      </c>
      <c r="E430" s="10" t="s">
        <v>8</v>
      </c>
      <c r="F430" s="10"/>
      <c r="G430" s="24">
        <v>601348.65</v>
      </c>
      <c r="H430" s="24"/>
      <c r="I430" s="14">
        <v>457758</v>
      </c>
      <c r="J430" s="13">
        <f t="shared" si="97"/>
        <v>7369.9038</v>
      </c>
      <c r="K430" s="13">
        <f t="shared" si="98"/>
        <v>465127.90379999997</v>
      </c>
      <c r="L430" s="36">
        <v>601348.65</v>
      </c>
      <c r="M430" s="37">
        <f t="shared" si="99"/>
        <v>465127.90379999997</v>
      </c>
      <c r="N430" s="37">
        <f t="shared" si="100"/>
        <v>601348.65</v>
      </c>
      <c r="O430" s="37">
        <f t="shared" si="101"/>
        <v>533238.27689999994</v>
      </c>
      <c r="P430" s="37">
        <f t="shared" si="102"/>
        <v>533238.27689999994</v>
      </c>
      <c r="Q430" s="38">
        <f t="shared" si="103"/>
        <v>96322.613376312511</v>
      </c>
      <c r="R430" s="39">
        <f t="shared" si="104"/>
        <v>0.180637095176827</v>
      </c>
      <c r="S430" s="40">
        <f>M430</f>
        <v>465127.90379999997</v>
      </c>
      <c r="T430" s="32" t="s">
        <v>804</v>
      </c>
    </row>
    <row r="431" spans="1:20" ht="25.5">
      <c r="A431" s="10">
        <v>429</v>
      </c>
      <c r="B431" s="10">
        <v>883522</v>
      </c>
      <c r="C431" s="23" t="s">
        <v>498</v>
      </c>
      <c r="D431" s="25" t="s">
        <v>7</v>
      </c>
      <c r="E431" s="10" t="s">
        <v>8</v>
      </c>
      <c r="F431" s="10"/>
      <c r="G431" s="24">
        <v>338848.65</v>
      </c>
      <c r="H431" s="24"/>
      <c r="I431" s="14">
        <v>605352.4</v>
      </c>
      <c r="J431" s="13">
        <f t="shared" si="97"/>
        <v>9746.1736400000009</v>
      </c>
      <c r="K431" s="13">
        <f t="shared" si="98"/>
        <v>615098.57364000008</v>
      </c>
      <c r="L431" s="36">
        <v>338848.65</v>
      </c>
      <c r="M431" s="37">
        <f t="shared" si="99"/>
        <v>338848.65</v>
      </c>
      <c r="N431" s="37">
        <f t="shared" si="100"/>
        <v>615098.57364000008</v>
      </c>
      <c r="O431" s="37">
        <f t="shared" si="101"/>
        <v>476973.61182000005</v>
      </c>
      <c r="P431" s="37">
        <f t="shared" si="102"/>
        <v>476973.61182000005</v>
      </c>
      <c r="Q431" s="38">
        <f t="shared" si="103"/>
        <v>195338.19430810996</v>
      </c>
      <c r="R431" s="39">
        <f t="shared" si="104"/>
        <v>0.40953669022223926</v>
      </c>
      <c r="S431" s="40">
        <f>O431</f>
        <v>476973.61182000005</v>
      </c>
      <c r="T431" s="35" t="s">
        <v>810</v>
      </c>
    </row>
    <row r="432" spans="1:20" ht="38.25">
      <c r="A432" s="10">
        <v>430</v>
      </c>
      <c r="B432" s="10">
        <v>883522</v>
      </c>
      <c r="C432" s="23" t="s">
        <v>499</v>
      </c>
      <c r="D432" s="25" t="s">
        <v>7</v>
      </c>
      <c r="E432" s="10" t="s">
        <v>8</v>
      </c>
      <c r="F432" s="10"/>
      <c r="G432" s="24">
        <v>601348.65</v>
      </c>
      <c r="H432" s="24"/>
      <c r="I432" s="14">
        <v>457758</v>
      </c>
      <c r="J432" s="13">
        <f t="shared" si="97"/>
        <v>7369.9038</v>
      </c>
      <c r="K432" s="13">
        <f t="shared" si="98"/>
        <v>465127.90379999997</v>
      </c>
      <c r="L432" s="36">
        <v>601348.65</v>
      </c>
      <c r="M432" s="37">
        <f t="shared" si="99"/>
        <v>465127.90379999997</v>
      </c>
      <c r="N432" s="37">
        <f t="shared" si="100"/>
        <v>601348.65</v>
      </c>
      <c r="O432" s="37">
        <f t="shared" si="101"/>
        <v>533238.27689999994</v>
      </c>
      <c r="P432" s="37">
        <f t="shared" si="102"/>
        <v>533238.27689999994</v>
      </c>
      <c r="Q432" s="38">
        <f t="shared" si="103"/>
        <v>96322.613376312511</v>
      </c>
      <c r="R432" s="39">
        <f t="shared" si="104"/>
        <v>0.180637095176827</v>
      </c>
      <c r="S432" s="40">
        <f>M432</f>
        <v>465127.90379999997</v>
      </c>
      <c r="T432" s="32" t="s">
        <v>804</v>
      </c>
    </row>
    <row r="433" spans="1:20" ht="25.5">
      <c r="A433" s="10">
        <v>431</v>
      </c>
      <c r="B433" s="10">
        <v>883522</v>
      </c>
      <c r="C433" s="23" t="s">
        <v>500</v>
      </c>
      <c r="D433" s="25" t="s">
        <v>7</v>
      </c>
      <c r="E433" s="10" t="s">
        <v>8</v>
      </c>
      <c r="F433" s="10"/>
      <c r="G433" s="24">
        <v>338848.65</v>
      </c>
      <c r="H433" s="24"/>
      <c r="I433" s="14">
        <v>605352.4</v>
      </c>
      <c r="J433" s="13">
        <f t="shared" si="97"/>
        <v>9746.1736400000009</v>
      </c>
      <c r="K433" s="13">
        <f t="shared" si="98"/>
        <v>615098.57364000008</v>
      </c>
      <c r="L433" s="36">
        <v>338848.65</v>
      </c>
      <c r="M433" s="37">
        <f t="shared" si="99"/>
        <v>338848.65</v>
      </c>
      <c r="N433" s="37">
        <f t="shared" si="100"/>
        <v>615098.57364000008</v>
      </c>
      <c r="O433" s="37">
        <f t="shared" si="101"/>
        <v>476973.61182000005</v>
      </c>
      <c r="P433" s="37">
        <f t="shared" si="102"/>
        <v>476973.61182000005</v>
      </c>
      <c r="Q433" s="38">
        <f t="shared" si="103"/>
        <v>195338.19430810996</v>
      </c>
      <c r="R433" s="39">
        <f t="shared" si="104"/>
        <v>0.40953669022223926</v>
      </c>
      <c r="S433" s="40">
        <f>O433</f>
        <v>476973.61182000005</v>
      </c>
      <c r="T433" s="35" t="s">
        <v>810</v>
      </c>
    </row>
    <row r="434" spans="1:20" ht="38.25">
      <c r="A434" s="10">
        <v>432</v>
      </c>
      <c r="B434" s="10">
        <v>883522</v>
      </c>
      <c r="C434" s="23" t="s">
        <v>501</v>
      </c>
      <c r="D434" s="25" t="s">
        <v>7</v>
      </c>
      <c r="E434" s="10" t="s">
        <v>8</v>
      </c>
      <c r="F434" s="10"/>
      <c r="G434" s="24">
        <v>601348.65</v>
      </c>
      <c r="H434" s="24"/>
      <c r="I434" s="14">
        <v>457758</v>
      </c>
      <c r="J434" s="13">
        <f t="shared" si="97"/>
        <v>7369.9038</v>
      </c>
      <c r="K434" s="13">
        <f t="shared" si="98"/>
        <v>465127.90379999997</v>
      </c>
      <c r="L434" s="36">
        <v>601348.65</v>
      </c>
      <c r="M434" s="37">
        <f t="shared" si="99"/>
        <v>465127.90379999997</v>
      </c>
      <c r="N434" s="37">
        <f t="shared" si="100"/>
        <v>601348.65</v>
      </c>
      <c r="O434" s="37">
        <f t="shared" si="101"/>
        <v>533238.27689999994</v>
      </c>
      <c r="P434" s="37">
        <f t="shared" si="102"/>
        <v>533238.27689999994</v>
      </c>
      <c r="Q434" s="38">
        <f t="shared" si="103"/>
        <v>96322.613376312511</v>
      </c>
      <c r="R434" s="39">
        <f t="shared" si="104"/>
        <v>0.180637095176827</v>
      </c>
      <c r="S434" s="40">
        <f>M434</f>
        <v>465127.90379999997</v>
      </c>
      <c r="T434" s="32" t="s">
        <v>804</v>
      </c>
    </row>
    <row r="435" spans="1:20" ht="25.5">
      <c r="A435" s="10">
        <v>433</v>
      </c>
      <c r="B435" s="10">
        <v>883512</v>
      </c>
      <c r="C435" s="23" t="s">
        <v>502</v>
      </c>
      <c r="D435" s="25" t="s">
        <v>7</v>
      </c>
      <c r="E435" s="10" t="s">
        <v>8</v>
      </c>
      <c r="F435" s="10"/>
      <c r="G435" s="24">
        <v>338848.65</v>
      </c>
      <c r="H435" s="24"/>
      <c r="I435" s="14">
        <v>605352.4</v>
      </c>
      <c r="J435" s="13">
        <f t="shared" si="97"/>
        <v>9746.1736400000009</v>
      </c>
      <c r="K435" s="13">
        <f t="shared" si="98"/>
        <v>615098.57364000008</v>
      </c>
      <c r="L435" s="36">
        <v>338848.65</v>
      </c>
      <c r="M435" s="37">
        <f t="shared" si="99"/>
        <v>338848.65</v>
      </c>
      <c r="N435" s="37">
        <f t="shared" si="100"/>
        <v>615098.57364000008</v>
      </c>
      <c r="O435" s="37">
        <f t="shared" si="101"/>
        <v>476973.61182000005</v>
      </c>
      <c r="P435" s="37">
        <f t="shared" si="102"/>
        <v>476973.61182000005</v>
      </c>
      <c r="Q435" s="38">
        <f t="shared" si="103"/>
        <v>195338.19430810996</v>
      </c>
      <c r="R435" s="39">
        <f t="shared" si="104"/>
        <v>0.40953669022223926</v>
      </c>
      <c r="S435" s="40">
        <f>O435</f>
        <v>476973.61182000005</v>
      </c>
      <c r="T435" s="35" t="s">
        <v>810</v>
      </c>
    </row>
    <row r="436" spans="1:20" ht="38.25">
      <c r="A436" s="10">
        <v>434</v>
      </c>
      <c r="B436" s="10">
        <v>883512</v>
      </c>
      <c r="C436" s="23" t="s">
        <v>503</v>
      </c>
      <c r="D436" s="25" t="s">
        <v>7</v>
      </c>
      <c r="E436" s="10" t="s">
        <v>8</v>
      </c>
      <c r="F436" s="10"/>
      <c r="G436" s="24">
        <v>601348.65</v>
      </c>
      <c r="H436" s="24"/>
      <c r="I436" s="14">
        <v>605352.4</v>
      </c>
      <c r="J436" s="13">
        <f t="shared" si="97"/>
        <v>9746.1736400000009</v>
      </c>
      <c r="K436" s="13">
        <f t="shared" si="98"/>
        <v>615098.57364000008</v>
      </c>
      <c r="L436" s="36">
        <v>601348.65</v>
      </c>
      <c r="M436" s="37">
        <f t="shared" si="99"/>
        <v>601348.65</v>
      </c>
      <c r="N436" s="37">
        <f t="shared" si="100"/>
        <v>615098.57364000008</v>
      </c>
      <c r="O436" s="37">
        <f t="shared" si="101"/>
        <v>608223.61181999999</v>
      </c>
      <c r="P436" s="37">
        <f t="shared" si="102"/>
        <v>608223.61181999999</v>
      </c>
      <c r="Q436" s="38">
        <f t="shared" si="103"/>
        <v>9722.6642466507401</v>
      </c>
      <c r="R436" s="39">
        <f t="shared" si="104"/>
        <v>1.5985344958176505E-2</v>
      </c>
      <c r="S436" s="40">
        <f t="shared" ref="S436:S438" si="109">M436</f>
        <v>601348.65</v>
      </c>
      <c r="T436" s="32" t="s">
        <v>804</v>
      </c>
    </row>
    <row r="437" spans="1:20" ht="25.5">
      <c r="A437" s="10">
        <v>435</v>
      </c>
      <c r="B437" s="10">
        <v>883512</v>
      </c>
      <c r="C437" s="23" t="s">
        <v>504</v>
      </c>
      <c r="D437" s="25" t="s">
        <v>7</v>
      </c>
      <c r="E437" s="10" t="s">
        <v>8</v>
      </c>
      <c r="F437" s="10"/>
      <c r="G437" s="24">
        <v>338848.65</v>
      </c>
      <c r="H437" s="24"/>
      <c r="I437" s="14">
        <v>457758</v>
      </c>
      <c r="J437" s="13">
        <f t="shared" si="97"/>
        <v>7369.9038</v>
      </c>
      <c r="K437" s="13">
        <f t="shared" si="98"/>
        <v>465127.90379999997</v>
      </c>
      <c r="L437" s="36">
        <v>338848.65</v>
      </c>
      <c r="M437" s="37">
        <f t="shared" si="99"/>
        <v>338848.65</v>
      </c>
      <c r="N437" s="37">
        <f t="shared" si="100"/>
        <v>465127.90379999997</v>
      </c>
      <c r="O437" s="37">
        <f t="shared" si="101"/>
        <v>401988.2769</v>
      </c>
      <c r="P437" s="37">
        <f t="shared" si="102"/>
        <v>401988.2769</v>
      </c>
      <c r="Q437" s="38">
        <f t="shared" si="103"/>
        <v>89292.916685157033</v>
      </c>
      <c r="R437" s="39">
        <f t="shared" si="104"/>
        <v>0.22212816098457977</v>
      </c>
      <c r="S437" s="40">
        <f t="shared" si="109"/>
        <v>338848.65</v>
      </c>
      <c r="T437" s="32" t="s">
        <v>804</v>
      </c>
    </row>
    <row r="438" spans="1:20" ht="38.25">
      <c r="A438" s="10">
        <v>436</v>
      </c>
      <c r="B438" s="10">
        <v>883512</v>
      </c>
      <c r="C438" s="23" t="s">
        <v>505</v>
      </c>
      <c r="D438" s="25" t="s">
        <v>7</v>
      </c>
      <c r="E438" s="10" t="s">
        <v>8</v>
      </c>
      <c r="F438" s="10"/>
      <c r="G438" s="24">
        <v>601348.65</v>
      </c>
      <c r="H438" s="24"/>
      <c r="I438" s="14">
        <v>605352.4</v>
      </c>
      <c r="J438" s="13">
        <f t="shared" si="97"/>
        <v>9746.1736400000009</v>
      </c>
      <c r="K438" s="13">
        <f t="shared" si="98"/>
        <v>615098.57364000008</v>
      </c>
      <c r="L438" s="36">
        <v>601348.65</v>
      </c>
      <c r="M438" s="37">
        <f t="shared" si="99"/>
        <v>601348.65</v>
      </c>
      <c r="N438" s="37">
        <f t="shared" si="100"/>
        <v>615098.57364000008</v>
      </c>
      <c r="O438" s="37">
        <f t="shared" si="101"/>
        <v>608223.61181999999</v>
      </c>
      <c r="P438" s="37">
        <f t="shared" si="102"/>
        <v>608223.61181999999</v>
      </c>
      <c r="Q438" s="38">
        <f t="shared" si="103"/>
        <v>9722.6642466507401</v>
      </c>
      <c r="R438" s="39">
        <f t="shared" si="104"/>
        <v>1.5985344958176505E-2</v>
      </c>
      <c r="S438" s="40">
        <f t="shared" si="109"/>
        <v>601348.65</v>
      </c>
      <c r="T438" s="32" t="s">
        <v>804</v>
      </c>
    </row>
    <row r="439" spans="1:20" ht="63.75">
      <c r="A439" s="10">
        <v>437</v>
      </c>
      <c r="B439" s="10">
        <v>879905</v>
      </c>
      <c r="C439" s="23" t="s">
        <v>643</v>
      </c>
      <c r="D439" s="25" t="s">
        <v>7</v>
      </c>
      <c r="E439" s="10" t="s">
        <v>8</v>
      </c>
      <c r="F439" s="10"/>
      <c r="G439" s="24">
        <v>1732500</v>
      </c>
      <c r="H439" s="24"/>
      <c r="I439" s="38"/>
      <c r="J439" s="13"/>
      <c r="K439" s="13"/>
      <c r="L439" s="36">
        <v>1732500</v>
      </c>
      <c r="M439" s="37">
        <f t="shared" si="99"/>
        <v>1732500</v>
      </c>
      <c r="N439" s="37">
        <f t="shared" si="100"/>
        <v>1732500</v>
      </c>
      <c r="O439" s="37">
        <f t="shared" si="101"/>
        <v>1732500</v>
      </c>
      <c r="P439" s="37">
        <f t="shared" si="102"/>
        <v>1732500</v>
      </c>
      <c r="Q439" s="38" t="e">
        <f t="shared" si="103"/>
        <v>#DIV/0!</v>
      </c>
      <c r="R439" s="39" t="e">
        <f t="shared" si="104"/>
        <v>#DIV/0!</v>
      </c>
      <c r="S439" s="41">
        <f>L439</f>
        <v>1732500</v>
      </c>
      <c r="T439" s="33" t="s">
        <v>808</v>
      </c>
    </row>
    <row r="440" spans="1:20" ht="25.5">
      <c r="A440" s="10">
        <v>438</v>
      </c>
      <c r="B440" s="10">
        <v>883512</v>
      </c>
      <c r="C440" s="23" t="s">
        <v>506</v>
      </c>
      <c r="D440" s="25" t="s">
        <v>7</v>
      </c>
      <c r="E440" s="10" t="s">
        <v>8</v>
      </c>
      <c r="F440" s="10"/>
      <c r="G440" s="24">
        <v>338848.65</v>
      </c>
      <c r="H440" s="24"/>
      <c r="I440" s="4">
        <v>354553.53</v>
      </c>
      <c r="J440" s="13">
        <f t="shared" si="97"/>
        <v>5708.3118330000007</v>
      </c>
      <c r="K440" s="13">
        <f t="shared" si="98"/>
        <v>360261.84183300001</v>
      </c>
      <c r="L440" s="36">
        <v>338848.65</v>
      </c>
      <c r="M440" s="37">
        <f t="shared" si="99"/>
        <v>338848.65</v>
      </c>
      <c r="N440" s="37">
        <f t="shared" si="100"/>
        <v>360261.84183300001</v>
      </c>
      <c r="O440" s="37">
        <f t="shared" si="101"/>
        <v>349555.24591649999</v>
      </c>
      <c r="P440" s="37">
        <f t="shared" si="102"/>
        <v>349555.24591649999</v>
      </c>
      <c r="Q440" s="38">
        <f t="shared" si="103"/>
        <v>15141.413151963867</v>
      </c>
      <c r="R440" s="39">
        <f t="shared" si="104"/>
        <v>4.3316223483542776E-2</v>
      </c>
      <c r="S440" s="40">
        <f t="shared" ref="S440:S449" si="110">M440</f>
        <v>338848.65</v>
      </c>
      <c r="T440" s="32" t="s">
        <v>804</v>
      </c>
    </row>
    <row r="441" spans="1:20" ht="38.25">
      <c r="A441" s="10">
        <v>439</v>
      </c>
      <c r="B441" s="10">
        <v>883512</v>
      </c>
      <c r="C441" s="23" t="s">
        <v>507</v>
      </c>
      <c r="D441" s="25" t="s">
        <v>7</v>
      </c>
      <c r="E441" s="10" t="s">
        <v>8</v>
      </c>
      <c r="F441" s="10"/>
      <c r="G441" s="24">
        <v>601348.65</v>
      </c>
      <c r="H441" s="24"/>
      <c r="I441" s="4">
        <v>571803.81999999995</v>
      </c>
      <c r="J441" s="13">
        <f t="shared" si="97"/>
        <v>9206.0415019999982</v>
      </c>
      <c r="K441" s="13">
        <f t="shared" si="98"/>
        <v>581009.8615019999</v>
      </c>
      <c r="L441" s="36">
        <v>601348.65</v>
      </c>
      <c r="M441" s="37">
        <f t="shared" si="99"/>
        <v>581009.8615019999</v>
      </c>
      <c r="N441" s="37">
        <f t="shared" si="100"/>
        <v>601348.65</v>
      </c>
      <c r="O441" s="37">
        <f t="shared" si="101"/>
        <v>591179.25575100002</v>
      </c>
      <c r="P441" s="37">
        <f t="shared" si="102"/>
        <v>591179.25575100002</v>
      </c>
      <c r="Q441" s="38">
        <f t="shared" si="103"/>
        <v>14381.695268051019</v>
      </c>
      <c r="R441" s="39">
        <f t="shared" si="104"/>
        <v>2.432713111657029E-2</v>
      </c>
      <c r="S441" s="40">
        <f t="shared" si="110"/>
        <v>581009.8615019999</v>
      </c>
      <c r="T441" s="32" t="s">
        <v>804</v>
      </c>
    </row>
    <row r="442" spans="1:20" ht="25.5">
      <c r="A442" s="10">
        <v>440</v>
      </c>
      <c r="B442" s="10">
        <v>883512</v>
      </c>
      <c r="C442" s="23" t="s">
        <v>508</v>
      </c>
      <c r="D442" s="25" t="s">
        <v>7</v>
      </c>
      <c r="E442" s="10" t="s">
        <v>8</v>
      </c>
      <c r="F442" s="10"/>
      <c r="G442" s="24">
        <v>338848.65</v>
      </c>
      <c r="H442" s="24"/>
      <c r="I442" s="4">
        <v>354553.53</v>
      </c>
      <c r="J442" s="13">
        <f t="shared" si="97"/>
        <v>5708.3118330000007</v>
      </c>
      <c r="K442" s="13">
        <f t="shared" si="98"/>
        <v>360261.84183300001</v>
      </c>
      <c r="L442" s="36">
        <v>338848.65</v>
      </c>
      <c r="M442" s="37">
        <f t="shared" si="99"/>
        <v>338848.65</v>
      </c>
      <c r="N442" s="37">
        <f t="shared" si="100"/>
        <v>360261.84183300001</v>
      </c>
      <c r="O442" s="37">
        <f t="shared" si="101"/>
        <v>349555.24591649999</v>
      </c>
      <c r="P442" s="37">
        <f t="shared" si="102"/>
        <v>349555.24591649999</v>
      </c>
      <c r="Q442" s="38">
        <f t="shared" si="103"/>
        <v>15141.413151963867</v>
      </c>
      <c r="R442" s="39">
        <f t="shared" si="104"/>
        <v>4.3316223483542776E-2</v>
      </c>
      <c r="S442" s="40">
        <f t="shared" si="110"/>
        <v>338848.65</v>
      </c>
      <c r="T442" s="32" t="s">
        <v>804</v>
      </c>
    </row>
    <row r="443" spans="1:20" ht="38.25">
      <c r="A443" s="10">
        <v>441</v>
      </c>
      <c r="B443" s="10">
        <v>883512</v>
      </c>
      <c r="C443" s="23" t="s">
        <v>509</v>
      </c>
      <c r="D443" s="25" t="s">
        <v>7</v>
      </c>
      <c r="E443" s="10" t="s">
        <v>8</v>
      </c>
      <c r="F443" s="10"/>
      <c r="G443" s="24">
        <v>601348.65</v>
      </c>
      <c r="H443" s="24"/>
      <c r="I443" s="14">
        <v>571803.81999999995</v>
      </c>
      <c r="J443" s="13">
        <f t="shared" si="97"/>
        <v>9206.0415019999982</v>
      </c>
      <c r="K443" s="13">
        <f t="shared" si="98"/>
        <v>581009.8615019999</v>
      </c>
      <c r="L443" s="36">
        <v>601348.65</v>
      </c>
      <c r="M443" s="37">
        <f t="shared" si="99"/>
        <v>581009.8615019999</v>
      </c>
      <c r="N443" s="37">
        <f t="shared" si="100"/>
        <v>601348.65</v>
      </c>
      <c r="O443" s="37">
        <f t="shared" si="101"/>
        <v>591179.25575100002</v>
      </c>
      <c r="P443" s="37">
        <f t="shared" si="102"/>
        <v>591179.25575100002</v>
      </c>
      <c r="Q443" s="38">
        <f t="shared" si="103"/>
        <v>14381.695268051019</v>
      </c>
      <c r="R443" s="39">
        <f t="shared" si="104"/>
        <v>2.432713111657029E-2</v>
      </c>
      <c r="S443" s="40">
        <f t="shared" si="110"/>
        <v>581009.8615019999</v>
      </c>
      <c r="T443" s="32" t="s">
        <v>804</v>
      </c>
    </row>
    <row r="444" spans="1:20" ht="25.5">
      <c r="A444" s="10">
        <v>442</v>
      </c>
      <c r="B444" s="10">
        <v>883521</v>
      </c>
      <c r="C444" s="23" t="s">
        <v>510</v>
      </c>
      <c r="D444" s="25" t="s">
        <v>7</v>
      </c>
      <c r="E444" s="10" t="s">
        <v>8</v>
      </c>
      <c r="F444" s="10"/>
      <c r="G444" s="24">
        <v>338848.65</v>
      </c>
      <c r="H444" s="24"/>
      <c r="I444" s="4">
        <v>438820.04</v>
      </c>
      <c r="J444" s="13">
        <f t="shared" si="97"/>
        <v>7065.0026439999992</v>
      </c>
      <c r="K444" s="13">
        <f t="shared" si="98"/>
        <v>445885.04264399997</v>
      </c>
      <c r="L444" s="36">
        <v>338848.65</v>
      </c>
      <c r="M444" s="37">
        <f t="shared" si="99"/>
        <v>338848.65</v>
      </c>
      <c r="N444" s="37">
        <f t="shared" si="100"/>
        <v>445885.04264399997</v>
      </c>
      <c r="O444" s="37">
        <f t="shared" si="101"/>
        <v>392366.84632200003</v>
      </c>
      <c r="P444" s="37">
        <f t="shared" si="102"/>
        <v>392366.84632200003</v>
      </c>
      <c r="Q444" s="38">
        <f t="shared" si="103"/>
        <v>75686.159072317692</v>
      </c>
      <c r="R444" s="39">
        <f t="shared" si="104"/>
        <v>0.19289641768103169</v>
      </c>
      <c r="S444" s="40">
        <f t="shared" si="110"/>
        <v>338848.65</v>
      </c>
      <c r="T444" s="32" t="s">
        <v>804</v>
      </c>
    </row>
    <row r="445" spans="1:20" ht="38.25">
      <c r="A445" s="10">
        <v>443</v>
      </c>
      <c r="B445" s="10">
        <v>883521</v>
      </c>
      <c r="C445" s="23" t="s">
        <v>511</v>
      </c>
      <c r="D445" s="25" t="s">
        <v>7</v>
      </c>
      <c r="E445" s="10" t="s">
        <v>8</v>
      </c>
      <c r="F445" s="10"/>
      <c r="G445" s="24">
        <v>601348.65</v>
      </c>
      <c r="H445" s="24"/>
      <c r="I445" s="4">
        <v>693130.04</v>
      </c>
      <c r="J445" s="13">
        <f t="shared" si="97"/>
        <v>11159.393644</v>
      </c>
      <c r="K445" s="13">
        <f t="shared" si="98"/>
        <v>704289.43364400009</v>
      </c>
      <c r="L445" s="36">
        <v>601348.65</v>
      </c>
      <c r="M445" s="37">
        <f t="shared" si="99"/>
        <v>601348.65</v>
      </c>
      <c r="N445" s="37">
        <f t="shared" si="100"/>
        <v>704289.43364400009</v>
      </c>
      <c r="O445" s="37">
        <f t="shared" si="101"/>
        <v>652819.04182200006</v>
      </c>
      <c r="P445" s="37">
        <f t="shared" si="102"/>
        <v>652819.04182200006</v>
      </c>
      <c r="Q445" s="38">
        <f t="shared" si="103"/>
        <v>72790.126175329307</v>
      </c>
      <c r="R445" s="39">
        <f t="shared" si="104"/>
        <v>0.11150123006855631</v>
      </c>
      <c r="S445" s="40">
        <f t="shared" si="110"/>
        <v>601348.65</v>
      </c>
      <c r="T445" s="32" t="s">
        <v>804</v>
      </c>
    </row>
    <row r="446" spans="1:20" ht="25.5">
      <c r="A446" s="10">
        <v>444</v>
      </c>
      <c r="B446" s="10">
        <v>883521</v>
      </c>
      <c r="C446" s="23" t="s">
        <v>512</v>
      </c>
      <c r="D446" s="25" t="s">
        <v>7</v>
      </c>
      <c r="E446" s="10" t="s">
        <v>8</v>
      </c>
      <c r="F446" s="10"/>
      <c r="G446" s="24">
        <v>338848.65</v>
      </c>
      <c r="H446" s="24"/>
      <c r="I446" s="4">
        <v>438820.04</v>
      </c>
      <c r="J446" s="13">
        <f t="shared" si="97"/>
        <v>7065.0026439999992</v>
      </c>
      <c r="K446" s="13">
        <f t="shared" si="98"/>
        <v>445885.04264399997</v>
      </c>
      <c r="L446" s="36">
        <v>338848.65</v>
      </c>
      <c r="M446" s="37">
        <f t="shared" si="99"/>
        <v>338848.65</v>
      </c>
      <c r="N446" s="37">
        <f t="shared" si="100"/>
        <v>445885.04264399997</v>
      </c>
      <c r="O446" s="37">
        <f t="shared" si="101"/>
        <v>392366.84632200003</v>
      </c>
      <c r="P446" s="37">
        <f t="shared" si="102"/>
        <v>392366.84632200003</v>
      </c>
      <c r="Q446" s="38">
        <f t="shared" si="103"/>
        <v>75686.159072317692</v>
      </c>
      <c r="R446" s="39">
        <f t="shared" si="104"/>
        <v>0.19289641768103169</v>
      </c>
      <c r="S446" s="40">
        <f t="shared" si="110"/>
        <v>338848.65</v>
      </c>
      <c r="T446" s="32" t="s">
        <v>804</v>
      </c>
    </row>
    <row r="447" spans="1:20" ht="38.25">
      <c r="A447" s="10">
        <v>445</v>
      </c>
      <c r="B447" s="10">
        <v>883521</v>
      </c>
      <c r="C447" s="23" t="s">
        <v>513</v>
      </c>
      <c r="D447" s="25" t="s">
        <v>7</v>
      </c>
      <c r="E447" s="10" t="s">
        <v>8</v>
      </c>
      <c r="F447" s="10"/>
      <c r="G447" s="24">
        <v>601348.65</v>
      </c>
      <c r="H447" s="24"/>
      <c r="I447" s="4">
        <v>693130.04</v>
      </c>
      <c r="J447" s="13">
        <f t="shared" si="97"/>
        <v>11159.393644</v>
      </c>
      <c r="K447" s="13">
        <f t="shared" si="98"/>
        <v>704289.43364400009</v>
      </c>
      <c r="L447" s="36">
        <v>601348.65</v>
      </c>
      <c r="M447" s="37">
        <f t="shared" si="99"/>
        <v>601348.65</v>
      </c>
      <c r="N447" s="37">
        <f t="shared" si="100"/>
        <v>704289.43364400009</v>
      </c>
      <c r="O447" s="37">
        <f t="shared" si="101"/>
        <v>652819.04182200006</v>
      </c>
      <c r="P447" s="37">
        <f t="shared" si="102"/>
        <v>652819.04182200006</v>
      </c>
      <c r="Q447" s="38">
        <f t="shared" si="103"/>
        <v>72790.126175329307</v>
      </c>
      <c r="R447" s="39">
        <f t="shared" si="104"/>
        <v>0.11150123006855631</v>
      </c>
      <c r="S447" s="40">
        <f t="shared" si="110"/>
        <v>601348.65</v>
      </c>
      <c r="T447" s="32" t="s">
        <v>804</v>
      </c>
    </row>
    <row r="448" spans="1:20" ht="25.5">
      <c r="A448" s="10">
        <v>446</v>
      </c>
      <c r="B448" s="10">
        <v>883512</v>
      </c>
      <c r="C448" s="23" t="s">
        <v>514</v>
      </c>
      <c r="D448" s="25" t="s">
        <v>7</v>
      </c>
      <c r="E448" s="10" t="s">
        <v>8</v>
      </c>
      <c r="F448" s="10"/>
      <c r="G448" s="24">
        <v>338848.65</v>
      </c>
      <c r="H448" s="24"/>
      <c r="I448" s="14">
        <v>354553.53</v>
      </c>
      <c r="J448" s="13">
        <f t="shared" si="97"/>
        <v>5708.3118330000007</v>
      </c>
      <c r="K448" s="13">
        <f t="shared" si="98"/>
        <v>360261.84183300001</v>
      </c>
      <c r="L448" s="36">
        <v>338848.65</v>
      </c>
      <c r="M448" s="37">
        <f t="shared" si="99"/>
        <v>338848.65</v>
      </c>
      <c r="N448" s="37">
        <f t="shared" si="100"/>
        <v>360261.84183300001</v>
      </c>
      <c r="O448" s="37">
        <f t="shared" si="101"/>
        <v>349555.24591649999</v>
      </c>
      <c r="P448" s="37">
        <f t="shared" si="102"/>
        <v>349555.24591649999</v>
      </c>
      <c r="Q448" s="38">
        <f t="shared" si="103"/>
        <v>15141.413151963867</v>
      </c>
      <c r="R448" s="39">
        <f t="shared" si="104"/>
        <v>4.3316223483542776E-2</v>
      </c>
      <c r="S448" s="40">
        <f t="shared" si="110"/>
        <v>338848.65</v>
      </c>
      <c r="T448" s="32" t="s">
        <v>804</v>
      </c>
    </row>
    <row r="449" spans="1:20" ht="38.25">
      <c r="A449" s="10">
        <v>447</v>
      </c>
      <c r="B449" s="10">
        <v>883512</v>
      </c>
      <c r="C449" s="23" t="s">
        <v>515</v>
      </c>
      <c r="D449" s="25" t="s">
        <v>7</v>
      </c>
      <c r="E449" s="10" t="s">
        <v>8</v>
      </c>
      <c r="F449" s="10"/>
      <c r="G449" s="24">
        <v>601348.65</v>
      </c>
      <c r="H449" s="24"/>
      <c r="I449" s="14">
        <v>571803.81999999995</v>
      </c>
      <c r="J449" s="13">
        <f t="shared" si="97"/>
        <v>9206.0415019999982</v>
      </c>
      <c r="K449" s="13">
        <f t="shared" si="98"/>
        <v>581009.8615019999</v>
      </c>
      <c r="L449" s="36">
        <v>601348.65</v>
      </c>
      <c r="M449" s="37">
        <f t="shared" si="99"/>
        <v>581009.8615019999</v>
      </c>
      <c r="N449" s="37">
        <f t="shared" si="100"/>
        <v>601348.65</v>
      </c>
      <c r="O449" s="37">
        <f t="shared" si="101"/>
        <v>591179.25575100002</v>
      </c>
      <c r="P449" s="37">
        <f t="shared" si="102"/>
        <v>591179.25575100002</v>
      </c>
      <c r="Q449" s="38">
        <f t="shared" si="103"/>
        <v>14381.695268051019</v>
      </c>
      <c r="R449" s="39">
        <f t="shared" si="104"/>
        <v>2.432713111657029E-2</v>
      </c>
      <c r="S449" s="40">
        <f t="shared" si="110"/>
        <v>581009.8615019999</v>
      </c>
      <c r="T449" s="32" t="s">
        <v>804</v>
      </c>
    </row>
    <row r="450" spans="1:20" ht="25.5">
      <c r="A450" s="10">
        <v>448</v>
      </c>
      <c r="B450" s="10">
        <v>883512</v>
      </c>
      <c r="C450" s="23" t="s">
        <v>516</v>
      </c>
      <c r="D450" s="25" t="s">
        <v>7</v>
      </c>
      <c r="E450" s="10" t="s">
        <v>8</v>
      </c>
      <c r="F450" s="10"/>
      <c r="G450" s="24">
        <v>338848.65</v>
      </c>
      <c r="H450" s="24"/>
      <c r="I450" s="14">
        <v>571803.81999999995</v>
      </c>
      <c r="J450" s="13">
        <f t="shared" si="97"/>
        <v>9206.0415019999982</v>
      </c>
      <c r="K450" s="13">
        <f t="shared" si="98"/>
        <v>581009.8615019999</v>
      </c>
      <c r="L450" s="36">
        <v>338848.65</v>
      </c>
      <c r="M450" s="37">
        <f t="shared" si="99"/>
        <v>338848.65</v>
      </c>
      <c r="N450" s="37">
        <f t="shared" si="100"/>
        <v>581009.8615019999</v>
      </c>
      <c r="O450" s="37">
        <f t="shared" si="101"/>
        <v>459929.25575099996</v>
      </c>
      <c r="P450" s="37">
        <f t="shared" si="102"/>
        <v>459929.25575099996</v>
      </c>
      <c r="Q450" s="38">
        <f t="shared" si="103"/>
        <v>171233.8347934139</v>
      </c>
      <c r="R450" s="39">
        <f t="shared" si="104"/>
        <v>0.37230472437291051</v>
      </c>
      <c r="S450" s="40">
        <f>O450</f>
        <v>459929.25575099996</v>
      </c>
      <c r="T450" s="35" t="s">
        <v>810</v>
      </c>
    </row>
    <row r="451" spans="1:20" ht="38.25">
      <c r="A451" s="10">
        <v>449</v>
      </c>
      <c r="B451" s="10">
        <v>883512</v>
      </c>
      <c r="C451" s="23" t="s">
        <v>517</v>
      </c>
      <c r="D451" s="25" t="s">
        <v>7</v>
      </c>
      <c r="E451" s="10" t="s">
        <v>8</v>
      </c>
      <c r="F451" s="10"/>
      <c r="G451" s="24">
        <v>601348.65</v>
      </c>
      <c r="H451" s="24"/>
      <c r="I451" s="14">
        <v>571803.81999999995</v>
      </c>
      <c r="J451" s="13">
        <f t="shared" si="97"/>
        <v>9206.0415019999982</v>
      </c>
      <c r="K451" s="13">
        <f t="shared" si="98"/>
        <v>581009.8615019999</v>
      </c>
      <c r="L451" s="36">
        <v>601348.65</v>
      </c>
      <c r="M451" s="37">
        <f t="shared" si="99"/>
        <v>581009.8615019999</v>
      </c>
      <c r="N451" s="37">
        <f t="shared" si="100"/>
        <v>601348.65</v>
      </c>
      <c r="O451" s="37">
        <f t="shared" si="101"/>
        <v>591179.25575100002</v>
      </c>
      <c r="P451" s="37">
        <f t="shared" si="102"/>
        <v>591179.25575100002</v>
      </c>
      <c r="Q451" s="38">
        <f t="shared" si="103"/>
        <v>14381.695268051019</v>
      </c>
      <c r="R451" s="39">
        <f t="shared" si="104"/>
        <v>2.432713111657029E-2</v>
      </c>
      <c r="S451" s="40">
        <f>M451</f>
        <v>581009.8615019999</v>
      </c>
      <c r="T451" s="32" t="s">
        <v>804</v>
      </c>
    </row>
    <row r="452" spans="1:20" ht="25.5">
      <c r="A452" s="10">
        <v>450</v>
      </c>
      <c r="B452" s="10">
        <v>883351</v>
      </c>
      <c r="C452" s="23" t="s">
        <v>518</v>
      </c>
      <c r="D452" s="25" t="s">
        <v>7</v>
      </c>
      <c r="E452" s="10" t="s">
        <v>8</v>
      </c>
      <c r="F452" s="10"/>
      <c r="G452" s="24">
        <v>1260000</v>
      </c>
      <c r="H452" s="24"/>
      <c r="I452" s="14">
        <v>571803.81999999995</v>
      </c>
      <c r="J452" s="13">
        <f t="shared" ref="J452:J515" si="111">I452*1.61%</f>
        <v>9206.0415019999982</v>
      </c>
      <c r="K452" s="13">
        <f t="shared" ref="K452:K515" si="112">I452+J452</f>
        <v>581009.8615019999</v>
      </c>
      <c r="L452" s="36">
        <v>1260000</v>
      </c>
      <c r="M452" s="37">
        <f t="shared" ref="M452:M515" si="113">MIN(K452:L452)</f>
        <v>581009.8615019999</v>
      </c>
      <c r="N452" s="37">
        <f t="shared" ref="N452:N515" si="114">MAX(K452:L452)</f>
        <v>1260000</v>
      </c>
      <c r="O452" s="37">
        <f t="shared" ref="O452:O515" si="115">AVERAGE(K452:L452)</f>
        <v>920504.93075099995</v>
      </c>
      <c r="P452" s="37">
        <f t="shared" ref="P452:P515" si="116">MEDIAN(K452:L452)</f>
        <v>920504.93075099995</v>
      </c>
      <c r="Q452" s="38">
        <f t="shared" ref="Q452:Q515" si="117">STDEV(K452:L452)</f>
        <v>480118.53129072912</v>
      </c>
      <c r="R452" s="39">
        <f t="shared" ref="R452:R515" si="118">Q452/P452</f>
        <v>0.52158170505292278</v>
      </c>
      <c r="S452" s="40">
        <f t="shared" ref="S452:S453" si="119">O452</f>
        <v>920504.93075099995</v>
      </c>
      <c r="T452" s="35" t="s">
        <v>810</v>
      </c>
    </row>
    <row r="453" spans="1:20" ht="25.5">
      <c r="A453" s="10">
        <v>451</v>
      </c>
      <c r="B453" s="10">
        <v>883351</v>
      </c>
      <c r="C453" s="23" t="s">
        <v>519</v>
      </c>
      <c r="D453" s="25" t="s">
        <v>7</v>
      </c>
      <c r="E453" s="10" t="s">
        <v>8</v>
      </c>
      <c r="F453" s="10"/>
      <c r="G453" s="24">
        <v>1522500</v>
      </c>
      <c r="H453" s="24"/>
      <c r="I453" s="14">
        <v>571803.81999999995</v>
      </c>
      <c r="J453" s="13">
        <f t="shared" si="111"/>
        <v>9206.0415019999982</v>
      </c>
      <c r="K453" s="13">
        <f t="shared" si="112"/>
        <v>581009.8615019999</v>
      </c>
      <c r="L453" s="36">
        <v>1522500</v>
      </c>
      <c r="M453" s="37">
        <f t="shared" si="113"/>
        <v>581009.8615019999</v>
      </c>
      <c r="N453" s="37">
        <f t="shared" si="114"/>
        <v>1522500</v>
      </c>
      <c r="O453" s="37">
        <f t="shared" si="115"/>
        <v>1051754.9307510001</v>
      </c>
      <c r="P453" s="37">
        <f t="shared" si="116"/>
        <v>1051754.9307510001</v>
      </c>
      <c r="Q453" s="38">
        <f t="shared" si="117"/>
        <v>665734.06135219731</v>
      </c>
      <c r="R453" s="39">
        <f t="shared" si="118"/>
        <v>0.63297450944853995</v>
      </c>
      <c r="S453" s="40">
        <f t="shared" si="119"/>
        <v>1051754.9307510001</v>
      </c>
      <c r="T453" s="35" t="s">
        <v>810</v>
      </c>
    </row>
    <row r="454" spans="1:20" ht="25.5">
      <c r="A454" s="10">
        <v>452</v>
      </c>
      <c r="B454" s="10">
        <v>883512</v>
      </c>
      <c r="C454" s="23" t="s">
        <v>520</v>
      </c>
      <c r="D454" s="25" t="s">
        <v>7</v>
      </c>
      <c r="E454" s="10" t="s">
        <v>8</v>
      </c>
      <c r="F454" s="10"/>
      <c r="G454" s="24">
        <v>338848.65</v>
      </c>
      <c r="H454" s="24"/>
      <c r="I454" s="14">
        <v>354553.53</v>
      </c>
      <c r="J454" s="13">
        <f t="shared" si="111"/>
        <v>5708.3118330000007</v>
      </c>
      <c r="K454" s="13">
        <f t="shared" si="112"/>
        <v>360261.84183300001</v>
      </c>
      <c r="L454" s="36">
        <v>338848.65</v>
      </c>
      <c r="M454" s="37">
        <f t="shared" si="113"/>
        <v>338848.65</v>
      </c>
      <c r="N454" s="37">
        <f t="shared" si="114"/>
        <v>360261.84183300001</v>
      </c>
      <c r="O454" s="37">
        <f t="shared" si="115"/>
        <v>349555.24591649999</v>
      </c>
      <c r="P454" s="37">
        <f t="shared" si="116"/>
        <v>349555.24591649999</v>
      </c>
      <c r="Q454" s="38">
        <f t="shared" si="117"/>
        <v>15141.413151963867</v>
      </c>
      <c r="R454" s="39">
        <f t="shared" si="118"/>
        <v>4.3316223483542776E-2</v>
      </c>
      <c r="S454" s="40">
        <f t="shared" ref="S454:S455" si="120">M454</f>
        <v>338848.65</v>
      </c>
      <c r="T454" s="32" t="s">
        <v>804</v>
      </c>
    </row>
    <row r="455" spans="1:20" ht="38.25">
      <c r="A455" s="10">
        <v>453</v>
      </c>
      <c r="B455" s="10">
        <v>883512</v>
      </c>
      <c r="C455" s="23" t="s">
        <v>521</v>
      </c>
      <c r="D455" s="25" t="s">
        <v>7</v>
      </c>
      <c r="E455" s="10" t="s">
        <v>8</v>
      </c>
      <c r="F455" s="10"/>
      <c r="G455" s="24">
        <v>601348.65</v>
      </c>
      <c r="H455" s="24"/>
      <c r="I455" s="14">
        <v>571803.81999999995</v>
      </c>
      <c r="J455" s="13">
        <f t="shared" si="111"/>
        <v>9206.0415019999982</v>
      </c>
      <c r="K455" s="13">
        <f t="shared" si="112"/>
        <v>581009.8615019999</v>
      </c>
      <c r="L455" s="36">
        <v>601348.65</v>
      </c>
      <c r="M455" s="37">
        <f t="shared" si="113"/>
        <v>581009.8615019999</v>
      </c>
      <c r="N455" s="37">
        <f t="shared" si="114"/>
        <v>601348.65</v>
      </c>
      <c r="O455" s="37">
        <f t="shared" si="115"/>
        <v>591179.25575100002</v>
      </c>
      <c r="P455" s="37">
        <f t="shared" si="116"/>
        <v>591179.25575100002</v>
      </c>
      <c r="Q455" s="38">
        <f t="shared" si="117"/>
        <v>14381.695268051019</v>
      </c>
      <c r="R455" s="39">
        <f t="shared" si="118"/>
        <v>2.432713111657029E-2</v>
      </c>
      <c r="S455" s="40">
        <f t="shared" si="120"/>
        <v>581009.8615019999</v>
      </c>
      <c r="T455" s="32" t="s">
        <v>804</v>
      </c>
    </row>
    <row r="456" spans="1:20" ht="25.5">
      <c r="A456" s="10">
        <v>454</v>
      </c>
      <c r="B456" s="10">
        <v>883512</v>
      </c>
      <c r="C456" s="23" t="s">
        <v>522</v>
      </c>
      <c r="D456" s="25" t="s">
        <v>7</v>
      </c>
      <c r="E456" s="10" t="s">
        <v>8</v>
      </c>
      <c r="F456" s="10"/>
      <c r="G456" s="24">
        <v>338848.65</v>
      </c>
      <c r="H456" s="24"/>
      <c r="I456" s="14">
        <v>693130.04</v>
      </c>
      <c r="J456" s="13">
        <f t="shared" si="111"/>
        <v>11159.393644</v>
      </c>
      <c r="K456" s="13">
        <f t="shared" si="112"/>
        <v>704289.43364400009</v>
      </c>
      <c r="L456" s="36">
        <v>338848.65</v>
      </c>
      <c r="M456" s="37">
        <f t="shared" si="113"/>
        <v>338848.65</v>
      </c>
      <c r="N456" s="37">
        <f t="shared" si="114"/>
        <v>704289.43364400009</v>
      </c>
      <c r="O456" s="37">
        <f t="shared" si="115"/>
        <v>521569.04182200006</v>
      </c>
      <c r="P456" s="37">
        <f t="shared" si="116"/>
        <v>521569.04182200006</v>
      </c>
      <c r="Q456" s="38">
        <f t="shared" si="117"/>
        <v>258405.65623679847</v>
      </c>
      <c r="R456" s="39">
        <f t="shared" si="118"/>
        <v>0.49543902248129712</v>
      </c>
      <c r="S456" s="40">
        <f>O456</f>
        <v>521569.04182200006</v>
      </c>
      <c r="T456" s="35" t="s">
        <v>810</v>
      </c>
    </row>
    <row r="457" spans="1:20" ht="38.25">
      <c r="A457" s="10">
        <v>455</v>
      </c>
      <c r="B457" s="10">
        <v>883512</v>
      </c>
      <c r="C457" s="23" t="s">
        <v>523</v>
      </c>
      <c r="D457" s="25" t="s">
        <v>7</v>
      </c>
      <c r="E457" s="10" t="s">
        <v>8</v>
      </c>
      <c r="F457" s="10"/>
      <c r="G457" s="24">
        <v>601348.65</v>
      </c>
      <c r="H457" s="24"/>
      <c r="I457" s="14">
        <v>693130.04</v>
      </c>
      <c r="J457" s="13">
        <f t="shared" si="111"/>
        <v>11159.393644</v>
      </c>
      <c r="K457" s="13">
        <f t="shared" si="112"/>
        <v>704289.43364400009</v>
      </c>
      <c r="L457" s="36">
        <v>601348.65</v>
      </c>
      <c r="M457" s="37">
        <f t="shared" si="113"/>
        <v>601348.65</v>
      </c>
      <c r="N457" s="37">
        <f t="shared" si="114"/>
        <v>704289.43364400009</v>
      </c>
      <c r="O457" s="37">
        <f t="shared" si="115"/>
        <v>652819.04182200006</v>
      </c>
      <c r="P457" s="37">
        <f t="shared" si="116"/>
        <v>652819.04182200006</v>
      </c>
      <c r="Q457" s="38">
        <f t="shared" si="117"/>
        <v>72790.126175329307</v>
      </c>
      <c r="R457" s="39">
        <f t="shared" si="118"/>
        <v>0.11150123006855631</v>
      </c>
      <c r="S457" s="40">
        <f>M457</f>
        <v>601348.65</v>
      </c>
      <c r="T457" s="32" t="s">
        <v>804</v>
      </c>
    </row>
    <row r="458" spans="1:20" ht="25.5">
      <c r="A458" s="10">
        <v>456</v>
      </c>
      <c r="B458" s="10">
        <v>883512</v>
      </c>
      <c r="C458" s="23" t="s">
        <v>524</v>
      </c>
      <c r="D458" s="25" t="s">
        <v>7</v>
      </c>
      <c r="E458" s="10" t="s">
        <v>8</v>
      </c>
      <c r="F458" s="10"/>
      <c r="G458" s="24">
        <v>338848.65</v>
      </c>
      <c r="H458" s="24"/>
      <c r="I458" s="14">
        <v>693130.04</v>
      </c>
      <c r="J458" s="13">
        <f t="shared" si="111"/>
        <v>11159.393644</v>
      </c>
      <c r="K458" s="13">
        <f t="shared" si="112"/>
        <v>704289.43364400009</v>
      </c>
      <c r="L458" s="36">
        <v>338848.65</v>
      </c>
      <c r="M458" s="37">
        <f t="shared" si="113"/>
        <v>338848.65</v>
      </c>
      <c r="N458" s="37">
        <f t="shared" si="114"/>
        <v>704289.43364400009</v>
      </c>
      <c r="O458" s="37">
        <f t="shared" si="115"/>
        <v>521569.04182200006</v>
      </c>
      <c r="P458" s="37">
        <f t="shared" si="116"/>
        <v>521569.04182200006</v>
      </c>
      <c r="Q458" s="38">
        <f t="shared" si="117"/>
        <v>258405.65623679847</v>
      </c>
      <c r="R458" s="39">
        <f t="shared" si="118"/>
        <v>0.49543902248129712</v>
      </c>
      <c r="S458" s="40">
        <f>O458</f>
        <v>521569.04182200006</v>
      </c>
      <c r="T458" s="35" t="s">
        <v>810</v>
      </c>
    </row>
    <row r="459" spans="1:20" ht="38.25">
      <c r="A459" s="10">
        <v>457</v>
      </c>
      <c r="B459" s="10">
        <v>883512</v>
      </c>
      <c r="C459" s="23" t="s">
        <v>525</v>
      </c>
      <c r="D459" s="25" t="s">
        <v>7</v>
      </c>
      <c r="E459" s="10" t="s">
        <v>8</v>
      </c>
      <c r="F459" s="10"/>
      <c r="G459" s="24">
        <v>601348.65</v>
      </c>
      <c r="H459" s="24"/>
      <c r="I459" s="14">
        <v>693130.04</v>
      </c>
      <c r="J459" s="13">
        <f t="shared" si="111"/>
        <v>11159.393644</v>
      </c>
      <c r="K459" s="13">
        <f t="shared" si="112"/>
        <v>704289.43364400009</v>
      </c>
      <c r="L459" s="36">
        <v>601348.65</v>
      </c>
      <c r="M459" s="37">
        <f t="shared" si="113"/>
        <v>601348.65</v>
      </c>
      <c r="N459" s="37">
        <f t="shared" si="114"/>
        <v>704289.43364400009</v>
      </c>
      <c r="O459" s="37">
        <f t="shared" si="115"/>
        <v>652819.04182200006</v>
      </c>
      <c r="P459" s="37">
        <f t="shared" si="116"/>
        <v>652819.04182200006</v>
      </c>
      <c r="Q459" s="38">
        <f t="shared" si="117"/>
        <v>72790.126175329307</v>
      </c>
      <c r="R459" s="39">
        <f t="shared" si="118"/>
        <v>0.11150123006855631</v>
      </c>
      <c r="S459" s="40">
        <f>M459</f>
        <v>601348.65</v>
      </c>
      <c r="T459" s="32" t="s">
        <v>804</v>
      </c>
    </row>
    <row r="460" spans="1:20" ht="25.5">
      <c r="A460" s="10">
        <v>458</v>
      </c>
      <c r="B460" s="10">
        <v>883512</v>
      </c>
      <c r="C460" s="23" t="s">
        <v>526</v>
      </c>
      <c r="D460" s="25" t="s">
        <v>7</v>
      </c>
      <c r="E460" s="10" t="s">
        <v>8</v>
      </c>
      <c r="F460" s="10"/>
      <c r="G460" s="24">
        <v>338848.65</v>
      </c>
      <c r="H460" s="24"/>
      <c r="I460" s="14">
        <v>693130.04</v>
      </c>
      <c r="J460" s="13">
        <f t="shared" si="111"/>
        <v>11159.393644</v>
      </c>
      <c r="K460" s="13">
        <f t="shared" si="112"/>
        <v>704289.43364400009</v>
      </c>
      <c r="L460" s="36">
        <v>338848.65</v>
      </c>
      <c r="M460" s="37">
        <f t="shared" si="113"/>
        <v>338848.65</v>
      </c>
      <c r="N460" s="37">
        <f t="shared" si="114"/>
        <v>704289.43364400009</v>
      </c>
      <c r="O460" s="37">
        <f t="shared" si="115"/>
        <v>521569.04182200006</v>
      </c>
      <c r="P460" s="37">
        <f t="shared" si="116"/>
        <v>521569.04182200006</v>
      </c>
      <c r="Q460" s="38">
        <f t="shared" si="117"/>
        <v>258405.65623679847</v>
      </c>
      <c r="R460" s="39">
        <f t="shared" si="118"/>
        <v>0.49543902248129712</v>
      </c>
      <c r="S460" s="40">
        <f>O460</f>
        <v>521569.04182200006</v>
      </c>
      <c r="T460" s="35" t="s">
        <v>810</v>
      </c>
    </row>
    <row r="461" spans="1:20" ht="38.25">
      <c r="A461" s="10">
        <v>459</v>
      </c>
      <c r="B461" s="10">
        <v>883512</v>
      </c>
      <c r="C461" s="23" t="s">
        <v>527</v>
      </c>
      <c r="D461" s="25" t="s">
        <v>7</v>
      </c>
      <c r="E461" s="10" t="s">
        <v>8</v>
      </c>
      <c r="F461" s="10"/>
      <c r="G461" s="24">
        <v>601348.65</v>
      </c>
      <c r="H461" s="24"/>
      <c r="I461" s="14">
        <v>693130.04</v>
      </c>
      <c r="J461" s="13">
        <f t="shared" si="111"/>
        <v>11159.393644</v>
      </c>
      <c r="K461" s="13">
        <f t="shared" si="112"/>
        <v>704289.43364400009</v>
      </c>
      <c r="L461" s="36">
        <v>601348.65</v>
      </c>
      <c r="M461" s="37">
        <f t="shared" si="113"/>
        <v>601348.65</v>
      </c>
      <c r="N461" s="37">
        <f t="shared" si="114"/>
        <v>704289.43364400009</v>
      </c>
      <c r="O461" s="37">
        <f t="shared" si="115"/>
        <v>652819.04182200006</v>
      </c>
      <c r="P461" s="37">
        <f t="shared" si="116"/>
        <v>652819.04182200006</v>
      </c>
      <c r="Q461" s="38">
        <f t="shared" si="117"/>
        <v>72790.126175329307</v>
      </c>
      <c r="R461" s="39">
        <f t="shared" si="118"/>
        <v>0.11150123006855631</v>
      </c>
      <c r="S461" s="40">
        <f>M461</f>
        <v>601348.65</v>
      </c>
      <c r="T461" s="32" t="s">
        <v>804</v>
      </c>
    </row>
    <row r="462" spans="1:20" ht="25.5">
      <c r="A462" s="10">
        <v>460</v>
      </c>
      <c r="B462" s="10">
        <v>883521</v>
      </c>
      <c r="C462" s="23" t="s">
        <v>528</v>
      </c>
      <c r="D462" s="25" t="s">
        <v>7</v>
      </c>
      <c r="E462" s="10" t="s">
        <v>8</v>
      </c>
      <c r="F462" s="10"/>
      <c r="G462" s="24">
        <v>338848.65</v>
      </c>
      <c r="H462" s="24"/>
      <c r="I462" s="14">
        <v>571803.81999999995</v>
      </c>
      <c r="J462" s="13">
        <f t="shared" si="111"/>
        <v>9206.0415019999982</v>
      </c>
      <c r="K462" s="13">
        <f t="shared" si="112"/>
        <v>581009.8615019999</v>
      </c>
      <c r="L462" s="36">
        <v>338848.65</v>
      </c>
      <c r="M462" s="37">
        <f t="shared" si="113"/>
        <v>338848.65</v>
      </c>
      <c r="N462" s="37">
        <f t="shared" si="114"/>
        <v>581009.8615019999</v>
      </c>
      <c r="O462" s="37">
        <f t="shared" si="115"/>
        <v>459929.25575099996</v>
      </c>
      <c r="P462" s="37">
        <f t="shared" si="116"/>
        <v>459929.25575099996</v>
      </c>
      <c r="Q462" s="38">
        <f t="shared" si="117"/>
        <v>171233.8347934139</v>
      </c>
      <c r="R462" s="39">
        <f t="shared" si="118"/>
        <v>0.37230472437291051</v>
      </c>
      <c r="S462" s="40">
        <f>O462</f>
        <v>459929.25575099996</v>
      </c>
      <c r="T462" s="35" t="s">
        <v>810</v>
      </c>
    </row>
    <row r="463" spans="1:20" ht="38.25">
      <c r="A463" s="10">
        <v>461</v>
      </c>
      <c r="B463" s="10">
        <v>883521</v>
      </c>
      <c r="C463" s="23" t="s">
        <v>529</v>
      </c>
      <c r="D463" s="25" t="s">
        <v>7</v>
      </c>
      <c r="E463" s="10" t="s">
        <v>8</v>
      </c>
      <c r="F463" s="10"/>
      <c r="G463" s="24">
        <v>601348.65</v>
      </c>
      <c r="H463" s="24"/>
      <c r="I463" s="14">
        <v>571803.81999999995</v>
      </c>
      <c r="J463" s="13">
        <f t="shared" si="111"/>
        <v>9206.0415019999982</v>
      </c>
      <c r="K463" s="13">
        <f t="shared" si="112"/>
        <v>581009.8615019999</v>
      </c>
      <c r="L463" s="36">
        <v>601348.65</v>
      </c>
      <c r="M463" s="37">
        <f t="shared" si="113"/>
        <v>581009.8615019999</v>
      </c>
      <c r="N463" s="37">
        <f t="shared" si="114"/>
        <v>601348.65</v>
      </c>
      <c r="O463" s="37">
        <f t="shared" si="115"/>
        <v>591179.25575100002</v>
      </c>
      <c r="P463" s="37">
        <f t="shared" si="116"/>
        <v>591179.25575100002</v>
      </c>
      <c r="Q463" s="38">
        <f t="shared" si="117"/>
        <v>14381.695268051019</v>
      </c>
      <c r="R463" s="39">
        <f t="shared" si="118"/>
        <v>2.432713111657029E-2</v>
      </c>
      <c r="S463" s="40">
        <f>M463</f>
        <v>581009.8615019999</v>
      </c>
      <c r="T463" s="32" t="s">
        <v>804</v>
      </c>
    </row>
    <row r="464" spans="1:20" ht="25.5">
      <c r="A464" s="10">
        <v>462</v>
      </c>
      <c r="B464" s="10">
        <v>883521</v>
      </c>
      <c r="C464" s="23" t="s">
        <v>530</v>
      </c>
      <c r="D464" s="25" t="s">
        <v>7</v>
      </c>
      <c r="E464" s="10" t="s">
        <v>8</v>
      </c>
      <c r="F464" s="10"/>
      <c r="G464" s="24">
        <v>338848.65</v>
      </c>
      <c r="H464" s="24"/>
      <c r="I464" s="14">
        <v>605352.4</v>
      </c>
      <c r="J464" s="13">
        <f t="shared" si="111"/>
        <v>9746.1736400000009</v>
      </c>
      <c r="K464" s="13">
        <f t="shared" si="112"/>
        <v>615098.57364000008</v>
      </c>
      <c r="L464" s="36">
        <v>338848.65</v>
      </c>
      <c r="M464" s="37">
        <f t="shared" si="113"/>
        <v>338848.65</v>
      </c>
      <c r="N464" s="37">
        <f t="shared" si="114"/>
        <v>615098.57364000008</v>
      </c>
      <c r="O464" s="37">
        <f t="shared" si="115"/>
        <v>476973.61182000005</v>
      </c>
      <c r="P464" s="37">
        <f t="shared" si="116"/>
        <v>476973.61182000005</v>
      </c>
      <c r="Q464" s="38">
        <f t="shared" si="117"/>
        <v>195338.19430810996</v>
      </c>
      <c r="R464" s="39">
        <f t="shared" si="118"/>
        <v>0.40953669022223926</v>
      </c>
      <c r="S464" s="40">
        <f>O464</f>
        <v>476973.61182000005</v>
      </c>
      <c r="T464" s="35" t="s">
        <v>810</v>
      </c>
    </row>
    <row r="465" spans="1:20" ht="38.25">
      <c r="A465" s="10">
        <v>463</v>
      </c>
      <c r="B465" s="10">
        <v>883521</v>
      </c>
      <c r="C465" s="23" t="s">
        <v>531</v>
      </c>
      <c r="D465" s="25" t="s">
        <v>7</v>
      </c>
      <c r="E465" s="10" t="s">
        <v>8</v>
      </c>
      <c r="F465" s="10"/>
      <c r="G465" s="24">
        <v>601348.65</v>
      </c>
      <c r="H465" s="24"/>
      <c r="I465" s="4">
        <v>693130.04</v>
      </c>
      <c r="J465" s="13">
        <f t="shared" si="111"/>
        <v>11159.393644</v>
      </c>
      <c r="K465" s="13">
        <f t="shared" si="112"/>
        <v>704289.43364400009</v>
      </c>
      <c r="L465" s="36">
        <v>601348.65</v>
      </c>
      <c r="M465" s="37">
        <f t="shared" si="113"/>
        <v>601348.65</v>
      </c>
      <c r="N465" s="37">
        <f t="shared" si="114"/>
        <v>704289.43364400009</v>
      </c>
      <c r="O465" s="37">
        <f t="shared" si="115"/>
        <v>652819.04182200006</v>
      </c>
      <c r="P465" s="37">
        <f t="shared" si="116"/>
        <v>652819.04182200006</v>
      </c>
      <c r="Q465" s="38">
        <f t="shared" si="117"/>
        <v>72790.126175329307</v>
      </c>
      <c r="R465" s="39">
        <f t="shared" si="118"/>
        <v>0.11150123006855631</v>
      </c>
      <c r="S465" s="40">
        <f t="shared" ref="S465:S478" si="121">M465</f>
        <v>601348.65</v>
      </c>
      <c r="T465" s="32" t="s">
        <v>804</v>
      </c>
    </row>
    <row r="466" spans="1:20" ht="25.5">
      <c r="A466" s="10">
        <v>464</v>
      </c>
      <c r="B466" s="10">
        <v>883522</v>
      </c>
      <c r="C466" s="23" t="s">
        <v>532</v>
      </c>
      <c r="D466" s="25" t="s">
        <v>7</v>
      </c>
      <c r="E466" s="10" t="s">
        <v>8</v>
      </c>
      <c r="F466" s="10"/>
      <c r="G466" s="24">
        <v>338848.65</v>
      </c>
      <c r="H466" s="24"/>
      <c r="I466" s="4">
        <v>354553.53</v>
      </c>
      <c r="J466" s="13">
        <f t="shared" si="111"/>
        <v>5708.3118330000007</v>
      </c>
      <c r="K466" s="13">
        <f t="shared" si="112"/>
        <v>360261.84183300001</v>
      </c>
      <c r="L466" s="36">
        <v>338848.65</v>
      </c>
      <c r="M466" s="37">
        <f t="shared" si="113"/>
        <v>338848.65</v>
      </c>
      <c r="N466" s="37">
        <f t="shared" si="114"/>
        <v>360261.84183300001</v>
      </c>
      <c r="O466" s="37">
        <f t="shared" si="115"/>
        <v>349555.24591649999</v>
      </c>
      <c r="P466" s="37">
        <f t="shared" si="116"/>
        <v>349555.24591649999</v>
      </c>
      <c r="Q466" s="38">
        <f t="shared" si="117"/>
        <v>15141.413151963867</v>
      </c>
      <c r="R466" s="39">
        <f t="shared" si="118"/>
        <v>4.3316223483542776E-2</v>
      </c>
      <c r="S466" s="40">
        <f t="shared" si="121"/>
        <v>338848.65</v>
      </c>
      <c r="T466" s="32" t="s">
        <v>804</v>
      </c>
    </row>
    <row r="467" spans="1:20" ht="38.25">
      <c r="A467" s="10">
        <v>465</v>
      </c>
      <c r="B467" s="10">
        <v>883522</v>
      </c>
      <c r="C467" s="23" t="s">
        <v>533</v>
      </c>
      <c r="D467" s="25" t="s">
        <v>7</v>
      </c>
      <c r="E467" s="10" t="s">
        <v>8</v>
      </c>
      <c r="F467" s="10"/>
      <c r="G467" s="24">
        <v>601348.65</v>
      </c>
      <c r="H467" s="24"/>
      <c r="I467" s="4">
        <v>571803.81999999995</v>
      </c>
      <c r="J467" s="13">
        <f t="shared" si="111"/>
        <v>9206.0415019999982</v>
      </c>
      <c r="K467" s="13">
        <f t="shared" si="112"/>
        <v>581009.8615019999</v>
      </c>
      <c r="L467" s="36">
        <v>601348.65</v>
      </c>
      <c r="M467" s="37">
        <f t="shared" si="113"/>
        <v>581009.8615019999</v>
      </c>
      <c r="N467" s="37">
        <f t="shared" si="114"/>
        <v>601348.65</v>
      </c>
      <c r="O467" s="37">
        <f t="shared" si="115"/>
        <v>591179.25575100002</v>
      </c>
      <c r="P467" s="37">
        <f t="shared" si="116"/>
        <v>591179.25575100002</v>
      </c>
      <c r="Q467" s="38">
        <f t="shared" si="117"/>
        <v>14381.695268051019</v>
      </c>
      <c r="R467" s="39">
        <f t="shared" si="118"/>
        <v>2.432713111657029E-2</v>
      </c>
      <c r="S467" s="40">
        <f t="shared" si="121"/>
        <v>581009.8615019999</v>
      </c>
      <c r="T467" s="32" t="s">
        <v>804</v>
      </c>
    </row>
    <row r="468" spans="1:20" ht="25.5">
      <c r="A468" s="10">
        <v>466</v>
      </c>
      <c r="B468" s="10">
        <v>883522</v>
      </c>
      <c r="C468" s="23" t="s">
        <v>534</v>
      </c>
      <c r="D468" s="25" t="s">
        <v>7</v>
      </c>
      <c r="E468" s="10" t="s">
        <v>8</v>
      </c>
      <c r="F468" s="10"/>
      <c r="G468" s="24">
        <v>338848.65</v>
      </c>
      <c r="H468" s="24"/>
      <c r="I468" s="4">
        <v>354553.53</v>
      </c>
      <c r="J468" s="13">
        <f t="shared" si="111"/>
        <v>5708.3118330000007</v>
      </c>
      <c r="K468" s="13">
        <f t="shared" si="112"/>
        <v>360261.84183300001</v>
      </c>
      <c r="L468" s="36">
        <v>338848.65</v>
      </c>
      <c r="M468" s="37">
        <f t="shared" si="113"/>
        <v>338848.65</v>
      </c>
      <c r="N468" s="37">
        <f t="shared" si="114"/>
        <v>360261.84183300001</v>
      </c>
      <c r="O468" s="37">
        <f t="shared" si="115"/>
        <v>349555.24591649999</v>
      </c>
      <c r="P468" s="37">
        <f t="shared" si="116"/>
        <v>349555.24591649999</v>
      </c>
      <c r="Q468" s="38">
        <f t="shared" si="117"/>
        <v>15141.413151963867</v>
      </c>
      <c r="R468" s="39">
        <f t="shared" si="118"/>
        <v>4.3316223483542776E-2</v>
      </c>
      <c r="S468" s="40">
        <f t="shared" si="121"/>
        <v>338848.65</v>
      </c>
      <c r="T468" s="32" t="s">
        <v>804</v>
      </c>
    </row>
    <row r="469" spans="1:20" ht="38.25">
      <c r="A469" s="10">
        <v>467</v>
      </c>
      <c r="B469" s="10">
        <v>883522</v>
      </c>
      <c r="C469" s="23" t="s">
        <v>535</v>
      </c>
      <c r="D469" s="25" t="s">
        <v>7</v>
      </c>
      <c r="E469" s="10" t="s">
        <v>8</v>
      </c>
      <c r="F469" s="10"/>
      <c r="G469" s="24">
        <v>601348.65</v>
      </c>
      <c r="H469" s="24"/>
      <c r="I469" s="4">
        <v>571803.81999999995</v>
      </c>
      <c r="J469" s="13">
        <f t="shared" si="111"/>
        <v>9206.0415019999982</v>
      </c>
      <c r="K469" s="13">
        <f t="shared" si="112"/>
        <v>581009.8615019999</v>
      </c>
      <c r="L469" s="36">
        <v>601348.65</v>
      </c>
      <c r="M469" s="37">
        <f t="shared" si="113"/>
        <v>581009.8615019999</v>
      </c>
      <c r="N469" s="37">
        <f t="shared" si="114"/>
        <v>601348.65</v>
      </c>
      <c r="O469" s="37">
        <f t="shared" si="115"/>
        <v>591179.25575100002</v>
      </c>
      <c r="P469" s="37">
        <f t="shared" si="116"/>
        <v>591179.25575100002</v>
      </c>
      <c r="Q469" s="38">
        <f t="shared" si="117"/>
        <v>14381.695268051019</v>
      </c>
      <c r="R469" s="39">
        <f t="shared" si="118"/>
        <v>2.432713111657029E-2</v>
      </c>
      <c r="S469" s="40">
        <f t="shared" si="121"/>
        <v>581009.8615019999</v>
      </c>
      <c r="T469" s="32" t="s">
        <v>804</v>
      </c>
    </row>
    <row r="470" spans="1:20" ht="25.5">
      <c r="A470" s="10">
        <v>468</v>
      </c>
      <c r="B470" s="10">
        <v>883521</v>
      </c>
      <c r="C470" s="23" t="s">
        <v>536</v>
      </c>
      <c r="D470" s="25" t="s">
        <v>7</v>
      </c>
      <c r="E470" s="10" t="s">
        <v>8</v>
      </c>
      <c r="F470" s="10"/>
      <c r="G470" s="24">
        <v>338848.65</v>
      </c>
      <c r="H470" s="24"/>
      <c r="I470" s="4">
        <v>438820.04</v>
      </c>
      <c r="J470" s="13">
        <f t="shared" si="111"/>
        <v>7065.0026439999992</v>
      </c>
      <c r="K470" s="13">
        <f t="shared" si="112"/>
        <v>445885.04264399997</v>
      </c>
      <c r="L470" s="36">
        <v>338848.65</v>
      </c>
      <c r="M470" s="37">
        <f t="shared" si="113"/>
        <v>338848.65</v>
      </c>
      <c r="N470" s="37">
        <f t="shared" si="114"/>
        <v>445885.04264399997</v>
      </c>
      <c r="O470" s="37">
        <f t="shared" si="115"/>
        <v>392366.84632200003</v>
      </c>
      <c r="P470" s="37">
        <f t="shared" si="116"/>
        <v>392366.84632200003</v>
      </c>
      <c r="Q470" s="38">
        <f t="shared" si="117"/>
        <v>75686.159072317692</v>
      </c>
      <c r="R470" s="39">
        <f t="shared" si="118"/>
        <v>0.19289641768103169</v>
      </c>
      <c r="S470" s="40">
        <f t="shared" si="121"/>
        <v>338848.65</v>
      </c>
      <c r="T470" s="32" t="s">
        <v>804</v>
      </c>
    </row>
    <row r="471" spans="1:20" ht="38.25">
      <c r="A471" s="10">
        <v>469</v>
      </c>
      <c r="B471" s="10">
        <v>883521</v>
      </c>
      <c r="C471" s="23" t="s">
        <v>537</v>
      </c>
      <c r="D471" s="25" t="s">
        <v>7</v>
      </c>
      <c r="E471" s="10" t="s">
        <v>8</v>
      </c>
      <c r="F471" s="10"/>
      <c r="G471" s="24">
        <v>601348.65</v>
      </c>
      <c r="H471" s="24"/>
      <c r="I471" s="4">
        <v>693130.04</v>
      </c>
      <c r="J471" s="13">
        <f t="shared" si="111"/>
        <v>11159.393644</v>
      </c>
      <c r="K471" s="13">
        <f t="shared" si="112"/>
        <v>704289.43364400009</v>
      </c>
      <c r="L471" s="36">
        <v>601348.65</v>
      </c>
      <c r="M471" s="37">
        <f t="shared" si="113"/>
        <v>601348.65</v>
      </c>
      <c r="N471" s="37">
        <f t="shared" si="114"/>
        <v>704289.43364400009</v>
      </c>
      <c r="O471" s="37">
        <f t="shared" si="115"/>
        <v>652819.04182200006</v>
      </c>
      <c r="P471" s="37">
        <f t="shared" si="116"/>
        <v>652819.04182200006</v>
      </c>
      <c r="Q471" s="38">
        <f t="shared" si="117"/>
        <v>72790.126175329307</v>
      </c>
      <c r="R471" s="39">
        <f t="shared" si="118"/>
        <v>0.11150123006855631</v>
      </c>
      <c r="S471" s="40">
        <f t="shared" si="121"/>
        <v>601348.65</v>
      </c>
      <c r="T471" s="32" t="s">
        <v>804</v>
      </c>
    </row>
    <row r="472" spans="1:20" ht="25.5">
      <c r="A472" s="10">
        <v>470</v>
      </c>
      <c r="B472" s="10">
        <v>883521</v>
      </c>
      <c r="C472" s="23" t="s">
        <v>538</v>
      </c>
      <c r="D472" s="25" t="s">
        <v>7</v>
      </c>
      <c r="E472" s="10" t="s">
        <v>8</v>
      </c>
      <c r="F472" s="10"/>
      <c r="G472" s="24">
        <v>338848.65</v>
      </c>
      <c r="H472" s="24"/>
      <c r="I472" s="4">
        <v>438820.04</v>
      </c>
      <c r="J472" s="13">
        <f t="shared" si="111"/>
        <v>7065.0026439999992</v>
      </c>
      <c r="K472" s="13">
        <f t="shared" si="112"/>
        <v>445885.04264399997</v>
      </c>
      <c r="L472" s="36">
        <v>338848.65</v>
      </c>
      <c r="M472" s="37">
        <f t="shared" si="113"/>
        <v>338848.65</v>
      </c>
      <c r="N472" s="37">
        <f t="shared" si="114"/>
        <v>445885.04264399997</v>
      </c>
      <c r="O472" s="37">
        <f t="shared" si="115"/>
        <v>392366.84632200003</v>
      </c>
      <c r="P472" s="37">
        <f t="shared" si="116"/>
        <v>392366.84632200003</v>
      </c>
      <c r="Q472" s="38">
        <f t="shared" si="117"/>
        <v>75686.159072317692</v>
      </c>
      <c r="R472" s="39">
        <f t="shared" si="118"/>
        <v>0.19289641768103169</v>
      </c>
      <c r="S472" s="40">
        <f t="shared" si="121"/>
        <v>338848.65</v>
      </c>
      <c r="T472" s="32" t="s">
        <v>804</v>
      </c>
    </row>
    <row r="473" spans="1:20" ht="38.25">
      <c r="A473" s="10">
        <v>471</v>
      </c>
      <c r="B473" s="10">
        <v>883521</v>
      </c>
      <c r="C473" s="23" t="s">
        <v>539</v>
      </c>
      <c r="D473" s="25" t="s">
        <v>7</v>
      </c>
      <c r="E473" s="10" t="s">
        <v>8</v>
      </c>
      <c r="F473" s="10"/>
      <c r="G473" s="24">
        <v>601348.65</v>
      </c>
      <c r="H473" s="24"/>
      <c r="I473" s="4">
        <v>693130.04</v>
      </c>
      <c r="J473" s="13">
        <f t="shared" si="111"/>
        <v>11159.393644</v>
      </c>
      <c r="K473" s="13">
        <f t="shared" si="112"/>
        <v>704289.43364400009</v>
      </c>
      <c r="L473" s="36">
        <v>601348.65</v>
      </c>
      <c r="M473" s="37">
        <f t="shared" si="113"/>
        <v>601348.65</v>
      </c>
      <c r="N473" s="37">
        <f t="shared" si="114"/>
        <v>704289.43364400009</v>
      </c>
      <c r="O473" s="37">
        <f t="shared" si="115"/>
        <v>652819.04182200006</v>
      </c>
      <c r="P473" s="37">
        <f t="shared" si="116"/>
        <v>652819.04182200006</v>
      </c>
      <c r="Q473" s="38">
        <f t="shared" si="117"/>
        <v>72790.126175329307</v>
      </c>
      <c r="R473" s="39">
        <f t="shared" si="118"/>
        <v>0.11150123006855631</v>
      </c>
      <c r="S473" s="40">
        <f t="shared" si="121"/>
        <v>601348.65</v>
      </c>
      <c r="T473" s="32" t="s">
        <v>804</v>
      </c>
    </row>
    <row r="474" spans="1:20" ht="25.5">
      <c r="A474" s="10">
        <v>472</v>
      </c>
      <c r="B474" s="10">
        <v>883522</v>
      </c>
      <c r="C474" s="23" t="s">
        <v>540</v>
      </c>
      <c r="D474" s="25" t="s">
        <v>7</v>
      </c>
      <c r="E474" s="10" t="s">
        <v>8</v>
      </c>
      <c r="F474" s="10"/>
      <c r="G474" s="24">
        <v>338848.65</v>
      </c>
      <c r="H474" s="24"/>
      <c r="I474" s="4">
        <v>354553.53</v>
      </c>
      <c r="J474" s="13">
        <f t="shared" si="111"/>
        <v>5708.3118330000007</v>
      </c>
      <c r="K474" s="13">
        <f t="shared" si="112"/>
        <v>360261.84183300001</v>
      </c>
      <c r="L474" s="36">
        <v>338848.65</v>
      </c>
      <c r="M474" s="37">
        <f t="shared" si="113"/>
        <v>338848.65</v>
      </c>
      <c r="N474" s="37">
        <f t="shared" si="114"/>
        <v>360261.84183300001</v>
      </c>
      <c r="O474" s="37">
        <f t="shared" si="115"/>
        <v>349555.24591649999</v>
      </c>
      <c r="P474" s="37">
        <f t="shared" si="116"/>
        <v>349555.24591649999</v>
      </c>
      <c r="Q474" s="38">
        <f t="shared" si="117"/>
        <v>15141.413151963867</v>
      </c>
      <c r="R474" s="39">
        <f t="shared" si="118"/>
        <v>4.3316223483542776E-2</v>
      </c>
      <c r="S474" s="40">
        <f t="shared" si="121"/>
        <v>338848.65</v>
      </c>
      <c r="T474" s="32" t="s">
        <v>804</v>
      </c>
    </row>
    <row r="475" spans="1:20" ht="38.25">
      <c r="A475" s="10">
        <v>473</v>
      </c>
      <c r="B475" s="10">
        <v>883522</v>
      </c>
      <c r="C475" s="23" t="s">
        <v>541</v>
      </c>
      <c r="D475" s="25" t="s">
        <v>7</v>
      </c>
      <c r="E475" s="10" t="s">
        <v>8</v>
      </c>
      <c r="F475" s="10"/>
      <c r="G475" s="24">
        <v>601348.65</v>
      </c>
      <c r="H475" s="24"/>
      <c r="I475" s="4">
        <v>571803.81999999995</v>
      </c>
      <c r="J475" s="13">
        <f t="shared" si="111"/>
        <v>9206.0415019999982</v>
      </c>
      <c r="K475" s="13">
        <f t="shared" si="112"/>
        <v>581009.8615019999</v>
      </c>
      <c r="L475" s="36">
        <v>601348.65</v>
      </c>
      <c r="M475" s="37">
        <f t="shared" si="113"/>
        <v>581009.8615019999</v>
      </c>
      <c r="N475" s="37">
        <f t="shared" si="114"/>
        <v>601348.65</v>
      </c>
      <c r="O475" s="37">
        <f t="shared" si="115"/>
        <v>591179.25575100002</v>
      </c>
      <c r="P475" s="37">
        <f t="shared" si="116"/>
        <v>591179.25575100002</v>
      </c>
      <c r="Q475" s="38">
        <f t="shared" si="117"/>
        <v>14381.695268051019</v>
      </c>
      <c r="R475" s="39">
        <f t="shared" si="118"/>
        <v>2.432713111657029E-2</v>
      </c>
      <c r="S475" s="40">
        <f t="shared" si="121"/>
        <v>581009.8615019999</v>
      </c>
      <c r="T475" s="32" t="s">
        <v>804</v>
      </c>
    </row>
    <row r="476" spans="1:20" ht="25.5">
      <c r="A476" s="10">
        <v>474</v>
      </c>
      <c r="B476" s="10">
        <v>883522</v>
      </c>
      <c r="C476" s="23" t="s">
        <v>542</v>
      </c>
      <c r="D476" s="25" t="s">
        <v>7</v>
      </c>
      <c r="E476" s="10" t="s">
        <v>8</v>
      </c>
      <c r="F476" s="10"/>
      <c r="G476" s="24">
        <v>338848.65</v>
      </c>
      <c r="H476" s="24"/>
      <c r="I476" s="4">
        <v>354553.53</v>
      </c>
      <c r="J476" s="13">
        <f t="shared" si="111"/>
        <v>5708.3118330000007</v>
      </c>
      <c r="K476" s="13">
        <f t="shared" si="112"/>
        <v>360261.84183300001</v>
      </c>
      <c r="L476" s="36">
        <v>338848.65</v>
      </c>
      <c r="M476" s="37">
        <f t="shared" si="113"/>
        <v>338848.65</v>
      </c>
      <c r="N476" s="37">
        <f t="shared" si="114"/>
        <v>360261.84183300001</v>
      </c>
      <c r="O476" s="37">
        <f t="shared" si="115"/>
        <v>349555.24591649999</v>
      </c>
      <c r="P476" s="37">
        <f t="shared" si="116"/>
        <v>349555.24591649999</v>
      </c>
      <c r="Q476" s="38">
        <f t="shared" si="117"/>
        <v>15141.413151963867</v>
      </c>
      <c r="R476" s="39">
        <f t="shared" si="118"/>
        <v>4.3316223483542776E-2</v>
      </c>
      <c r="S476" s="40">
        <f t="shared" si="121"/>
        <v>338848.65</v>
      </c>
      <c r="T476" s="32" t="s">
        <v>804</v>
      </c>
    </row>
    <row r="477" spans="1:20" ht="38.25">
      <c r="A477" s="10">
        <v>475</v>
      </c>
      <c r="B477" s="10">
        <v>883522</v>
      </c>
      <c r="C477" s="23" t="s">
        <v>543</v>
      </c>
      <c r="D477" s="25" t="s">
        <v>7</v>
      </c>
      <c r="E477" s="10" t="s">
        <v>8</v>
      </c>
      <c r="F477" s="10"/>
      <c r="G477" s="24">
        <v>601348.65</v>
      </c>
      <c r="H477" s="24"/>
      <c r="I477" s="4">
        <v>571803.81999999995</v>
      </c>
      <c r="J477" s="13">
        <f t="shared" si="111"/>
        <v>9206.0415019999982</v>
      </c>
      <c r="K477" s="13">
        <f t="shared" si="112"/>
        <v>581009.8615019999</v>
      </c>
      <c r="L477" s="36">
        <v>601348.65</v>
      </c>
      <c r="M477" s="37">
        <f t="shared" si="113"/>
        <v>581009.8615019999</v>
      </c>
      <c r="N477" s="37">
        <f t="shared" si="114"/>
        <v>601348.65</v>
      </c>
      <c r="O477" s="37">
        <f t="shared" si="115"/>
        <v>591179.25575100002</v>
      </c>
      <c r="P477" s="37">
        <f t="shared" si="116"/>
        <v>591179.25575100002</v>
      </c>
      <c r="Q477" s="38">
        <f t="shared" si="117"/>
        <v>14381.695268051019</v>
      </c>
      <c r="R477" s="39">
        <f t="shared" si="118"/>
        <v>2.432713111657029E-2</v>
      </c>
      <c r="S477" s="40">
        <f t="shared" si="121"/>
        <v>581009.8615019999</v>
      </c>
      <c r="T477" s="32" t="s">
        <v>804</v>
      </c>
    </row>
    <row r="478" spans="1:20" ht="25.5">
      <c r="A478" s="10">
        <v>476</v>
      </c>
      <c r="B478" s="10">
        <v>883902</v>
      </c>
      <c r="C478" s="23" t="s">
        <v>544</v>
      </c>
      <c r="D478" s="25" t="s">
        <v>7</v>
      </c>
      <c r="E478" s="10" t="s">
        <v>8</v>
      </c>
      <c r="F478" s="10"/>
      <c r="G478" s="24">
        <v>441987.26</v>
      </c>
      <c r="H478" s="24"/>
      <c r="I478" s="14">
        <v>605352.4</v>
      </c>
      <c r="J478" s="13">
        <f t="shared" si="111"/>
        <v>9746.1736400000009</v>
      </c>
      <c r="K478" s="13">
        <f t="shared" si="112"/>
        <v>615098.57364000008</v>
      </c>
      <c r="L478" s="36">
        <v>441987.26250000001</v>
      </c>
      <c r="M478" s="37">
        <f t="shared" si="113"/>
        <v>441987.26250000001</v>
      </c>
      <c r="N478" s="37">
        <f t="shared" si="114"/>
        <v>615098.57364000008</v>
      </c>
      <c r="O478" s="37">
        <f t="shared" si="115"/>
        <v>528542.91807000001</v>
      </c>
      <c r="P478" s="37">
        <f t="shared" si="116"/>
        <v>528542.91807000001</v>
      </c>
      <c r="Q478" s="38">
        <f t="shared" si="117"/>
        <v>122408.18200718878</v>
      </c>
      <c r="R478" s="39">
        <f t="shared" si="118"/>
        <v>0.23159553902295799</v>
      </c>
      <c r="S478" s="40">
        <f t="shared" si="121"/>
        <v>441987.26250000001</v>
      </c>
      <c r="T478" s="32" t="s">
        <v>804</v>
      </c>
    </row>
    <row r="479" spans="1:20" ht="38.25">
      <c r="A479" s="10">
        <v>477</v>
      </c>
      <c r="B479" s="10">
        <v>883522</v>
      </c>
      <c r="C479" s="23" t="s">
        <v>545</v>
      </c>
      <c r="D479" s="25" t="s">
        <v>7</v>
      </c>
      <c r="E479" s="10" t="s">
        <v>8</v>
      </c>
      <c r="F479" s="10"/>
      <c r="G479" s="24">
        <v>338848.65</v>
      </c>
      <c r="H479" s="24"/>
      <c r="I479" s="14">
        <v>619792.18000000005</v>
      </c>
      <c r="J479" s="13">
        <f t="shared" si="111"/>
        <v>9978.6540980000009</v>
      </c>
      <c r="K479" s="13">
        <f t="shared" si="112"/>
        <v>629770.83409800008</v>
      </c>
      <c r="L479" s="36">
        <v>338848.65</v>
      </c>
      <c r="M479" s="37">
        <f t="shared" si="113"/>
        <v>338848.65</v>
      </c>
      <c r="N479" s="37">
        <f t="shared" si="114"/>
        <v>629770.83409800008</v>
      </c>
      <c r="O479" s="37">
        <f t="shared" si="115"/>
        <v>484309.74204900005</v>
      </c>
      <c r="P479" s="37">
        <f t="shared" si="116"/>
        <v>484309.74204900005</v>
      </c>
      <c r="Q479" s="38">
        <f t="shared" si="117"/>
        <v>205713.04917329695</v>
      </c>
      <c r="R479" s="39">
        <f t="shared" si="118"/>
        <v>0.4247551335700448</v>
      </c>
      <c r="S479" s="40">
        <f>O479</f>
        <v>484309.74204900005</v>
      </c>
      <c r="T479" s="35" t="s">
        <v>810</v>
      </c>
    </row>
    <row r="480" spans="1:20" ht="38.25">
      <c r="A480" s="10">
        <v>478</v>
      </c>
      <c r="B480" s="10">
        <v>883522</v>
      </c>
      <c r="C480" s="23" t="s">
        <v>546</v>
      </c>
      <c r="D480" s="25" t="s">
        <v>7</v>
      </c>
      <c r="E480" s="10" t="s">
        <v>8</v>
      </c>
      <c r="F480" s="10"/>
      <c r="G480" s="24">
        <v>601348.65</v>
      </c>
      <c r="H480" s="24"/>
      <c r="I480" s="14">
        <v>619792.18000000005</v>
      </c>
      <c r="J480" s="13">
        <f t="shared" si="111"/>
        <v>9978.6540980000009</v>
      </c>
      <c r="K480" s="13">
        <f t="shared" si="112"/>
        <v>629770.83409800008</v>
      </c>
      <c r="L480" s="36">
        <v>601348.65</v>
      </c>
      <c r="M480" s="37">
        <f t="shared" si="113"/>
        <v>601348.65</v>
      </c>
      <c r="N480" s="37">
        <f t="shared" si="114"/>
        <v>629770.83409800008</v>
      </c>
      <c r="O480" s="37">
        <f t="shared" si="115"/>
        <v>615559.74204899999</v>
      </c>
      <c r="P480" s="37">
        <f t="shared" si="116"/>
        <v>615559.74204899999</v>
      </c>
      <c r="Q480" s="38">
        <f t="shared" si="117"/>
        <v>20097.519111831676</v>
      </c>
      <c r="R480" s="39">
        <f t="shared" si="118"/>
        <v>3.2649177226784704E-2</v>
      </c>
      <c r="S480" s="40">
        <f>M480</f>
        <v>601348.65</v>
      </c>
      <c r="T480" s="32" t="s">
        <v>804</v>
      </c>
    </row>
    <row r="481" spans="1:20" ht="38.25">
      <c r="A481" s="10">
        <v>479</v>
      </c>
      <c r="B481" s="10">
        <v>883522</v>
      </c>
      <c r="C481" s="23" t="s">
        <v>547</v>
      </c>
      <c r="D481" s="25" t="s">
        <v>7</v>
      </c>
      <c r="E481" s="10" t="s">
        <v>8</v>
      </c>
      <c r="F481" s="10"/>
      <c r="G481" s="24">
        <v>338848.65</v>
      </c>
      <c r="H481" s="24"/>
      <c r="I481" s="14">
        <v>619792.18000000005</v>
      </c>
      <c r="J481" s="13">
        <f t="shared" si="111"/>
        <v>9978.6540980000009</v>
      </c>
      <c r="K481" s="13">
        <f t="shared" si="112"/>
        <v>629770.83409800008</v>
      </c>
      <c r="L481" s="36">
        <v>338848.65</v>
      </c>
      <c r="M481" s="37">
        <f t="shared" si="113"/>
        <v>338848.65</v>
      </c>
      <c r="N481" s="37">
        <f t="shared" si="114"/>
        <v>629770.83409800008</v>
      </c>
      <c r="O481" s="37">
        <f t="shared" si="115"/>
        <v>484309.74204900005</v>
      </c>
      <c r="P481" s="37">
        <f t="shared" si="116"/>
        <v>484309.74204900005</v>
      </c>
      <c r="Q481" s="38">
        <f t="shared" si="117"/>
        <v>205713.04917329695</v>
      </c>
      <c r="R481" s="39">
        <f t="shared" si="118"/>
        <v>0.4247551335700448</v>
      </c>
      <c r="S481" s="40">
        <f>O481</f>
        <v>484309.74204900005</v>
      </c>
      <c r="T481" s="35" t="s">
        <v>810</v>
      </c>
    </row>
    <row r="482" spans="1:20" ht="51">
      <c r="A482" s="10">
        <v>480</v>
      </c>
      <c r="B482" s="10">
        <v>883522</v>
      </c>
      <c r="C482" s="23" t="s">
        <v>548</v>
      </c>
      <c r="D482" s="25" t="s">
        <v>7</v>
      </c>
      <c r="E482" s="10" t="s">
        <v>8</v>
      </c>
      <c r="F482" s="10"/>
      <c r="G482" s="24">
        <v>601348.65</v>
      </c>
      <c r="H482" s="24"/>
      <c r="I482" s="14">
        <v>619792.18000000005</v>
      </c>
      <c r="J482" s="13">
        <f t="shared" si="111"/>
        <v>9978.6540980000009</v>
      </c>
      <c r="K482" s="13">
        <f t="shared" si="112"/>
        <v>629770.83409800008</v>
      </c>
      <c r="L482" s="36">
        <v>601348.65</v>
      </c>
      <c r="M482" s="37">
        <f t="shared" si="113"/>
        <v>601348.65</v>
      </c>
      <c r="N482" s="37">
        <f t="shared" si="114"/>
        <v>629770.83409800008</v>
      </c>
      <c r="O482" s="37">
        <f t="shared" si="115"/>
        <v>615559.74204899999</v>
      </c>
      <c r="P482" s="37">
        <f t="shared" si="116"/>
        <v>615559.74204899999</v>
      </c>
      <c r="Q482" s="38">
        <f t="shared" si="117"/>
        <v>20097.519111831676</v>
      </c>
      <c r="R482" s="39">
        <f t="shared" si="118"/>
        <v>3.2649177226784704E-2</v>
      </c>
      <c r="S482" s="40">
        <f>M482</f>
        <v>601348.65</v>
      </c>
      <c r="T482" s="32" t="s">
        <v>804</v>
      </c>
    </row>
    <row r="483" spans="1:20" ht="25.5">
      <c r="A483" s="10">
        <v>481</v>
      </c>
      <c r="B483" s="10">
        <v>883522</v>
      </c>
      <c r="C483" s="23" t="s">
        <v>549</v>
      </c>
      <c r="D483" s="25" t="s">
        <v>7</v>
      </c>
      <c r="E483" s="10" t="s">
        <v>8</v>
      </c>
      <c r="F483" s="10"/>
      <c r="G483" s="24">
        <v>338848.65</v>
      </c>
      <c r="H483" s="24"/>
      <c r="I483" s="14">
        <v>619792.18000000005</v>
      </c>
      <c r="J483" s="13">
        <f t="shared" si="111"/>
        <v>9978.6540980000009</v>
      </c>
      <c r="K483" s="13">
        <f t="shared" si="112"/>
        <v>629770.83409800008</v>
      </c>
      <c r="L483" s="36">
        <v>338848.65</v>
      </c>
      <c r="M483" s="37">
        <f t="shared" si="113"/>
        <v>338848.65</v>
      </c>
      <c r="N483" s="37">
        <f t="shared" si="114"/>
        <v>629770.83409800008</v>
      </c>
      <c r="O483" s="37">
        <f t="shared" si="115"/>
        <v>484309.74204900005</v>
      </c>
      <c r="P483" s="37">
        <f t="shared" si="116"/>
        <v>484309.74204900005</v>
      </c>
      <c r="Q483" s="38">
        <f t="shared" si="117"/>
        <v>205713.04917329695</v>
      </c>
      <c r="R483" s="39">
        <f t="shared" si="118"/>
        <v>0.4247551335700448</v>
      </c>
      <c r="S483" s="40">
        <f>O483</f>
        <v>484309.74204900005</v>
      </c>
      <c r="T483" s="35" t="s">
        <v>810</v>
      </c>
    </row>
    <row r="484" spans="1:20" ht="38.25">
      <c r="A484" s="10">
        <v>482</v>
      </c>
      <c r="B484" s="10">
        <v>883522</v>
      </c>
      <c r="C484" s="23" t="s">
        <v>550</v>
      </c>
      <c r="D484" s="25" t="s">
        <v>7</v>
      </c>
      <c r="E484" s="10" t="s">
        <v>8</v>
      </c>
      <c r="F484" s="10"/>
      <c r="G484" s="24">
        <v>601348.65</v>
      </c>
      <c r="H484" s="24"/>
      <c r="I484" s="14">
        <v>619792.18000000005</v>
      </c>
      <c r="J484" s="13">
        <f t="shared" si="111"/>
        <v>9978.6540980000009</v>
      </c>
      <c r="K484" s="13">
        <f t="shared" si="112"/>
        <v>629770.83409800008</v>
      </c>
      <c r="L484" s="36">
        <v>601348.65</v>
      </c>
      <c r="M484" s="37">
        <f t="shared" si="113"/>
        <v>601348.65</v>
      </c>
      <c r="N484" s="37">
        <f t="shared" si="114"/>
        <v>629770.83409800008</v>
      </c>
      <c r="O484" s="37">
        <f t="shared" si="115"/>
        <v>615559.74204899999</v>
      </c>
      <c r="P484" s="37">
        <f t="shared" si="116"/>
        <v>615559.74204899999</v>
      </c>
      <c r="Q484" s="38">
        <f t="shared" si="117"/>
        <v>20097.519111831676</v>
      </c>
      <c r="R484" s="39">
        <f t="shared" si="118"/>
        <v>3.2649177226784704E-2</v>
      </c>
      <c r="S484" s="40">
        <f>M484</f>
        <v>601348.65</v>
      </c>
      <c r="T484" s="32" t="s">
        <v>804</v>
      </c>
    </row>
    <row r="485" spans="1:20" ht="25.5">
      <c r="A485" s="10">
        <v>483</v>
      </c>
      <c r="B485" s="10">
        <v>883522</v>
      </c>
      <c r="C485" s="23" t="s">
        <v>551</v>
      </c>
      <c r="D485" s="25" t="s">
        <v>7</v>
      </c>
      <c r="E485" s="10" t="s">
        <v>8</v>
      </c>
      <c r="F485" s="10"/>
      <c r="G485" s="24">
        <v>338848.65</v>
      </c>
      <c r="H485" s="24"/>
      <c r="I485" s="14">
        <v>605352.4</v>
      </c>
      <c r="J485" s="13">
        <f t="shared" si="111"/>
        <v>9746.1736400000009</v>
      </c>
      <c r="K485" s="13">
        <f t="shared" si="112"/>
        <v>615098.57364000008</v>
      </c>
      <c r="L485" s="36">
        <v>338848.65</v>
      </c>
      <c r="M485" s="37">
        <f t="shared" si="113"/>
        <v>338848.65</v>
      </c>
      <c r="N485" s="37">
        <f t="shared" si="114"/>
        <v>615098.57364000008</v>
      </c>
      <c r="O485" s="37">
        <f t="shared" si="115"/>
        <v>476973.61182000005</v>
      </c>
      <c r="P485" s="37">
        <f t="shared" si="116"/>
        <v>476973.61182000005</v>
      </c>
      <c r="Q485" s="38">
        <f t="shared" si="117"/>
        <v>195338.19430810996</v>
      </c>
      <c r="R485" s="39">
        <f t="shared" si="118"/>
        <v>0.40953669022223926</v>
      </c>
      <c r="S485" s="40">
        <f>O485</f>
        <v>476973.61182000005</v>
      </c>
      <c r="T485" s="35" t="s">
        <v>810</v>
      </c>
    </row>
    <row r="486" spans="1:20" ht="38.25">
      <c r="A486" s="10">
        <v>484</v>
      </c>
      <c r="B486" s="10">
        <v>883522</v>
      </c>
      <c r="C486" s="23" t="s">
        <v>552</v>
      </c>
      <c r="D486" s="25" t="s">
        <v>7</v>
      </c>
      <c r="E486" s="10" t="s">
        <v>8</v>
      </c>
      <c r="F486" s="10"/>
      <c r="G486" s="24">
        <v>601348.65</v>
      </c>
      <c r="H486" s="24"/>
      <c r="I486" s="14">
        <v>619792.18000000005</v>
      </c>
      <c r="J486" s="13">
        <f t="shared" si="111"/>
        <v>9978.6540980000009</v>
      </c>
      <c r="K486" s="13">
        <f t="shared" si="112"/>
        <v>629770.83409800008</v>
      </c>
      <c r="L486" s="36">
        <v>601348.65</v>
      </c>
      <c r="M486" s="37">
        <f t="shared" si="113"/>
        <v>601348.65</v>
      </c>
      <c r="N486" s="37">
        <f t="shared" si="114"/>
        <v>629770.83409800008</v>
      </c>
      <c r="O486" s="37">
        <f t="shared" si="115"/>
        <v>615559.74204899999</v>
      </c>
      <c r="P486" s="37">
        <f t="shared" si="116"/>
        <v>615559.74204899999</v>
      </c>
      <c r="Q486" s="38">
        <f t="shared" si="117"/>
        <v>20097.519111831676</v>
      </c>
      <c r="R486" s="39">
        <f t="shared" si="118"/>
        <v>3.2649177226784704E-2</v>
      </c>
      <c r="S486" s="40">
        <f t="shared" ref="S486:S487" si="122">M486</f>
        <v>601348.65</v>
      </c>
      <c r="T486" s="32" t="s">
        <v>804</v>
      </c>
    </row>
    <row r="487" spans="1:20" ht="51">
      <c r="A487" s="10">
        <v>485</v>
      </c>
      <c r="B487" s="10">
        <v>883107</v>
      </c>
      <c r="C487" s="23" t="s">
        <v>553</v>
      </c>
      <c r="D487" s="25" t="s">
        <v>7</v>
      </c>
      <c r="E487" s="10" t="s">
        <v>8</v>
      </c>
      <c r="F487" s="10"/>
      <c r="G487" s="24">
        <v>2415000</v>
      </c>
      <c r="H487" s="24"/>
      <c r="I487" s="4">
        <v>2339652</v>
      </c>
      <c r="J487" s="13">
        <f t="shared" si="111"/>
        <v>37668.397199999999</v>
      </c>
      <c r="K487" s="13">
        <f t="shared" si="112"/>
        <v>2377320.3972</v>
      </c>
      <c r="L487" s="36">
        <v>2415000</v>
      </c>
      <c r="M487" s="37">
        <f t="shared" si="113"/>
        <v>2377320.3972</v>
      </c>
      <c r="N487" s="37">
        <f t="shared" si="114"/>
        <v>2415000</v>
      </c>
      <c r="O487" s="37">
        <f t="shared" si="115"/>
        <v>2396160.1985999998</v>
      </c>
      <c r="P487" s="37">
        <f t="shared" si="116"/>
        <v>2396160.1985999998</v>
      </c>
      <c r="Q487" s="38">
        <f t="shared" si="117"/>
        <v>26643.502652352927</v>
      </c>
      <c r="R487" s="39">
        <f t="shared" si="118"/>
        <v>1.1119249317270138E-2</v>
      </c>
      <c r="S487" s="40">
        <f t="shared" si="122"/>
        <v>2377320.3972</v>
      </c>
      <c r="T487" s="32" t="s">
        <v>804</v>
      </c>
    </row>
    <row r="488" spans="1:20">
      <c r="A488" s="10">
        <v>486</v>
      </c>
      <c r="B488" s="10">
        <v>879301</v>
      </c>
      <c r="C488" s="23" t="s">
        <v>644</v>
      </c>
      <c r="D488" s="25" t="s">
        <v>7</v>
      </c>
      <c r="E488" s="10" t="s">
        <v>8</v>
      </c>
      <c r="F488" s="10"/>
      <c r="G488" s="24">
        <v>735000</v>
      </c>
      <c r="H488" s="24"/>
      <c r="I488" s="14"/>
      <c r="J488" s="13"/>
      <c r="K488" s="13"/>
      <c r="L488" s="36">
        <v>735000</v>
      </c>
      <c r="M488" s="37">
        <f t="shared" si="113"/>
        <v>735000</v>
      </c>
      <c r="N488" s="37">
        <f t="shared" si="114"/>
        <v>735000</v>
      </c>
      <c r="O488" s="37">
        <f t="shared" si="115"/>
        <v>735000</v>
      </c>
      <c r="P488" s="37">
        <f t="shared" si="116"/>
        <v>735000</v>
      </c>
      <c r="Q488" s="38" t="e">
        <f t="shared" si="117"/>
        <v>#DIV/0!</v>
      </c>
      <c r="R488" s="39" t="e">
        <f t="shared" si="118"/>
        <v>#DIV/0!</v>
      </c>
      <c r="S488" s="41">
        <f t="shared" ref="S488:S497" si="123">L488</f>
        <v>735000</v>
      </c>
      <c r="T488" s="33" t="s">
        <v>808</v>
      </c>
    </row>
    <row r="489" spans="1:20" ht="25.5">
      <c r="A489" s="10">
        <v>487</v>
      </c>
      <c r="B489" s="10">
        <v>998702</v>
      </c>
      <c r="C489" s="23" t="s">
        <v>645</v>
      </c>
      <c r="D489" s="25" t="s">
        <v>7</v>
      </c>
      <c r="E489" s="10" t="s">
        <v>8</v>
      </c>
      <c r="F489" s="10"/>
      <c r="G489" s="24">
        <v>700000</v>
      </c>
      <c r="H489" s="24"/>
      <c r="I489" s="14"/>
      <c r="J489" s="13"/>
      <c r="K489" s="13"/>
      <c r="L489" s="36">
        <v>700000</v>
      </c>
      <c r="M489" s="37">
        <f t="shared" si="113"/>
        <v>700000</v>
      </c>
      <c r="N489" s="37">
        <f t="shared" si="114"/>
        <v>700000</v>
      </c>
      <c r="O489" s="37">
        <f t="shared" si="115"/>
        <v>700000</v>
      </c>
      <c r="P489" s="37">
        <f t="shared" si="116"/>
        <v>700000</v>
      </c>
      <c r="Q489" s="38" t="e">
        <f t="shared" si="117"/>
        <v>#DIV/0!</v>
      </c>
      <c r="R489" s="39" t="e">
        <f t="shared" si="118"/>
        <v>#DIV/0!</v>
      </c>
      <c r="S489" s="41">
        <f t="shared" si="123"/>
        <v>700000</v>
      </c>
      <c r="T489" s="33" t="s">
        <v>808</v>
      </c>
    </row>
    <row r="490" spans="1:20" ht="25.5">
      <c r="A490" s="10">
        <v>488</v>
      </c>
      <c r="B490" s="10">
        <v>874700</v>
      </c>
      <c r="C490" s="23" t="s">
        <v>555</v>
      </c>
      <c r="D490" s="25" t="s">
        <v>7</v>
      </c>
      <c r="E490" s="10" t="s">
        <v>8</v>
      </c>
      <c r="F490" s="10"/>
      <c r="G490" s="24">
        <v>737666.58</v>
      </c>
      <c r="H490" s="24"/>
      <c r="I490" s="14"/>
      <c r="J490" s="13"/>
      <c r="K490" s="13"/>
      <c r="L490" s="36">
        <v>737666.58</v>
      </c>
      <c r="M490" s="37">
        <f t="shared" si="113"/>
        <v>737666.58</v>
      </c>
      <c r="N490" s="37">
        <f t="shared" si="114"/>
        <v>737666.58</v>
      </c>
      <c r="O490" s="37">
        <f t="shared" si="115"/>
        <v>737666.58</v>
      </c>
      <c r="P490" s="37">
        <f t="shared" si="116"/>
        <v>737666.58</v>
      </c>
      <c r="Q490" s="38" t="e">
        <f t="shared" si="117"/>
        <v>#DIV/0!</v>
      </c>
      <c r="R490" s="39" t="e">
        <f t="shared" si="118"/>
        <v>#DIV/0!</v>
      </c>
      <c r="S490" s="41">
        <f t="shared" si="123"/>
        <v>737666.58</v>
      </c>
      <c r="T490" s="33" t="s">
        <v>808</v>
      </c>
    </row>
    <row r="491" spans="1:20" ht="38.25">
      <c r="A491" s="10">
        <v>489</v>
      </c>
      <c r="B491" s="10">
        <v>883111</v>
      </c>
      <c r="C491" s="23" t="s">
        <v>646</v>
      </c>
      <c r="D491" s="25" t="s">
        <v>7</v>
      </c>
      <c r="E491" s="10" t="s">
        <v>8</v>
      </c>
      <c r="F491" s="10"/>
      <c r="G491" s="24">
        <v>1575000</v>
      </c>
      <c r="H491" s="24"/>
      <c r="I491" s="38"/>
      <c r="J491" s="13"/>
      <c r="K491" s="13"/>
      <c r="L491" s="36">
        <v>1575000</v>
      </c>
      <c r="M491" s="37">
        <f t="shared" si="113"/>
        <v>1575000</v>
      </c>
      <c r="N491" s="37">
        <f t="shared" si="114"/>
        <v>1575000</v>
      </c>
      <c r="O491" s="37">
        <f t="shared" si="115"/>
        <v>1575000</v>
      </c>
      <c r="P491" s="37">
        <f t="shared" si="116"/>
        <v>1575000</v>
      </c>
      <c r="Q491" s="38" t="e">
        <f t="shared" si="117"/>
        <v>#DIV/0!</v>
      </c>
      <c r="R491" s="39" t="e">
        <f t="shared" si="118"/>
        <v>#DIV/0!</v>
      </c>
      <c r="S491" s="41">
        <f t="shared" si="123"/>
        <v>1575000</v>
      </c>
      <c r="T491" s="33" t="s">
        <v>808</v>
      </c>
    </row>
    <row r="492" spans="1:20" ht="25.5">
      <c r="A492" s="10">
        <v>490</v>
      </c>
      <c r="B492" s="10">
        <v>879301</v>
      </c>
      <c r="C492" s="23" t="s">
        <v>47</v>
      </c>
      <c r="D492" s="25" t="s">
        <v>7</v>
      </c>
      <c r="E492" s="10" t="s">
        <v>8</v>
      </c>
      <c r="F492" s="10"/>
      <c r="G492" s="24">
        <v>433650</v>
      </c>
      <c r="H492" s="24"/>
      <c r="I492" s="14"/>
      <c r="J492" s="13"/>
      <c r="K492" s="13"/>
      <c r="L492" s="36">
        <v>433650</v>
      </c>
      <c r="M492" s="37">
        <f t="shared" si="113"/>
        <v>433650</v>
      </c>
      <c r="N492" s="37">
        <f t="shared" si="114"/>
        <v>433650</v>
      </c>
      <c r="O492" s="37">
        <f t="shared" si="115"/>
        <v>433650</v>
      </c>
      <c r="P492" s="37">
        <f t="shared" si="116"/>
        <v>433650</v>
      </c>
      <c r="Q492" s="38" t="e">
        <f t="shared" si="117"/>
        <v>#DIV/0!</v>
      </c>
      <c r="R492" s="39" t="e">
        <f t="shared" si="118"/>
        <v>#DIV/0!</v>
      </c>
      <c r="S492" s="41">
        <f t="shared" si="123"/>
        <v>433650</v>
      </c>
      <c r="T492" s="33" t="s">
        <v>808</v>
      </c>
    </row>
    <row r="493" spans="1:20" ht="25.5">
      <c r="A493" s="10">
        <v>491</v>
      </c>
      <c r="B493" s="10">
        <v>933601</v>
      </c>
      <c r="C493" s="23" t="s">
        <v>647</v>
      </c>
      <c r="D493" s="25" t="s">
        <v>7</v>
      </c>
      <c r="E493" s="10" t="s">
        <v>8</v>
      </c>
      <c r="F493" s="10"/>
      <c r="G493" s="24">
        <v>36225</v>
      </c>
      <c r="H493" s="24"/>
      <c r="I493" s="38"/>
      <c r="J493" s="13"/>
      <c r="K493" s="13"/>
      <c r="L493" s="36">
        <v>36225</v>
      </c>
      <c r="M493" s="37">
        <f t="shared" si="113"/>
        <v>36225</v>
      </c>
      <c r="N493" s="37">
        <f t="shared" si="114"/>
        <v>36225</v>
      </c>
      <c r="O493" s="37">
        <f t="shared" si="115"/>
        <v>36225</v>
      </c>
      <c r="P493" s="37">
        <f t="shared" si="116"/>
        <v>36225</v>
      </c>
      <c r="Q493" s="38" t="e">
        <f t="shared" si="117"/>
        <v>#DIV/0!</v>
      </c>
      <c r="R493" s="39" t="e">
        <f t="shared" si="118"/>
        <v>#DIV/0!</v>
      </c>
      <c r="S493" s="41">
        <f t="shared" si="123"/>
        <v>36225</v>
      </c>
      <c r="T493" s="33" t="s">
        <v>808</v>
      </c>
    </row>
    <row r="494" spans="1:20" ht="38.25">
      <c r="A494" s="10">
        <v>492</v>
      </c>
      <c r="B494" s="10">
        <v>933601</v>
      </c>
      <c r="C494" s="23" t="s">
        <v>648</v>
      </c>
      <c r="D494" s="25" t="s">
        <v>7</v>
      </c>
      <c r="E494" s="10" t="s">
        <v>8</v>
      </c>
      <c r="F494" s="10"/>
      <c r="G494" s="24">
        <v>434700</v>
      </c>
      <c r="H494" s="24"/>
      <c r="I494" s="38"/>
      <c r="J494" s="13"/>
      <c r="K494" s="13"/>
      <c r="L494" s="36">
        <v>434700</v>
      </c>
      <c r="M494" s="37">
        <f t="shared" si="113"/>
        <v>434700</v>
      </c>
      <c r="N494" s="37">
        <f t="shared" si="114"/>
        <v>434700</v>
      </c>
      <c r="O494" s="37">
        <f t="shared" si="115"/>
        <v>434700</v>
      </c>
      <c r="P494" s="37">
        <f t="shared" si="116"/>
        <v>434700</v>
      </c>
      <c r="Q494" s="38" t="e">
        <f t="shared" si="117"/>
        <v>#DIV/0!</v>
      </c>
      <c r="R494" s="39" t="e">
        <f t="shared" si="118"/>
        <v>#DIV/0!</v>
      </c>
      <c r="S494" s="41">
        <f t="shared" si="123"/>
        <v>434700</v>
      </c>
      <c r="T494" s="33" t="s">
        <v>808</v>
      </c>
    </row>
    <row r="495" spans="1:20" ht="38.25">
      <c r="A495" s="10">
        <v>493</v>
      </c>
      <c r="B495" s="10">
        <v>933601</v>
      </c>
      <c r="C495" s="23" t="s">
        <v>649</v>
      </c>
      <c r="D495" s="25" t="s">
        <v>7</v>
      </c>
      <c r="E495" s="10" t="s">
        <v>8</v>
      </c>
      <c r="F495" s="10"/>
      <c r="G495" s="24">
        <v>1304100</v>
      </c>
      <c r="H495" s="24"/>
      <c r="I495" s="38"/>
      <c r="J495" s="13"/>
      <c r="K495" s="13"/>
      <c r="L495" s="36">
        <v>1304100</v>
      </c>
      <c r="M495" s="37">
        <f t="shared" si="113"/>
        <v>1304100</v>
      </c>
      <c r="N495" s="37">
        <f t="shared" si="114"/>
        <v>1304100</v>
      </c>
      <c r="O495" s="37">
        <f t="shared" si="115"/>
        <v>1304100</v>
      </c>
      <c r="P495" s="37">
        <f t="shared" si="116"/>
        <v>1304100</v>
      </c>
      <c r="Q495" s="38" t="e">
        <f t="shared" si="117"/>
        <v>#DIV/0!</v>
      </c>
      <c r="R495" s="39" t="e">
        <f t="shared" si="118"/>
        <v>#DIV/0!</v>
      </c>
      <c r="S495" s="41">
        <f t="shared" si="123"/>
        <v>1304100</v>
      </c>
      <c r="T495" s="33" t="s">
        <v>808</v>
      </c>
    </row>
    <row r="496" spans="1:20">
      <c r="A496" s="10">
        <v>494</v>
      </c>
      <c r="B496" s="10">
        <v>212145</v>
      </c>
      <c r="C496" s="23" t="s">
        <v>557</v>
      </c>
      <c r="D496" s="25" t="s">
        <v>7</v>
      </c>
      <c r="E496" s="10" t="s">
        <v>8</v>
      </c>
      <c r="F496" s="10"/>
      <c r="G496" s="24">
        <v>49435.05</v>
      </c>
      <c r="H496" s="24"/>
      <c r="I496" s="14"/>
      <c r="J496" s="13"/>
      <c r="K496" s="13"/>
      <c r="L496" s="36">
        <v>49435.05</v>
      </c>
      <c r="M496" s="37">
        <f t="shared" si="113"/>
        <v>49435.05</v>
      </c>
      <c r="N496" s="37">
        <f t="shared" si="114"/>
        <v>49435.05</v>
      </c>
      <c r="O496" s="37">
        <f t="shared" si="115"/>
        <v>49435.05</v>
      </c>
      <c r="P496" s="37">
        <f t="shared" si="116"/>
        <v>49435.05</v>
      </c>
      <c r="Q496" s="38" t="e">
        <f t="shared" si="117"/>
        <v>#DIV/0!</v>
      </c>
      <c r="R496" s="39" t="e">
        <f t="shared" si="118"/>
        <v>#DIV/0!</v>
      </c>
      <c r="S496" s="41">
        <f t="shared" si="123"/>
        <v>49435.05</v>
      </c>
      <c r="T496" s="33" t="s">
        <v>808</v>
      </c>
    </row>
    <row r="497" spans="1:20" ht="25.5">
      <c r="A497" s="10">
        <v>495</v>
      </c>
      <c r="B497" s="10">
        <v>879410</v>
      </c>
      <c r="C497" s="23" t="s">
        <v>558</v>
      </c>
      <c r="D497" s="25" t="s">
        <v>7</v>
      </c>
      <c r="E497" s="10" t="s">
        <v>8</v>
      </c>
      <c r="F497" s="10"/>
      <c r="G497" s="24">
        <v>452100.6</v>
      </c>
      <c r="H497" s="24"/>
      <c r="I497" s="14"/>
      <c r="J497" s="13"/>
      <c r="K497" s="13"/>
      <c r="L497" s="36">
        <v>452100.6</v>
      </c>
      <c r="M497" s="37">
        <f t="shared" si="113"/>
        <v>452100.6</v>
      </c>
      <c r="N497" s="37">
        <f t="shared" si="114"/>
        <v>452100.6</v>
      </c>
      <c r="O497" s="37">
        <f t="shared" si="115"/>
        <v>452100.6</v>
      </c>
      <c r="P497" s="37">
        <f t="shared" si="116"/>
        <v>452100.6</v>
      </c>
      <c r="Q497" s="38" t="e">
        <f t="shared" si="117"/>
        <v>#DIV/0!</v>
      </c>
      <c r="R497" s="39" t="e">
        <f t="shared" si="118"/>
        <v>#DIV/0!</v>
      </c>
      <c r="S497" s="41">
        <f t="shared" si="123"/>
        <v>452100.6</v>
      </c>
      <c r="T497" s="33" t="s">
        <v>808</v>
      </c>
    </row>
    <row r="498" spans="1:20" ht="38.25">
      <c r="A498" s="10">
        <v>496</v>
      </c>
      <c r="B498" s="10">
        <v>879420</v>
      </c>
      <c r="C498" s="23" t="s">
        <v>559</v>
      </c>
      <c r="D498" s="25" t="s">
        <v>7</v>
      </c>
      <c r="E498" s="10" t="s">
        <v>8</v>
      </c>
      <c r="F498" s="10"/>
      <c r="G498" s="24">
        <v>474391.05</v>
      </c>
      <c r="H498" s="24"/>
      <c r="I498" s="14">
        <v>159000</v>
      </c>
      <c r="J498" s="13">
        <f t="shared" si="111"/>
        <v>2559.9</v>
      </c>
      <c r="K498" s="13">
        <f t="shared" si="112"/>
        <v>161559.9</v>
      </c>
      <c r="L498" s="36">
        <v>474391.05</v>
      </c>
      <c r="M498" s="37">
        <f t="shared" si="113"/>
        <v>161559.9</v>
      </c>
      <c r="N498" s="37">
        <f t="shared" si="114"/>
        <v>474391.05</v>
      </c>
      <c r="O498" s="37">
        <f t="shared" si="115"/>
        <v>317975.47499999998</v>
      </c>
      <c r="P498" s="37">
        <f t="shared" si="116"/>
        <v>317975.47499999998</v>
      </c>
      <c r="Q498" s="38">
        <f t="shared" si="117"/>
        <v>221205.02753138603</v>
      </c>
      <c r="R498" s="39">
        <f t="shared" si="118"/>
        <v>0.69566694579632615</v>
      </c>
      <c r="S498" s="40">
        <f>O498</f>
        <v>317975.47499999998</v>
      </c>
      <c r="T498" s="35" t="s">
        <v>810</v>
      </c>
    </row>
    <row r="499" spans="1:20" ht="51">
      <c r="A499" s="10">
        <v>497</v>
      </c>
      <c r="B499" s="10">
        <v>879150</v>
      </c>
      <c r="C499" s="23" t="s">
        <v>560</v>
      </c>
      <c r="D499" s="25" t="s">
        <v>7</v>
      </c>
      <c r="E499" s="10" t="s">
        <v>8</v>
      </c>
      <c r="F499" s="10"/>
      <c r="G499" s="24">
        <v>128544.15</v>
      </c>
      <c r="H499" s="24"/>
      <c r="I499" s="14">
        <v>126500</v>
      </c>
      <c r="J499" s="13">
        <f t="shared" si="111"/>
        <v>2036.6499999999999</v>
      </c>
      <c r="K499" s="13">
        <f t="shared" si="112"/>
        <v>128536.65</v>
      </c>
      <c r="L499" s="36">
        <v>128544.15</v>
      </c>
      <c r="M499" s="37">
        <f t="shared" si="113"/>
        <v>128536.65</v>
      </c>
      <c r="N499" s="37">
        <f t="shared" si="114"/>
        <v>128544.15</v>
      </c>
      <c r="O499" s="37">
        <f t="shared" si="115"/>
        <v>128540.4</v>
      </c>
      <c r="P499" s="37">
        <f t="shared" si="116"/>
        <v>128540.4</v>
      </c>
      <c r="Q499" s="38">
        <f t="shared" si="117"/>
        <v>5.3033008588991066</v>
      </c>
      <c r="R499" s="39">
        <f t="shared" si="118"/>
        <v>4.1257852464276653E-5</v>
      </c>
      <c r="S499" s="40">
        <f t="shared" ref="S499:S506" si="124">M499</f>
        <v>128536.65</v>
      </c>
      <c r="T499" s="32" t="s">
        <v>804</v>
      </c>
    </row>
    <row r="500" spans="1:20" ht="25.5">
      <c r="A500" s="10">
        <v>498</v>
      </c>
      <c r="B500" s="10">
        <v>879421</v>
      </c>
      <c r="C500" s="23" t="s">
        <v>561</v>
      </c>
      <c r="D500" s="25" t="s">
        <v>7</v>
      </c>
      <c r="E500" s="10" t="s">
        <v>8</v>
      </c>
      <c r="F500" s="10"/>
      <c r="G500" s="24">
        <v>109001.55</v>
      </c>
      <c r="H500" s="24"/>
      <c r="I500" s="14">
        <v>80500</v>
      </c>
      <c r="J500" s="13">
        <f t="shared" si="111"/>
        <v>1296.05</v>
      </c>
      <c r="K500" s="13">
        <f t="shared" si="112"/>
        <v>81796.05</v>
      </c>
      <c r="L500" s="36">
        <v>109001.55</v>
      </c>
      <c r="M500" s="37">
        <f t="shared" si="113"/>
        <v>81796.05</v>
      </c>
      <c r="N500" s="37">
        <f t="shared" si="114"/>
        <v>109001.55</v>
      </c>
      <c r="O500" s="37">
        <f t="shared" si="115"/>
        <v>95398.8</v>
      </c>
      <c r="P500" s="37">
        <f t="shared" si="116"/>
        <v>95398.8</v>
      </c>
      <c r="Q500" s="38">
        <f t="shared" si="117"/>
        <v>19237.193535570619</v>
      </c>
      <c r="R500" s="39">
        <f t="shared" si="118"/>
        <v>0.20165026746217582</v>
      </c>
      <c r="S500" s="40">
        <f t="shared" si="124"/>
        <v>81796.05</v>
      </c>
      <c r="T500" s="32" t="s">
        <v>804</v>
      </c>
    </row>
    <row r="501" spans="1:20" ht="102">
      <c r="A501" s="10">
        <v>499</v>
      </c>
      <c r="B501" s="10">
        <v>879205</v>
      </c>
      <c r="C501" s="23" t="s">
        <v>562</v>
      </c>
      <c r="D501" s="25" t="s">
        <v>7</v>
      </c>
      <c r="E501" s="10" t="s">
        <v>8</v>
      </c>
      <c r="F501" s="10"/>
      <c r="G501" s="24">
        <v>109001.55</v>
      </c>
      <c r="H501" s="24"/>
      <c r="I501" s="14">
        <v>90700</v>
      </c>
      <c r="J501" s="13">
        <f t="shared" si="111"/>
        <v>1460.27</v>
      </c>
      <c r="K501" s="13">
        <f t="shared" si="112"/>
        <v>92160.27</v>
      </c>
      <c r="L501" s="36">
        <v>109001.55</v>
      </c>
      <c r="M501" s="37">
        <f t="shared" si="113"/>
        <v>92160.27</v>
      </c>
      <c r="N501" s="37">
        <f t="shared" si="114"/>
        <v>109001.55</v>
      </c>
      <c r="O501" s="37">
        <f t="shared" si="115"/>
        <v>100580.91</v>
      </c>
      <c r="P501" s="37">
        <f t="shared" si="116"/>
        <v>100580.91</v>
      </c>
      <c r="Q501" s="38">
        <f t="shared" si="117"/>
        <v>11908.583291861352</v>
      </c>
      <c r="R501" s="39">
        <f t="shared" si="118"/>
        <v>0.11839804682480355</v>
      </c>
      <c r="S501" s="40">
        <f t="shared" si="124"/>
        <v>92160.27</v>
      </c>
      <c r="T501" s="32" t="s">
        <v>804</v>
      </c>
    </row>
    <row r="502" spans="1:20" ht="76.5">
      <c r="A502" s="10">
        <v>500</v>
      </c>
      <c r="B502" s="10">
        <v>879201</v>
      </c>
      <c r="C502" s="23" t="s">
        <v>563</v>
      </c>
      <c r="D502" s="25" t="s">
        <v>7</v>
      </c>
      <c r="E502" s="10" t="s">
        <v>8</v>
      </c>
      <c r="F502" s="10"/>
      <c r="G502" s="24">
        <v>78408.75</v>
      </c>
      <c r="H502" s="24"/>
      <c r="I502" s="14">
        <v>70000</v>
      </c>
      <c r="J502" s="13">
        <f t="shared" si="111"/>
        <v>1127</v>
      </c>
      <c r="K502" s="13">
        <f t="shared" si="112"/>
        <v>71127</v>
      </c>
      <c r="L502" s="36">
        <v>78408.75</v>
      </c>
      <c r="M502" s="37">
        <f t="shared" si="113"/>
        <v>71127</v>
      </c>
      <c r="N502" s="37">
        <f t="shared" si="114"/>
        <v>78408.75</v>
      </c>
      <c r="O502" s="37">
        <f t="shared" si="115"/>
        <v>74767.875</v>
      </c>
      <c r="P502" s="37">
        <f t="shared" si="116"/>
        <v>74767.875</v>
      </c>
      <c r="Q502" s="38">
        <f t="shared" si="117"/>
        <v>5148.9748039051428</v>
      </c>
      <c r="R502" s="39">
        <f t="shared" si="118"/>
        <v>6.8866138082768077E-2</v>
      </c>
      <c r="S502" s="40">
        <f t="shared" si="124"/>
        <v>71127</v>
      </c>
      <c r="T502" s="32" t="s">
        <v>804</v>
      </c>
    </row>
    <row r="503" spans="1:20" ht="38.25">
      <c r="A503" s="10">
        <v>501</v>
      </c>
      <c r="B503" s="10">
        <v>879112</v>
      </c>
      <c r="C503" s="23" t="s">
        <v>564</v>
      </c>
      <c r="D503" s="25" t="s">
        <v>7</v>
      </c>
      <c r="E503" s="10" t="s">
        <v>8</v>
      </c>
      <c r="F503" s="10"/>
      <c r="G503" s="24">
        <v>128538.9</v>
      </c>
      <c r="H503" s="24"/>
      <c r="I503" s="14">
        <v>125000</v>
      </c>
      <c r="J503" s="13">
        <f t="shared" si="111"/>
        <v>2012.5</v>
      </c>
      <c r="K503" s="13">
        <f t="shared" si="112"/>
        <v>127012.5</v>
      </c>
      <c r="L503" s="36">
        <v>128538.9</v>
      </c>
      <c r="M503" s="37">
        <f t="shared" si="113"/>
        <v>127012.5</v>
      </c>
      <c r="N503" s="37">
        <f t="shared" si="114"/>
        <v>128538.9</v>
      </c>
      <c r="O503" s="37">
        <f t="shared" si="115"/>
        <v>127775.7</v>
      </c>
      <c r="P503" s="37">
        <f t="shared" si="116"/>
        <v>127775.7</v>
      </c>
      <c r="Q503" s="38">
        <f t="shared" si="117"/>
        <v>1079.327790802934</v>
      </c>
      <c r="R503" s="39">
        <f t="shared" si="118"/>
        <v>8.4470505018006872E-3</v>
      </c>
      <c r="S503" s="40">
        <f t="shared" si="124"/>
        <v>127012.5</v>
      </c>
      <c r="T503" s="32" t="s">
        <v>804</v>
      </c>
    </row>
    <row r="504" spans="1:20" ht="25.5">
      <c r="A504" s="10">
        <v>502</v>
      </c>
      <c r="B504" s="10">
        <v>879111</v>
      </c>
      <c r="C504" s="23" t="s">
        <v>565</v>
      </c>
      <c r="D504" s="25" t="s">
        <v>7</v>
      </c>
      <c r="E504" s="10" t="s">
        <v>8</v>
      </c>
      <c r="F504" s="10"/>
      <c r="G504" s="24">
        <v>117182.1</v>
      </c>
      <c r="H504" s="24"/>
      <c r="I504" s="14">
        <v>113700</v>
      </c>
      <c r="J504" s="13">
        <f t="shared" si="111"/>
        <v>1830.57</v>
      </c>
      <c r="K504" s="13">
        <f t="shared" si="112"/>
        <v>115530.57</v>
      </c>
      <c r="L504" s="36">
        <v>117182.1</v>
      </c>
      <c r="M504" s="37">
        <f t="shared" si="113"/>
        <v>115530.57</v>
      </c>
      <c r="N504" s="37">
        <f t="shared" si="114"/>
        <v>117182.1</v>
      </c>
      <c r="O504" s="37">
        <f t="shared" si="115"/>
        <v>116356.33500000001</v>
      </c>
      <c r="P504" s="37">
        <f t="shared" si="116"/>
        <v>116356.33500000001</v>
      </c>
      <c r="Q504" s="38">
        <f t="shared" si="117"/>
        <v>1167.8080623339256</v>
      </c>
      <c r="R504" s="39">
        <f t="shared" si="118"/>
        <v>1.0036480285615094E-2</v>
      </c>
      <c r="S504" s="40">
        <f t="shared" si="124"/>
        <v>115530.57</v>
      </c>
      <c r="T504" s="32" t="s">
        <v>804</v>
      </c>
    </row>
    <row r="505" spans="1:20" ht="38.25">
      <c r="A505" s="10">
        <v>503</v>
      </c>
      <c r="B505" s="10">
        <v>879113</v>
      </c>
      <c r="C505" s="23" t="s">
        <v>566</v>
      </c>
      <c r="D505" s="25" t="s">
        <v>7</v>
      </c>
      <c r="E505" s="10" t="s">
        <v>8</v>
      </c>
      <c r="F505" s="10"/>
      <c r="G505" s="24">
        <v>420163.8</v>
      </c>
      <c r="H505" s="24"/>
      <c r="I505" s="14">
        <v>310000</v>
      </c>
      <c r="J505" s="13">
        <f t="shared" si="111"/>
        <v>4991</v>
      </c>
      <c r="K505" s="13">
        <f t="shared" si="112"/>
        <v>314991</v>
      </c>
      <c r="L505" s="36">
        <v>420163.8</v>
      </c>
      <c r="M505" s="37">
        <f t="shared" si="113"/>
        <v>314991</v>
      </c>
      <c r="N505" s="37">
        <f t="shared" si="114"/>
        <v>420163.8</v>
      </c>
      <c r="O505" s="37">
        <f t="shared" si="115"/>
        <v>367577.4</v>
      </c>
      <c r="P505" s="37">
        <f t="shared" si="116"/>
        <v>367577.4</v>
      </c>
      <c r="Q505" s="38">
        <f t="shared" si="117"/>
        <v>74368.400076376405</v>
      </c>
      <c r="R505" s="39">
        <f t="shared" si="118"/>
        <v>0.20232038225521046</v>
      </c>
      <c r="S505" s="40">
        <f t="shared" si="124"/>
        <v>314991</v>
      </c>
      <c r="T505" s="32" t="s">
        <v>804</v>
      </c>
    </row>
    <row r="506" spans="1:20" ht="38.25">
      <c r="A506" s="10">
        <v>504</v>
      </c>
      <c r="B506" s="10">
        <v>879161</v>
      </c>
      <c r="C506" s="23" t="s">
        <v>567</v>
      </c>
      <c r="D506" s="25" t="s">
        <v>7</v>
      </c>
      <c r="E506" s="10" t="s">
        <v>8</v>
      </c>
      <c r="F506" s="10"/>
      <c r="G506" s="24">
        <v>382001.55</v>
      </c>
      <c r="H506" s="24"/>
      <c r="I506" s="14">
        <v>340800</v>
      </c>
      <c r="J506" s="13">
        <f t="shared" si="111"/>
        <v>5486.88</v>
      </c>
      <c r="K506" s="13">
        <f t="shared" si="112"/>
        <v>346286.88</v>
      </c>
      <c r="L506" s="36">
        <v>382001.55</v>
      </c>
      <c r="M506" s="37">
        <f t="shared" si="113"/>
        <v>346286.88</v>
      </c>
      <c r="N506" s="37">
        <f t="shared" si="114"/>
        <v>382001.55</v>
      </c>
      <c r="O506" s="37">
        <f t="shared" si="115"/>
        <v>364144.21499999997</v>
      </c>
      <c r="P506" s="37">
        <f t="shared" si="116"/>
        <v>364144.21499999997</v>
      </c>
      <c r="Q506" s="38">
        <f t="shared" si="117"/>
        <v>25254.085344840587</v>
      </c>
      <c r="R506" s="39">
        <f t="shared" si="118"/>
        <v>6.9351878471667031E-2</v>
      </c>
      <c r="S506" s="40">
        <f t="shared" si="124"/>
        <v>346286.88</v>
      </c>
      <c r="T506" s="32" t="s">
        <v>804</v>
      </c>
    </row>
    <row r="507" spans="1:20" ht="38.25">
      <c r="A507" s="10">
        <v>505</v>
      </c>
      <c r="B507" s="10">
        <v>879411</v>
      </c>
      <c r="C507" s="23" t="s">
        <v>568</v>
      </c>
      <c r="D507" s="25" t="s">
        <v>7</v>
      </c>
      <c r="E507" s="10" t="s">
        <v>8</v>
      </c>
      <c r="F507" s="10"/>
      <c r="G507" s="24">
        <v>852495</v>
      </c>
      <c r="H507" s="24"/>
      <c r="I507" s="14"/>
      <c r="J507" s="13"/>
      <c r="K507" s="13"/>
      <c r="L507" s="36">
        <v>852495</v>
      </c>
      <c r="M507" s="37">
        <f t="shared" si="113"/>
        <v>852495</v>
      </c>
      <c r="N507" s="37">
        <f t="shared" si="114"/>
        <v>852495</v>
      </c>
      <c r="O507" s="37">
        <f t="shared" si="115"/>
        <v>852495</v>
      </c>
      <c r="P507" s="37">
        <f t="shared" si="116"/>
        <v>852495</v>
      </c>
      <c r="Q507" s="38" t="e">
        <f t="shared" si="117"/>
        <v>#DIV/0!</v>
      </c>
      <c r="R507" s="39" t="e">
        <f t="shared" si="118"/>
        <v>#DIV/0!</v>
      </c>
      <c r="S507" s="41">
        <f>L507</f>
        <v>852495</v>
      </c>
      <c r="T507" s="33" t="s">
        <v>808</v>
      </c>
    </row>
    <row r="508" spans="1:20" ht="25.5">
      <c r="A508" s="10">
        <v>506</v>
      </c>
      <c r="B508" s="10">
        <v>879162</v>
      </c>
      <c r="C508" s="23" t="s">
        <v>569</v>
      </c>
      <c r="D508" s="25" t="s">
        <v>7</v>
      </c>
      <c r="E508" s="10" t="s">
        <v>8</v>
      </c>
      <c r="F508" s="10"/>
      <c r="G508" s="24">
        <v>109001.55</v>
      </c>
      <c r="H508" s="24"/>
      <c r="I508" s="14">
        <v>105000</v>
      </c>
      <c r="J508" s="13">
        <f t="shared" si="111"/>
        <v>1690.5</v>
      </c>
      <c r="K508" s="13">
        <f t="shared" si="112"/>
        <v>106690.5</v>
      </c>
      <c r="L508" s="36">
        <v>109001.55</v>
      </c>
      <c r="M508" s="37">
        <f t="shared" si="113"/>
        <v>106690.5</v>
      </c>
      <c r="N508" s="37">
        <f t="shared" si="114"/>
        <v>109001.55</v>
      </c>
      <c r="O508" s="37">
        <f t="shared" si="115"/>
        <v>107846.02499999999</v>
      </c>
      <c r="P508" s="37">
        <f t="shared" si="116"/>
        <v>107846.02499999999</v>
      </c>
      <c r="Q508" s="38">
        <f t="shared" si="117"/>
        <v>1634.159126662478</v>
      </c>
      <c r="R508" s="39">
        <f t="shared" si="118"/>
        <v>1.5152706153634111E-2</v>
      </c>
      <c r="S508" s="40">
        <f t="shared" ref="S508:S513" si="125">M508</f>
        <v>106690.5</v>
      </c>
      <c r="T508" s="32" t="s">
        <v>804</v>
      </c>
    </row>
    <row r="509" spans="1:20" ht="38.25">
      <c r="A509" s="10">
        <v>507</v>
      </c>
      <c r="B509" s="10">
        <v>879141</v>
      </c>
      <c r="C509" s="23" t="s">
        <v>570</v>
      </c>
      <c r="D509" s="25" t="s">
        <v>7</v>
      </c>
      <c r="E509" s="10" t="s">
        <v>8</v>
      </c>
      <c r="F509" s="10"/>
      <c r="G509" s="24">
        <v>289800</v>
      </c>
      <c r="H509" s="24"/>
      <c r="I509" s="14">
        <v>240000</v>
      </c>
      <c r="J509" s="13">
        <f t="shared" si="111"/>
        <v>3864</v>
      </c>
      <c r="K509" s="13">
        <f t="shared" si="112"/>
        <v>243864</v>
      </c>
      <c r="L509" s="36">
        <v>289800</v>
      </c>
      <c r="M509" s="37">
        <f t="shared" si="113"/>
        <v>243864</v>
      </c>
      <c r="N509" s="37">
        <f t="shared" si="114"/>
        <v>289800</v>
      </c>
      <c r="O509" s="37">
        <f t="shared" si="115"/>
        <v>266832</v>
      </c>
      <c r="P509" s="37">
        <f t="shared" si="116"/>
        <v>266832</v>
      </c>
      <c r="Q509" s="38">
        <f t="shared" si="117"/>
        <v>32481.657100585246</v>
      </c>
      <c r="R509" s="39">
        <f t="shared" si="118"/>
        <v>0.12173074106773267</v>
      </c>
      <c r="S509" s="40">
        <f t="shared" si="125"/>
        <v>243864</v>
      </c>
      <c r="T509" s="32" t="s">
        <v>804</v>
      </c>
    </row>
    <row r="510" spans="1:20" ht="38.25">
      <c r="A510" s="10">
        <v>508</v>
      </c>
      <c r="B510" s="10">
        <v>879520</v>
      </c>
      <c r="C510" s="23" t="s">
        <v>571</v>
      </c>
      <c r="D510" s="25" t="s">
        <v>7</v>
      </c>
      <c r="E510" s="10" t="s">
        <v>8</v>
      </c>
      <c r="F510" s="10"/>
      <c r="G510" s="24">
        <v>99981</v>
      </c>
      <c r="H510" s="24"/>
      <c r="I510" s="14">
        <v>85000</v>
      </c>
      <c r="J510" s="13">
        <f t="shared" si="111"/>
        <v>1368.5</v>
      </c>
      <c r="K510" s="13">
        <f t="shared" si="112"/>
        <v>86368.5</v>
      </c>
      <c r="L510" s="36">
        <v>99981</v>
      </c>
      <c r="M510" s="37">
        <f t="shared" si="113"/>
        <v>86368.5</v>
      </c>
      <c r="N510" s="37">
        <f t="shared" si="114"/>
        <v>99981</v>
      </c>
      <c r="O510" s="37">
        <f t="shared" si="115"/>
        <v>93174.75</v>
      </c>
      <c r="P510" s="37">
        <f t="shared" si="116"/>
        <v>93174.75</v>
      </c>
      <c r="Q510" s="38">
        <f t="shared" si="117"/>
        <v>9625.4910589018782</v>
      </c>
      <c r="R510" s="39">
        <f t="shared" si="118"/>
        <v>0.10330578894927948</v>
      </c>
      <c r="S510" s="40">
        <f t="shared" si="125"/>
        <v>86368.5</v>
      </c>
      <c r="T510" s="32" t="s">
        <v>804</v>
      </c>
    </row>
    <row r="511" spans="1:20" ht="51">
      <c r="A511" s="10">
        <v>509</v>
      </c>
      <c r="B511" s="10">
        <v>879522</v>
      </c>
      <c r="C511" s="23" t="s">
        <v>572</v>
      </c>
      <c r="D511" s="25" t="s">
        <v>7</v>
      </c>
      <c r="E511" s="10" t="s">
        <v>8</v>
      </c>
      <c r="F511" s="10"/>
      <c r="G511" s="24">
        <v>99981</v>
      </c>
      <c r="H511" s="24"/>
      <c r="I511" s="14">
        <v>80500</v>
      </c>
      <c r="J511" s="13">
        <f t="shared" si="111"/>
        <v>1296.05</v>
      </c>
      <c r="K511" s="13">
        <f t="shared" si="112"/>
        <v>81796.05</v>
      </c>
      <c r="L511" s="36">
        <v>99981</v>
      </c>
      <c r="M511" s="37">
        <f t="shared" si="113"/>
        <v>81796.05</v>
      </c>
      <c r="N511" s="37">
        <f t="shared" si="114"/>
        <v>99981</v>
      </c>
      <c r="O511" s="37">
        <f t="shared" si="115"/>
        <v>90888.524999999994</v>
      </c>
      <c r="P511" s="37">
        <f t="shared" si="116"/>
        <v>90888.524999999994</v>
      </c>
      <c r="Q511" s="38">
        <f t="shared" si="117"/>
        <v>12858.701460538428</v>
      </c>
      <c r="R511" s="39">
        <f t="shared" si="118"/>
        <v>0.14147772186355131</v>
      </c>
      <c r="S511" s="40">
        <f t="shared" si="125"/>
        <v>81796.05</v>
      </c>
      <c r="T511" s="32" t="s">
        <v>804</v>
      </c>
    </row>
    <row r="512" spans="1:20" ht="51">
      <c r="A512" s="10">
        <v>510</v>
      </c>
      <c r="B512" s="10">
        <v>879523</v>
      </c>
      <c r="C512" s="23" t="s">
        <v>573</v>
      </c>
      <c r="D512" s="25" t="s">
        <v>7</v>
      </c>
      <c r="E512" s="10" t="s">
        <v>8</v>
      </c>
      <c r="F512" s="10"/>
      <c r="G512" s="24">
        <v>99981</v>
      </c>
      <c r="H512" s="24"/>
      <c r="I512" s="14">
        <v>130700</v>
      </c>
      <c r="J512" s="13">
        <f t="shared" si="111"/>
        <v>2104.27</v>
      </c>
      <c r="K512" s="13">
        <f t="shared" si="112"/>
        <v>132804.26999999999</v>
      </c>
      <c r="L512" s="36">
        <v>99981</v>
      </c>
      <c r="M512" s="37">
        <f t="shared" si="113"/>
        <v>99981</v>
      </c>
      <c r="N512" s="37">
        <f t="shared" si="114"/>
        <v>132804.26999999999</v>
      </c>
      <c r="O512" s="37">
        <f t="shared" si="115"/>
        <v>116392.63499999999</v>
      </c>
      <c r="P512" s="37">
        <f t="shared" si="116"/>
        <v>116392.63499999999</v>
      </c>
      <c r="Q512" s="38">
        <f t="shared" si="117"/>
        <v>23209.556797717021</v>
      </c>
      <c r="R512" s="39">
        <f t="shared" si="118"/>
        <v>0.19940743499549626</v>
      </c>
      <c r="S512" s="40">
        <f t="shared" si="125"/>
        <v>99981</v>
      </c>
      <c r="T512" s="32" t="s">
        <v>804</v>
      </c>
    </row>
    <row r="513" spans="1:20" ht="38.25">
      <c r="A513" s="10">
        <v>511</v>
      </c>
      <c r="B513" s="10">
        <v>879510</v>
      </c>
      <c r="C513" s="23" t="s">
        <v>574</v>
      </c>
      <c r="D513" s="25" t="s">
        <v>7</v>
      </c>
      <c r="E513" s="10" t="s">
        <v>8</v>
      </c>
      <c r="F513" s="10"/>
      <c r="G513" s="24">
        <v>99981</v>
      </c>
      <c r="H513" s="24"/>
      <c r="I513" s="14">
        <v>85000</v>
      </c>
      <c r="J513" s="13">
        <f t="shared" si="111"/>
        <v>1368.5</v>
      </c>
      <c r="K513" s="13">
        <f t="shared" si="112"/>
        <v>86368.5</v>
      </c>
      <c r="L513" s="36">
        <v>99981</v>
      </c>
      <c r="M513" s="37">
        <f t="shared" si="113"/>
        <v>86368.5</v>
      </c>
      <c r="N513" s="37">
        <f t="shared" si="114"/>
        <v>99981</v>
      </c>
      <c r="O513" s="37">
        <f t="shared" si="115"/>
        <v>93174.75</v>
      </c>
      <c r="P513" s="37">
        <f t="shared" si="116"/>
        <v>93174.75</v>
      </c>
      <c r="Q513" s="38">
        <f t="shared" si="117"/>
        <v>9625.4910589018782</v>
      </c>
      <c r="R513" s="39">
        <f t="shared" si="118"/>
        <v>0.10330578894927948</v>
      </c>
      <c r="S513" s="40">
        <f t="shared" si="125"/>
        <v>86368.5</v>
      </c>
      <c r="T513" s="32" t="s">
        <v>804</v>
      </c>
    </row>
    <row r="514" spans="1:20" ht="25.5">
      <c r="A514" s="10">
        <v>512</v>
      </c>
      <c r="B514" s="10">
        <v>879112</v>
      </c>
      <c r="C514" s="23" t="s">
        <v>575</v>
      </c>
      <c r="D514" s="25" t="s">
        <v>7</v>
      </c>
      <c r="E514" s="10" t="s">
        <v>8</v>
      </c>
      <c r="F514" s="10"/>
      <c r="G514" s="24">
        <v>433650</v>
      </c>
      <c r="H514" s="24"/>
      <c r="I514" s="14"/>
      <c r="J514" s="13"/>
      <c r="K514" s="13"/>
      <c r="L514" s="36">
        <v>433650</v>
      </c>
      <c r="M514" s="37">
        <f t="shared" si="113"/>
        <v>433650</v>
      </c>
      <c r="N514" s="37">
        <f t="shared" si="114"/>
        <v>433650</v>
      </c>
      <c r="O514" s="37">
        <f t="shared" si="115"/>
        <v>433650</v>
      </c>
      <c r="P514" s="37">
        <f t="shared" si="116"/>
        <v>433650</v>
      </c>
      <c r="Q514" s="38" t="e">
        <f t="shared" si="117"/>
        <v>#DIV/0!</v>
      </c>
      <c r="R514" s="39" t="e">
        <f t="shared" si="118"/>
        <v>#DIV/0!</v>
      </c>
      <c r="S514" s="41">
        <f>L514</f>
        <v>433650</v>
      </c>
      <c r="T514" s="33" t="s">
        <v>808</v>
      </c>
    </row>
    <row r="515" spans="1:20" ht="63.75">
      <c r="A515" s="10">
        <v>513</v>
      </c>
      <c r="B515" s="10">
        <v>879122</v>
      </c>
      <c r="C515" s="23" t="s">
        <v>576</v>
      </c>
      <c r="D515" s="25" t="s">
        <v>7</v>
      </c>
      <c r="E515" s="10" t="s">
        <v>8</v>
      </c>
      <c r="F515" s="10"/>
      <c r="G515" s="24">
        <v>128629.2</v>
      </c>
      <c r="H515" s="24"/>
      <c r="I515" s="14">
        <v>123600</v>
      </c>
      <c r="J515" s="13">
        <f t="shared" si="111"/>
        <v>1989.96</v>
      </c>
      <c r="K515" s="13">
        <f t="shared" si="112"/>
        <v>125589.96</v>
      </c>
      <c r="L515" s="36">
        <v>128629.2</v>
      </c>
      <c r="M515" s="37">
        <f t="shared" si="113"/>
        <v>125589.96</v>
      </c>
      <c r="N515" s="37">
        <f t="shared" si="114"/>
        <v>128629.2</v>
      </c>
      <c r="O515" s="37">
        <f t="shared" si="115"/>
        <v>127109.58</v>
      </c>
      <c r="P515" s="37">
        <f t="shared" si="116"/>
        <v>127109.58</v>
      </c>
      <c r="Q515" s="38">
        <f t="shared" si="117"/>
        <v>2149.0672136537692</v>
      </c>
      <c r="R515" s="39">
        <f t="shared" si="118"/>
        <v>1.6907200965133935E-2</v>
      </c>
      <c r="S515" s="40">
        <f t="shared" ref="S515:S518" si="126">M515</f>
        <v>125589.96</v>
      </c>
      <c r="T515" s="32" t="s">
        <v>804</v>
      </c>
    </row>
    <row r="516" spans="1:20" ht="38.25">
      <c r="A516" s="10">
        <v>514</v>
      </c>
      <c r="B516" s="10">
        <v>879121</v>
      </c>
      <c r="C516" s="23" t="s">
        <v>577</v>
      </c>
      <c r="D516" s="25" t="s">
        <v>7</v>
      </c>
      <c r="E516" s="10" t="s">
        <v>8</v>
      </c>
      <c r="F516" s="10"/>
      <c r="G516" s="24">
        <v>99981</v>
      </c>
      <c r="H516" s="24"/>
      <c r="I516" s="14">
        <v>80500</v>
      </c>
      <c r="J516" s="13">
        <f t="shared" ref="J516:J549" si="127">I516*1.61%</f>
        <v>1296.05</v>
      </c>
      <c r="K516" s="13">
        <f t="shared" ref="K516:K549" si="128">I516+J516</f>
        <v>81796.05</v>
      </c>
      <c r="L516" s="36">
        <v>99981</v>
      </c>
      <c r="M516" s="37">
        <f t="shared" ref="M516:M561" si="129">MIN(K516:L516)</f>
        <v>81796.05</v>
      </c>
      <c r="N516" s="37">
        <f t="shared" ref="N516:N561" si="130">MAX(K516:L516)</f>
        <v>99981</v>
      </c>
      <c r="O516" s="37">
        <f t="shared" ref="O516:O561" si="131">AVERAGE(K516:L516)</f>
        <v>90888.524999999994</v>
      </c>
      <c r="P516" s="37">
        <f t="shared" ref="P516:P561" si="132">MEDIAN(K516:L516)</f>
        <v>90888.524999999994</v>
      </c>
      <c r="Q516" s="38">
        <f t="shared" ref="Q516:Q561" si="133">STDEV(K516:L516)</f>
        <v>12858.701460538428</v>
      </c>
      <c r="R516" s="39">
        <f t="shared" ref="R516:R561" si="134">Q516/P516</f>
        <v>0.14147772186355131</v>
      </c>
      <c r="S516" s="40">
        <f t="shared" si="126"/>
        <v>81796.05</v>
      </c>
      <c r="T516" s="32" t="s">
        <v>804</v>
      </c>
    </row>
    <row r="517" spans="1:20" ht="25.5">
      <c r="A517" s="10">
        <v>515</v>
      </c>
      <c r="B517" s="10">
        <v>879460</v>
      </c>
      <c r="C517" s="23" t="s">
        <v>578</v>
      </c>
      <c r="D517" s="25" t="s">
        <v>7</v>
      </c>
      <c r="E517" s="10" t="s">
        <v>8</v>
      </c>
      <c r="F517" s="10"/>
      <c r="G517" s="24">
        <v>382001.55</v>
      </c>
      <c r="H517" s="24"/>
      <c r="I517" s="14">
        <v>310000</v>
      </c>
      <c r="J517" s="13">
        <f t="shared" si="127"/>
        <v>4991</v>
      </c>
      <c r="K517" s="13">
        <f t="shared" si="128"/>
        <v>314991</v>
      </c>
      <c r="L517" s="36">
        <v>382001.55</v>
      </c>
      <c r="M517" s="37">
        <f t="shared" si="129"/>
        <v>314991</v>
      </c>
      <c r="N517" s="37">
        <f t="shared" si="130"/>
        <v>382001.55</v>
      </c>
      <c r="O517" s="37">
        <f t="shared" si="131"/>
        <v>348496.27500000002</v>
      </c>
      <c r="P517" s="37">
        <f t="shared" si="132"/>
        <v>348496.27500000002</v>
      </c>
      <c r="Q517" s="38">
        <f t="shared" si="133"/>
        <v>47383.614316039828</v>
      </c>
      <c r="R517" s="39">
        <f t="shared" si="134"/>
        <v>0.13596591331152627</v>
      </c>
      <c r="S517" s="40">
        <f t="shared" si="126"/>
        <v>314991</v>
      </c>
      <c r="T517" s="32" t="s">
        <v>804</v>
      </c>
    </row>
    <row r="518" spans="1:20" ht="38.25">
      <c r="A518" s="10">
        <v>516</v>
      </c>
      <c r="B518" s="10">
        <v>879132</v>
      </c>
      <c r="C518" s="23" t="s">
        <v>579</v>
      </c>
      <c r="D518" s="25" t="s">
        <v>7</v>
      </c>
      <c r="E518" s="10" t="s">
        <v>8</v>
      </c>
      <c r="F518" s="10"/>
      <c r="G518" s="24">
        <v>128629.2</v>
      </c>
      <c r="H518" s="24"/>
      <c r="I518" s="14">
        <v>121200</v>
      </c>
      <c r="J518" s="13">
        <f t="shared" si="127"/>
        <v>1951.32</v>
      </c>
      <c r="K518" s="13">
        <f t="shared" si="128"/>
        <v>123151.32</v>
      </c>
      <c r="L518" s="36">
        <v>128629.2</v>
      </c>
      <c r="M518" s="37">
        <f t="shared" si="129"/>
        <v>123151.32</v>
      </c>
      <c r="N518" s="37">
        <f t="shared" si="130"/>
        <v>128629.2</v>
      </c>
      <c r="O518" s="37">
        <f t="shared" si="131"/>
        <v>125890.26000000001</v>
      </c>
      <c r="P518" s="37">
        <f t="shared" si="132"/>
        <v>125890.26000000001</v>
      </c>
      <c r="Q518" s="38">
        <f t="shared" si="133"/>
        <v>3873.4460945258711</v>
      </c>
      <c r="R518" s="39">
        <f t="shared" si="134"/>
        <v>3.0768433511265056E-2</v>
      </c>
      <c r="S518" s="40">
        <f t="shared" si="126"/>
        <v>123151.32</v>
      </c>
      <c r="T518" s="32" t="s">
        <v>804</v>
      </c>
    </row>
    <row r="519" spans="1:20" ht="51">
      <c r="A519" s="10">
        <v>517</v>
      </c>
      <c r="B519" s="10">
        <v>879131</v>
      </c>
      <c r="C519" s="23" t="s">
        <v>580</v>
      </c>
      <c r="D519" s="25" t="s">
        <v>7</v>
      </c>
      <c r="E519" s="10" t="s">
        <v>8</v>
      </c>
      <c r="F519" s="10"/>
      <c r="G519" s="24">
        <v>128629.2</v>
      </c>
      <c r="H519" s="24"/>
      <c r="I519" s="14">
        <v>340000</v>
      </c>
      <c r="J519" s="13">
        <f t="shared" si="127"/>
        <v>5474</v>
      </c>
      <c r="K519" s="13">
        <f t="shared" si="128"/>
        <v>345474</v>
      </c>
      <c r="L519" s="36">
        <v>128629.2</v>
      </c>
      <c r="M519" s="37">
        <f t="shared" si="129"/>
        <v>128629.2</v>
      </c>
      <c r="N519" s="37">
        <f t="shared" si="130"/>
        <v>345474</v>
      </c>
      <c r="O519" s="37">
        <f t="shared" si="131"/>
        <v>237051.6</v>
      </c>
      <c r="P519" s="37">
        <f t="shared" si="132"/>
        <v>237051.59999999998</v>
      </c>
      <c r="Q519" s="38">
        <f t="shared" si="133"/>
        <v>153332.42854504063</v>
      </c>
      <c r="R519" s="39">
        <f t="shared" si="134"/>
        <v>0.64683144321759756</v>
      </c>
      <c r="S519" s="40">
        <f>O519</f>
        <v>237051.6</v>
      </c>
      <c r="T519" s="35" t="s">
        <v>810</v>
      </c>
    </row>
    <row r="520" spans="1:20" ht="25.5">
      <c r="A520" s="10">
        <v>518</v>
      </c>
      <c r="B520" s="10">
        <v>879116</v>
      </c>
      <c r="C520" s="23" t="s">
        <v>581</v>
      </c>
      <c r="D520" s="25" t="s">
        <v>7</v>
      </c>
      <c r="E520" s="10" t="s">
        <v>8</v>
      </c>
      <c r="F520" s="10"/>
      <c r="G520" s="24">
        <v>401629.2</v>
      </c>
      <c r="H520" s="24"/>
      <c r="I520" s="14"/>
      <c r="J520" s="13"/>
      <c r="K520" s="13"/>
      <c r="L520" s="36">
        <v>401629.2</v>
      </c>
      <c r="M520" s="37">
        <f t="shared" si="129"/>
        <v>401629.2</v>
      </c>
      <c r="N520" s="37">
        <f t="shared" si="130"/>
        <v>401629.2</v>
      </c>
      <c r="O520" s="37">
        <f t="shared" si="131"/>
        <v>401629.2</v>
      </c>
      <c r="P520" s="37">
        <f t="shared" si="132"/>
        <v>401629.2</v>
      </c>
      <c r="Q520" s="38" t="e">
        <f t="shared" si="133"/>
        <v>#DIV/0!</v>
      </c>
      <c r="R520" s="39" t="e">
        <f t="shared" si="134"/>
        <v>#DIV/0!</v>
      </c>
      <c r="S520" s="41">
        <f t="shared" ref="S520:S521" si="135">L520</f>
        <v>401629.2</v>
      </c>
      <c r="T520" s="33" t="s">
        <v>808</v>
      </c>
    </row>
    <row r="521" spans="1:20" ht="25.5">
      <c r="A521" s="10">
        <v>519</v>
      </c>
      <c r="B521" s="10">
        <v>879301</v>
      </c>
      <c r="C521" s="23" t="s">
        <v>582</v>
      </c>
      <c r="D521" s="25" t="s">
        <v>7</v>
      </c>
      <c r="E521" s="10" t="s">
        <v>8</v>
      </c>
      <c r="F521" s="10"/>
      <c r="G521" s="24">
        <v>394945.95</v>
      </c>
      <c r="H521" s="24"/>
      <c r="I521" s="14"/>
      <c r="J521" s="13"/>
      <c r="K521" s="13"/>
      <c r="L521" s="36">
        <v>394945.95</v>
      </c>
      <c r="M521" s="37">
        <f t="shared" si="129"/>
        <v>394945.95</v>
      </c>
      <c r="N521" s="37">
        <f t="shared" si="130"/>
        <v>394945.95</v>
      </c>
      <c r="O521" s="37">
        <f t="shared" si="131"/>
        <v>394945.95</v>
      </c>
      <c r="P521" s="37">
        <f t="shared" si="132"/>
        <v>394945.95</v>
      </c>
      <c r="Q521" s="38" t="e">
        <f t="shared" si="133"/>
        <v>#DIV/0!</v>
      </c>
      <c r="R521" s="39" t="e">
        <f t="shared" si="134"/>
        <v>#DIV/0!</v>
      </c>
      <c r="S521" s="41">
        <f t="shared" si="135"/>
        <v>394945.95</v>
      </c>
      <c r="T521" s="33" t="s">
        <v>808</v>
      </c>
    </row>
    <row r="522" spans="1:20" ht="51">
      <c r="A522" s="10">
        <v>520</v>
      </c>
      <c r="B522" s="10">
        <v>879391</v>
      </c>
      <c r="C522" s="23" t="s">
        <v>583</v>
      </c>
      <c r="D522" s="25" t="s">
        <v>7</v>
      </c>
      <c r="E522" s="10" t="s">
        <v>8</v>
      </c>
      <c r="F522" s="10"/>
      <c r="G522" s="24">
        <v>432196.8</v>
      </c>
      <c r="H522" s="24"/>
      <c r="I522" s="14">
        <v>145200</v>
      </c>
      <c r="J522" s="13">
        <f t="shared" si="127"/>
        <v>2337.7199999999998</v>
      </c>
      <c r="K522" s="13">
        <f t="shared" si="128"/>
        <v>147537.72</v>
      </c>
      <c r="L522" s="36">
        <v>432196.8</v>
      </c>
      <c r="M522" s="37">
        <f t="shared" si="129"/>
        <v>147537.72</v>
      </c>
      <c r="N522" s="37">
        <f t="shared" si="130"/>
        <v>432196.8</v>
      </c>
      <c r="O522" s="37">
        <f t="shared" si="131"/>
        <v>289867.26</v>
      </c>
      <c r="P522" s="37">
        <f t="shared" si="132"/>
        <v>289867.26</v>
      </c>
      <c r="Q522" s="38">
        <f t="shared" si="133"/>
        <v>201284.36579432385</v>
      </c>
      <c r="R522" s="39">
        <f t="shared" si="134"/>
        <v>0.69440186447522168</v>
      </c>
      <c r="S522" s="40">
        <f>O522</f>
        <v>289867.26</v>
      </c>
      <c r="T522" s="35" t="s">
        <v>810</v>
      </c>
    </row>
    <row r="523" spans="1:20" ht="38.25">
      <c r="A523" s="10">
        <v>521</v>
      </c>
      <c r="B523" s="10">
        <v>879910</v>
      </c>
      <c r="C523" s="23" t="s">
        <v>584</v>
      </c>
      <c r="D523" s="25" t="s">
        <v>7</v>
      </c>
      <c r="E523" s="10" t="s">
        <v>8</v>
      </c>
      <c r="F523" s="10"/>
      <c r="G523" s="24">
        <v>169883.7</v>
      </c>
      <c r="H523" s="24"/>
      <c r="I523" s="14"/>
      <c r="J523" s="13"/>
      <c r="K523" s="13"/>
      <c r="L523" s="36">
        <v>169883.7</v>
      </c>
      <c r="M523" s="37">
        <f t="shared" si="129"/>
        <v>169883.7</v>
      </c>
      <c r="N523" s="37">
        <f t="shared" si="130"/>
        <v>169883.7</v>
      </c>
      <c r="O523" s="37">
        <f t="shared" si="131"/>
        <v>169883.7</v>
      </c>
      <c r="P523" s="37">
        <f t="shared" si="132"/>
        <v>169883.7</v>
      </c>
      <c r="Q523" s="38" t="e">
        <f t="shared" si="133"/>
        <v>#DIV/0!</v>
      </c>
      <c r="R523" s="39" t="e">
        <f t="shared" si="134"/>
        <v>#DIV/0!</v>
      </c>
      <c r="S523" s="41">
        <f t="shared" ref="S523:S524" si="136">L523</f>
        <v>169883.7</v>
      </c>
      <c r="T523" s="33" t="s">
        <v>808</v>
      </c>
    </row>
    <row r="524" spans="1:20" ht="38.25">
      <c r="A524" s="10">
        <v>522</v>
      </c>
      <c r="B524" s="10">
        <v>879990</v>
      </c>
      <c r="C524" s="23" t="s">
        <v>585</v>
      </c>
      <c r="D524" s="25" t="s">
        <v>7</v>
      </c>
      <c r="E524" s="10" t="s">
        <v>8</v>
      </c>
      <c r="F524" s="10"/>
      <c r="G524" s="24">
        <v>96042.14</v>
      </c>
      <c r="H524" s="24"/>
      <c r="I524" s="14"/>
      <c r="J524" s="13"/>
      <c r="K524" s="13"/>
      <c r="L524" s="36">
        <v>96042.134999999995</v>
      </c>
      <c r="M524" s="37">
        <f t="shared" si="129"/>
        <v>96042.134999999995</v>
      </c>
      <c r="N524" s="37">
        <f t="shared" si="130"/>
        <v>96042.134999999995</v>
      </c>
      <c r="O524" s="37">
        <f t="shared" si="131"/>
        <v>96042.134999999995</v>
      </c>
      <c r="P524" s="37">
        <f t="shared" si="132"/>
        <v>96042.134999999995</v>
      </c>
      <c r="Q524" s="38" t="e">
        <f t="shared" si="133"/>
        <v>#DIV/0!</v>
      </c>
      <c r="R524" s="39" t="e">
        <f t="shared" si="134"/>
        <v>#DIV/0!</v>
      </c>
      <c r="S524" s="41">
        <f t="shared" si="136"/>
        <v>96042.134999999995</v>
      </c>
      <c r="T524" s="33" t="s">
        <v>808</v>
      </c>
    </row>
    <row r="525" spans="1:20" ht="25.5">
      <c r="A525" s="10">
        <v>523</v>
      </c>
      <c r="B525" s="10">
        <v>871403</v>
      </c>
      <c r="C525" s="23" t="s">
        <v>49</v>
      </c>
      <c r="D525" s="25" t="s">
        <v>7</v>
      </c>
      <c r="E525" s="10" t="s">
        <v>8</v>
      </c>
      <c r="F525" s="10"/>
      <c r="G525" s="24">
        <v>98797.65</v>
      </c>
      <c r="H525" s="24"/>
      <c r="I525" s="14">
        <v>95600</v>
      </c>
      <c r="J525" s="13">
        <f t="shared" si="127"/>
        <v>1539.16</v>
      </c>
      <c r="K525" s="13">
        <f t="shared" si="128"/>
        <v>97139.16</v>
      </c>
      <c r="L525" s="36">
        <v>98797.65</v>
      </c>
      <c r="M525" s="37">
        <f t="shared" si="129"/>
        <v>97139.16</v>
      </c>
      <c r="N525" s="37">
        <f t="shared" si="130"/>
        <v>98797.65</v>
      </c>
      <c r="O525" s="37">
        <f t="shared" si="131"/>
        <v>97968.404999999999</v>
      </c>
      <c r="P525" s="37">
        <f t="shared" si="132"/>
        <v>97968.404999999999</v>
      </c>
      <c r="Q525" s="38">
        <f t="shared" si="133"/>
        <v>1172.7295255302931</v>
      </c>
      <c r="R525" s="39">
        <f t="shared" si="134"/>
        <v>1.1970487072136094E-2</v>
      </c>
      <c r="S525" s="40">
        <f>M525</f>
        <v>97139.16</v>
      </c>
      <c r="T525" s="32" t="s">
        <v>804</v>
      </c>
    </row>
    <row r="526" spans="1:20" ht="25.5">
      <c r="A526" s="10">
        <v>524</v>
      </c>
      <c r="B526" s="10">
        <v>879420</v>
      </c>
      <c r="C526" s="23" t="s">
        <v>586</v>
      </c>
      <c r="D526" s="25" t="s">
        <v>7</v>
      </c>
      <c r="E526" s="10" t="s">
        <v>8</v>
      </c>
      <c r="F526" s="10"/>
      <c r="G526" s="24">
        <v>814800</v>
      </c>
      <c r="H526" s="24"/>
      <c r="I526" s="14">
        <v>440000</v>
      </c>
      <c r="J526" s="13">
        <f t="shared" si="127"/>
        <v>7084</v>
      </c>
      <c r="K526" s="13">
        <f t="shared" si="128"/>
        <v>447084</v>
      </c>
      <c r="L526" s="36">
        <v>814800</v>
      </c>
      <c r="M526" s="37">
        <f t="shared" si="129"/>
        <v>447084</v>
      </c>
      <c r="N526" s="37">
        <f t="shared" si="130"/>
        <v>814800</v>
      </c>
      <c r="O526" s="37">
        <f t="shared" si="131"/>
        <v>630942</v>
      </c>
      <c r="P526" s="37">
        <f t="shared" si="132"/>
        <v>630942</v>
      </c>
      <c r="Q526" s="38">
        <f t="shared" si="133"/>
        <v>260014.47715079252</v>
      </c>
      <c r="R526" s="39">
        <f t="shared" si="134"/>
        <v>0.4121051969131751</v>
      </c>
      <c r="S526" s="40">
        <f>O526</f>
        <v>630942</v>
      </c>
      <c r="T526" s="35" t="s">
        <v>810</v>
      </c>
    </row>
    <row r="527" spans="1:20" ht="25.5">
      <c r="A527" s="10">
        <v>525</v>
      </c>
      <c r="B527" s="10">
        <v>879162</v>
      </c>
      <c r="C527" s="23" t="s">
        <v>82</v>
      </c>
      <c r="D527" s="25" t="s">
        <v>7</v>
      </c>
      <c r="E527" s="10" t="s">
        <v>8</v>
      </c>
      <c r="F527" s="10"/>
      <c r="G527" s="24">
        <v>404250</v>
      </c>
      <c r="H527" s="24"/>
      <c r="I527" s="14"/>
      <c r="J527" s="13"/>
      <c r="K527" s="13"/>
      <c r="L527" s="36">
        <v>404250</v>
      </c>
      <c r="M527" s="37">
        <f t="shared" si="129"/>
        <v>404250</v>
      </c>
      <c r="N527" s="37">
        <f t="shared" si="130"/>
        <v>404250</v>
      </c>
      <c r="O527" s="37">
        <f t="shared" si="131"/>
        <v>404250</v>
      </c>
      <c r="P527" s="37">
        <f t="shared" si="132"/>
        <v>404250</v>
      </c>
      <c r="Q527" s="38" t="e">
        <f t="shared" si="133"/>
        <v>#DIV/0!</v>
      </c>
      <c r="R527" s="39" t="e">
        <f t="shared" si="134"/>
        <v>#DIV/0!</v>
      </c>
      <c r="S527" s="41">
        <f>L527</f>
        <v>404250</v>
      </c>
      <c r="T527" s="33" t="s">
        <v>808</v>
      </c>
    </row>
    <row r="528" spans="1:20" ht="25.5">
      <c r="A528" s="10">
        <v>526</v>
      </c>
      <c r="B528" s="10">
        <v>879410</v>
      </c>
      <c r="C528" s="23" t="s">
        <v>587</v>
      </c>
      <c r="D528" s="25" t="s">
        <v>7</v>
      </c>
      <c r="E528" s="10" t="s">
        <v>8</v>
      </c>
      <c r="F528" s="10"/>
      <c r="G528" s="24">
        <v>725550</v>
      </c>
      <c r="H528" s="24"/>
      <c r="I528" s="14">
        <v>410000</v>
      </c>
      <c r="J528" s="13">
        <f t="shared" si="127"/>
        <v>6601</v>
      </c>
      <c r="K528" s="13">
        <f t="shared" si="128"/>
        <v>416601</v>
      </c>
      <c r="L528" s="36">
        <v>725550</v>
      </c>
      <c r="M528" s="37">
        <f t="shared" si="129"/>
        <v>416601</v>
      </c>
      <c r="N528" s="37">
        <f t="shared" si="130"/>
        <v>725550</v>
      </c>
      <c r="O528" s="37">
        <f t="shared" si="131"/>
        <v>571075.5</v>
      </c>
      <c r="P528" s="37">
        <f t="shared" si="132"/>
        <v>571075.5</v>
      </c>
      <c r="Q528" s="38">
        <f t="shared" si="133"/>
        <v>218459.93294080268</v>
      </c>
      <c r="R528" s="39">
        <f t="shared" si="134"/>
        <v>0.38254124531835576</v>
      </c>
      <c r="S528" s="40">
        <f t="shared" ref="S528:S529" si="137">O528</f>
        <v>571075.5</v>
      </c>
      <c r="T528" s="35" t="s">
        <v>810</v>
      </c>
    </row>
    <row r="529" spans="1:20" ht="25.5">
      <c r="A529" s="10">
        <v>527</v>
      </c>
      <c r="B529" s="10">
        <v>879420</v>
      </c>
      <c r="C529" s="23" t="s">
        <v>588</v>
      </c>
      <c r="D529" s="25" t="s">
        <v>7</v>
      </c>
      <c r="E529" s="10" t="s">
        <v>8</v>
      </c>
      <c r="F529" s="10"/>
      <c r="G529" s="24">
        <v>814800</v>
      </c>
      <c r="H529" s="24"/>
      <c r="I529" s="14">
        <v>440000</v>
      </c>
      <c r="J529" s="13">
        <f t="shared" si="127"/>
        <v>7084</v>
      </c>
      <c r="K529" s="13">
        <f t="shared" si="128"/>
        <v>447084</v>
      </c>
      <c r="L529" s="36">
        <v>814800</v>
      </c>
      <c r="M529" s="37">
        <f t="shared" si="129"/>
        <v>447084</v>
      </c>
      <c r="N529" s="37">
        <f t="shared" si="130"/>
        <v>814800</v>
      </c>
      <c r="O529" s="37">
        <f t="shared" si="131"/>
        <v>630942</v>
      </c>
      <c r="P529" s="37">
        <f t="shared" si="132"/>
        <v>630942</v>
      </c>
      <c r="Q529" s="38">
        <f t="shared" si="133"/>
        <v>260014.47715079252</v>
      </c>
      <c r="R529" s="39">
        <f t="shared" si="134"/>
        <v>0.4121051969131751</v>
      </c>
      <c r="S529" s="40">
        <f t="shared" si="137"/>
        <v>630942</v>
      </c>
      <c r="T529" s="35" t="s">
        <v>810</v>
      </c>
    </row>
    <row r="530" spans="1:20" ht="38.25">
      <c r="A530" s="10">
        <v>528</v>
      </c>
      <c r="B530" s="10">
        <v>879522</v>
      </c>
      <c r="C530" s="23" t="s">
        <v>79</v>
      </c>
      <c r="D530" s="25" t="s">
        <v>7</v>
      </c>
      <c r="E530" s="10" t="s">
        <v>8</v>
      </c>
      <c r="F530" s="10"/>
      <c r="G530" s="24">
        <v>106050</v>
      </c>
      <c r="H530" s="24"/>
      <c r="I530" s="14">
        <v>98600</v>
      </c>
      <c r="J530" s="13">
        <f t="shared" si="127"/>
        <v>1587.46</v>
      </c>
      <c r="K530" s="13">
        <f t="shared" si="128"/>
        <v>100187.46</v>
      </c>
      <c r="L530" s="36">
        <v>106050</v>
      </c>
      <c r="M530" s="37">
        <f t="shared" si="129"/>
        <v>100187.46</v>
      </c>
      <c r="N530" s="37">
        <f t="shared" si="130"/>
        <v>106050</v>
      </c>
      <c r="O530" s="37">
        <f t="shared" si="131"/>
        <v>103118.73000000001</v>
      </c>
      <c r="P530" s="37">
        <f t="shared" si="132"/>
        <v>103118.73000000001</v>
      </c>
      <c r="Q530" s="38">
        <f t="shared" si="133"/>
        <v>4145.441788977053</v>
      </c>
      <c r="R530" s="39">
        <f t="shared" si="134"/>
        <v>4.0200667608852943E-2</v>
      </c>
      <c r="S530" s="40">
        <f>M530</f>
        <v>100187.46</v>
      </c>
      <c r="T530" s="32" t="s">
        <v>804</v>
      </c>
    </row>
    <row r="531" spans="1:20" ht="38.25">
      <c r="A531" s="10">
        <v>529</v>
      </c>
      <c r="B531" s="10">
        <v>879150</v>
      </c>
      <c r="C531" s="23" t="s">
        <v>83</v>
      </c>
      <c r="D531" s="25" t="s">
        <v>7</v>
      </c>
      <c r="E531" s="10" t="s">
        <v>8</v>
      </c>
      <c r="F531" s="10"/>
      <c r="G531" s="24">
        <v>353850</v>
      </c>
      <c r="H531" s="24"/>
      <c r="I531" s="14">
        <v>126700</v>
      </c>
      <c r="J531" s="13">
        <f t="shared" si="127"/>
        <v>2039.87</v>
      </c>
      <c r="K531" s="13">
        <f t="shared" si="128"/>
        <v>128739.87</v>
      </c>
      <c r="L531" s="36">
        <v>353850</v>
      </c>
      <c r="M531" s="37">
        <f t="shared" si="129"/>
        <v>128739.87</v>
      </c>
      <c r="N531" s="37">
        <f t="shared" si="130"/>
        <v>353850</v>
      </c>
      <c r="O531" s="37">
        <f t="shared" si="131"/>
        <v>241294.935</v>
      </c>
      <c r="P531" s="37">
        <f t="shared" si="132"/>
        <v>241294.935</v>
      </c>
      <c r="Q531" s="38">
        <f t="shared" si="133"/>
        <v>159176.89943678534</v>
      </c>
      <c r="R531" s="39">
        <f t="shared" si="134"/>
        <v>0.6596777484649039</v>
      </c>
      <c r="S531" s="40">
        <f>O531</f>
        <v>241294.935</v>
      </c>
      <c r="T531" s="35" t="s">
        <v>810</v>
      </c>
    </row>
    <row r="532" spans="1:20" ht="38.25">
      <c r="A532" s="10">
        <v>530</v>
      </c>
      <c r="B532" s="10">
        <v>879201</v>
      </c>
      <c r="C532" s="23" t="s">
        <v>589</v>
      </c>
      <c r="D532" s="25" t="s">
        <v>7</v>
      </c>
      <c r="E532" s="10" t="s">
        <v>8</v>
      </c>
      <c r="F532" s="10"/>
      <c r="G532" s="24">
        <v>300300</v>
      </c>
      <c r="H532" s="24"/>
      <c r="I532" s="14"/>
      <c r="J532" s="13"/>
      <c r="K532" s="13"/>
      <c r="L532" s="36">
        <v>300300</v>
      </c>
      <c r="M532" s="37">
        <f t="shared" si="129"/>
        <v>300300</v>
      </c>
      <c r="N532" s="37">
        <f t="shared" si="130"/>
        <v>300300</v>
      </c>
      <c r="O532" s="37">
        <f t="shared" si="131"/>
        <v>300300</v>
      </c>
      <c r="P532" s="37">
        <f t="shared" si="132"/>
        <v>300300</v>
      </c>
      <c r="Q532" s="38" t="e">
        <f t="shared" si="133"/>
        <v>#DIV/0!</v>
      </c>
      <c r="R532" s="39" t="e">
        <f t="shared" si="134"/>
        <v>#DIV/0!</v>
      </c>
      <c r="S532" s="41">
        <f>L532</f>
        <v>300300</v>
      </c>
      <c r="T532" s="33" t="s">
        <v>808</v>
      </c>
    </row>
    <row r="533" spans="1:20" ht="38.25">
      <c r="A533" s="10">
        <v>531</v>
      </c>
      <c r="B533" s="10">
        <v>879205</v>
      </c>
      <c r="C533" s="23" t="s">
        <v>74</v>
      </c>
      <c r="D533" s="25" t="s">
        <v>7</v>
      </c>
      <c r="E533" s="10" t="s">
        <v>8</v>
      </c>
      <c r="F533" s="10"/>
      <c r="G533" s="24">
        <v>72450</v>
      </c>
      <c r="H533" s="24"/>
      <c r="I533" s="14">
        <v>67800</v>
      </c>
      <c r="J533" s="13">
        <f t="shared" si="127"/>
        <v>1091.58</v>
      </c>
      <c r="K533" s="13">
        <f t="shared" si="128"/>
        <v>68891.58</v>
      </c>
      <c r="L533" s="36">
        <v>72450</v>
      </c>
      <c r="M533" s="37">
        <f t="shared" si="129"/>
        <v>68891.58</v>
      </c>
      <c r="N533" s="37">
        <f t="shared" si="130"/>
        <v>72450</v>
      </c>
      <c r="O533" s="37">
        <f t="shared" si="131"/>
        <v>70670.790000000008</v>
      </c>
      <c r="P533" s="37">
        <f t="shared" si="132"/>
        <v>70670.790000000008</v>
      </c>
      <c r="Q533" s="38">
        <f t="shared" si="133"/>
        <v>2516.1829123095004</v>
      </c>
      <c r="R533" s="39">
        <f t="shared" si="134"/>
        <v>3.5604284490232813E-2</v>
      </c>
      <c r="S533" s="40">
        <f>M533</f>
        <v>68891.58</v>
      </c>
      <c r="T533" s="32" t="s">
        <v>804</v>
      </c>
    </row>
    <row r="534" spans="1:20" ht="38.25">
      <c r="A534" s="10">
        <v>532</v>
      </c>
      <c r="B534" s="10">
        <v>879112</v>
      </c>
      <c r="C534" s="23" t="s">
        <v>67</v>
      </c>
      <c r="D534" s="25" t="s">
        <v>7</v>
      </c>
      <c r="E534" s="10" t="s">
        <v>8</v>
      </c>
      <c r="F534" s="10"/>
      <c r="G534" s="24">
        <v>700350</v>
      </c>
      <c r="H534" s="24"/>
      <c r="I534" s="14">
        <v>333500</v>
      </c>
      <c r="J534" s="13">
        <f t="shared" si="127"/>
        <v>5369.35</v>
      </c>
      <c r="K534" s="13">
        <f t="shared" si="128"/>
        <v>338869.35</v>
      </c>
      <c r="L534" s="36">
        <v>700350</v>
      </c>
      <c r="M534" s="37">
        <f t="shared" si="129"/>
        <v>338869.35</v>
      </c>
      <c r="N534" s="37">
        <f t="shared" si="130"/>
        <v>700350</v>
      </c>
      <c r="O534" s="37">
        <f t="shared" si="131"/>
        <v>519609.67499999999</v>
      </c>
      <c r="P534" s="37">
        <f t="shared" si="132"/>
        <v>519609.67499999999</v>
      </c>
      <c r="Q534" s="38">
        <f t="shared" si="133"/>
        <v>255605.41888272096</v>
      </c>
      <c r="R534" s="39">
        <f t="shared" si="134"/>
        <v>0.49191812851198541</v>
      </c>
      <c r="S534" s="40">
        <f t="shared" ref="S534:S536" si="138">O534</f>
        <v>519609.67499999999</v>
      </c>
      <c r="T534" s="35" t="s">
        <v>810</v>
      </c>
    </row>
    <row r="535" spans="1:20" ht="25.5">
      <c r="A535" s="10">
        <v>533</v>
      </c>
      <c r="B535" s="10">
        <v>879111</v>
      </c>
      <c r="C535" s="23" t="s">
        <v>72</v>
      </c>
      <c r="D535" s="25" t="s">
        <v>7</v>
      </c>
      <c r="E535" s="10" t="s">
        <v>8</v>
      </c>
      <c r="F535" s="10"/>
      <c r="G535" s="24">
        <v>322350</v>
      </c>
      <c r="H535" s="24"/>
      <c r="I535" s="14">
        <v>113700</v>
      </c>
      <c r="J535" s="13">
        <f t="shared" si="127"/>
        <v>1830.57</v>
      </c>
      <c r="K535" s="13">
        <f t="shared" si="128"/>
        <v>115530.57</v>
      </c>
      <c r="L535" s="36">
        <v>322350</v>
      </c>
      <c r="M535" s="37">
        <f t="shared" si="129"/>
        <v>115530.57</v>
      </c>
      <c r="N535" s="37">
        <f t="shared" si="130"/>
        <v>322350</v>
      </c>
      <c r="O535" s="37">
        <f t="shared" si="131"/>
        <v>218940.285</v>
      </c>
      <c r="P535" s="37">
        <f t="shared" si="132"/>
        <v>218940.285</v>
      </c>
      <c r="Q535" s="38">
        <f t="shared" si="133"/>
        <v>146243.42143413649</v>
      </c>
      <c r="R535" s="39">
        <f t="shared" si="134"/>
        <v>0.66796031362677943</v>
      </c>
      <c r="S535" s="40">
        <f t="shared" si="138"/>
        <v>218940.285</v>
      </c>
      <c r="T535" s="35" t="s">
        <v>810</v>
      </c>
    </row>
    <row r="536" spans="1:20" ht="38.25">
      <c r="A536" s="10">
        <v>534</v>
      </c>
      <c r="B536" s="10">
        <v>879113</v>
      </c>
      <c r="C536" s="23" t="s">
        <v>78</v>
      </c>
      <c r="D536" s="25" t="s">
        <v>7</v>
      </c>
      <c r="E536" s="10" t="s">
        <v>8</v>
      </c>
      <c r="F536" s="10"/>
      <c r="G536" s="24">
        <v>750750</v>
      </c>
      <c r="H536" s="24"/>
      <c r="I536" s="14">
        <v>310000</v>
      </c>
      <c r="J536" s="13">
        <f t="shared" si="127"/>
        <v>4991</v>
      </c>
      <c r="K536" s="13">
        <f t="shared" si="128"/>
        <v>314991</v>
      </c>
      <c r="L536" s="36">
        <v>750750</v>
      </c>
      <c r="M536" s="37">
        <f t="shared" si="129"/>
        <v>314991</v>
      </c>
      <c r="N536" s="37">
        <f t="shared" si="130"/>
        <v>750750</v>
      </c>
      <c r="O536" s="37">
        <f t="shared" si="131"/>
        <v>532870.5</v>
      </c>
      <c r="P536" s="37">
        <f t="shared" si="132"/>
        <v>532870.5</v>
      </c>
      <c r="Q536" s="38">
        <f t="shared" si="133"/>
        <v>308128.14386306878</v>
      </c>
      <c r="R536" s="39">
        <f t="shared" si="134"/>
        <v>0.57824207544435047</v>
      </c>
      <c r="S536" s="40">
        <f t="shared" si="138"/>
        <v>532870.5</v>
      </c>
      <c r="T536" s="35" t="s">
        <v>810</v>
      </c>
    </row>
    <row r="537" spans="1:20" ht="38.25">
      <c r="A537" s="10">
        <v>535</v>
      </c>
      <c r="B537" s="10">
        <v>879161</v>
      </c>
      <c r="C537" s="23" t="s">
        <v>73</v>
      </c>
      <c r="D537" s="25" t="s">
        <v>7</v>
      </c>
      <c r="E537" s="10" t="s">
        <v>8</v>
      </c>
      <c r="F537" s="10"/>
      <c r="G537" s="24">
        <v>738150</v>
      </c>
      <c r="H537" s="24"/>
      <c r="I537" s="14"/>
      <c r="J537" s="13"/>
      <c r="K537" s="13"/>
      <c r="L537" s="36">
        <v>738150</v>
      </c>
      <c r="M537" s="37">
        <f t="shared" si="129"/>
        <v>738150</v>
      </c>
      <c r="N537" s="37">
        <f t="shared" si="130"/>
        <v>738150</v>
      </c>
      <c r="O537" s="37">
        <f t="shared" si="131"/>
        <v>738150</v>
      </c>
      <c r="P537" s="37">
        <f t="shared" si="132"/>
        <v>738150</v>
      </c>
      <c r="Q537" s="38" t="e">
        <f t="shared" si="133"/>
        <v>#DIV/0!</v>
      </c>
      <c r="R537" s="39" t="e">
        <f t="shared" si="134"/>
        <v>#DIV/0!</v>
      </c>
      <c r="S537" s="41">
        <f>L537</f>
        <v>738150</v>
      </c>
      <c r="T537" s="33" t="s">
        <v>808</v>
      </c>
    </row>
    <row r="538" spans="1:20" ht="25.5">
      <c r="A538" s="10">
        <v>536</v>
      </c>
      <c r="B538" s="10">
        <v>879523</v>
      </c>
      <c r="C538" s="23" t="s">
        <v>590</v>
      </c>
      <c r="D538" s="25" t="s">
        <v>7</v>
      </c>
      <c r="E538" s="10" t="s">
        <v>8</v>
      </c>
      <c r="F538" s="10"/>
      <c r="G538" s="24">
        <v>138600</v>
      </c>
      <c r="H538" s="24"/>
      <c r="I538" s="14">
        <v>130700</v>
      </c>
      <c r="J538" s="13">
        <f t="shared" si="127"/>
        <v>2104.27</v>
      </c>
      <c r="K538" s="13">
        <f t="shared" si="128"/>
        <v>132804.26999999999</v>
      </c>
      <c r="L538" s="36">
        <v>138600</v>
      </c>
      <c r="M538" s="37">
        <f t="shared" si="129"/>
        <v>132804.26999999999</v>
      </c>
      <c r="N538" s="37">
        <f t="shared" si="130"/>
        <v>138600</v>
      </c>
      <c r="O538" s="37">
        <f t="shared" si="131"/>
        <v>135702.13500000001</v>
      </c>
      <c r="P538" s="37">
        <f t="shared" si="132"/>
        <v>135702.13500000001</v>
      </c>
      <c r="Q538" s="38">
        <f t="shared" si="133"/>
        <v>4098.1999849250669</v>
      </c>
      <c r="R538" s="39">
        <f t="shared" si="134"/>
        <v>3.0199966897536776E-2</v>
      </c>
      <c r="S538" s="40">
        <f t="shared" ref="S538:S539" si="139">M538</f>
        <v>132804.26999999999</v>
      </c>
      <c r="T538" s="32" t="s">
        <v>804</v>
      </c>
    </row>
    <row r="539" spans="1:20" ht="25.5">
      <c r="A539" s="10">
        <v>537</v>
      </c>
      <c r="B539" s="10">
        <v>879132</v>
      </c>
      <c r="C539" s="23" t="s">
        <v>591</v>
      </c>
      <c r="D539" s="25" t="s">
        <v>7</v>
      </c>
      <c r="E539" s="10" t="s">
        <v>8</v>
      </c>
      <c r="F539" s="10"/>
      <c r="G539" s="24">
        <v>738150</v>
      </c>
      <c r="H539" s="24"/>
      <c r="I539" s="14">
        <v>680500</v>
      </c>
      <c r="J539" s="13">
        <f t="shared" si="127"/>
        <v>10956.05</v>
      </c>
      <c r="K539" s="13">
        <f t="shared" si="128"/>
        <v>691456.05</v>
      </c>
      <c r="L539" s="36">
        <v>738150</v>
      </c>
      <c r="M539" s="37">
        <f t="shared" si="129"/>
        <v>691456.05</v>
      </c>
      <c r="N539" s="37">
        <f t="shared" si="130"/>
        <v>738150</v>
      </c>
      <c r="O539" s="37">
        <f t="shared" si="131"/>
        <v>714803.02500000002</v>
      </c>
      <c r="P539" s="37">
        <f t="shared" si="132"/>
        <v>714803.02500000002</v>
      </c>
      <c r="Q539" s="38">
        <f t="shared" si="133"/>
        <v>33017.608685385887</v>
      </c>
      <c r="R539" s="39">
        <f t="shared" si="134"/>
        <v>4.6191198876621833E-2</v>
      </c>
      <c r="S539" s="40">
        <f t="shared" si="139"/>
        <v>691456.05</v>
      </c>
      <c r="T539" s="32" t="s">
        <v>804</v>
      </c>
    </row>
    <row r="540" spans="1:20" ht="38.25">
      <c r="A540" s="10">
        <v>538</v>
      </c>
      <c r="B540" s="10">
        <v>879141</v>
      </c>
      <c r="C540" s="23" t="s">
        <v>650</v>
      </c>
      <c r="D540" s="25" t="s">
        <v>7</v>
      </c>
      <c r="E540" s="10" t="s">
        <v>8</v>
      </c>
      <c r="F540" s="10"/>
      <c r="G540" s="24">
        <v>281400</v>
      </c>
      <c r="H540" s="24"/>
      <c r="I540" s="38"/>
      <c r="J540" s="13"/>
      <c r="K540" s="13"/>
      <c r="L540" s="36">
        <v>281400</v>
      </c>
      <c r="M540" s="37">
        <f t="shared" si="129"/>
        <v>281400</v>
      </c>
      <c r="N540" s="37">
        <f t="shared" si="130"/>
        <v>281400</v>
      </c>
      <c r="O540" s="37">
        <f t="shared" si="131"/>
        <v>281400</v>
      </c>
      <c r="P540" s="37">
        <f t="shared" si="132"/>
        <v>281400</v>
      </c>
      <c r="Q540" s="38" t="e">
        <f t="shared" si="133"/>
        <v>#DIV/0!</v>
      </c>
      <c r="R540" s="39" t="e">
        <f t="shared" si="134"/>
        <v>#DIV/0!</v>
      </c>
      <c r="S540" s="41">
        <f t="shared" ref="S540:S542" si="140">L540</f>
        <v>281400</v>
      </c>
      <c r="T540" s="33" t="s">
        <v>808</v>
      </c>
    </row>
    <row r="541" spans="1:20" ht="38.25">
      <c r="A541" s="10">
        <v>539</v>
      </c>
      <c r="B541" s="10">
        <v>879520</v>
      </c>
      <c r="C541" s="23" t="s">
        <v>64</v>
      </c>
      <c r="D541" s="25" t="s">
        <v>7</v>
      </c>
      <c r="E541" s="10" t="s">
        <v>8</v>
      </c>
      <c r="F541" s="10"/>
      <c r="G541" s="24">
        <v>275100</v>
      </c>
      <c r="H541" s="24"/>
      <c r="I541" s="14"/>
      <c r="J541" s="13"/>
      <c r="K541" s="13"/>
      <c r="L541" s="36">
        <v>275100</v>
      </c>
      <c r="M541" s="37">
        <f t="shared" si="129"/>
        <v>275100</v>
      </c>
      <c r="N541" s="37">
        <f t="shared" si="130"/>
        <v>275100</v>
      </c>
      <c r="O541" s="37">
        <f t="shared" si="131"/>
        <v>275100</v>
      </c>
      <c r="P541" s="37">
        <f t="shared" si="132"/>
        <v>275100</v>
      </c>
      <c r="Q541" s="38" t="e">
        <f t="shared" si="133"/>
        <v>#DIV/0!</v>
      </c>
      <c r="R541" s="39" t="e">
        <f t="shared" si="134"/>
        <v>#DIV/0!</v>
      </c>
      <c r="S541" s="41">
        <f t="shared" si="140"/>
        <v>275100</v>
      </c>
      <c r="T541" s="33" t="s">
        <v>808</v>
      </c>
    </row>
    <row r="542" spans="1:20" ht="38.25">
      <c r="A542" s="10">
        <v>540</v>
      </c>
      <c r="B542" s="10">
        <v>879510</v>
      </c>
      <c r="C542" s="23" t="s">
        <v>63</v>
      </c>
      <c r="D542" s="25" t="s">
        <v>7</v>
      </c>
      <c r="E542" s="10" t="s">
        <v>8</v>
      </c>
      <c r="F542" s="10"/>
      <c r="G542" s="24">
        <v>275100</v>
      </c>
      <c r="H542" s="24"/>
      <c r="I542" s="14"/>
      <c r="J542" s="13"/>
      <c r="K542" s="13"/>
      <c r="L542" s="36">
        <v>275100</v>
      </c>
      <c r="M542" s="37">
        <f t="shared" si="129"/>
        <v>275100</v>
      </c>
      <c r="N542" s="37">
        <f t="shared" si="130"/>
        <v>275100</v>
      </c>
      <c r="O542" s="37">
        <f t="shared" si="131"/>
        <v>275100</v>
      </c>
      <c r="P542" s="37">
        <f t="shared" si="132"/>
        <v>275100</v>
      </c>
      <c r="Q542" s="38" t="e">
        <f t="shared" si="133"/>
        <v>#DIV/0!</v>
      </c>
      <c r="R542" s="39" t="e">
        <f t="shared" si="134"/>
        <v>#DIV/0!</v>
      </c>
      <c r="S542" s="41">
        <f t="shared" si="140"/>
        <v>275100</v>
      </c>
      <c r="T542" s="33" t="s">
        <v>808</v>
      </c>
    </row>
    <row r="543" spans="1:20" ht="51">
      <c r="A543" s="10">
        <v>541</v>
      </c>
      <c r="B543" s="10">
        <v>879122</v>
      </c>
      <c r="C543" s="23" t="s">
        <v>77</v>
      </c>
      <c r="D543" s="25" t="s">
        <v>7</v>
      </c>
      <c r="E543" s="10" t="s">
        <v>8</v>
      </c>
      <c r="F543" s="10"/>
      <c r="G543" s="24">
        <v>353850</v>
      </c>
      <c r="H543" s="24"/>
      <c r="I543" s="14">
        <v>123600</v>
      </c>
      <c r="J543" s="13">
        <f t="shared" si="127"/>
        <v>1989.96</v>
      </c>
      <c r="K543" s="13">
        <f t="shared" si="128"/>
        <v>125589.96</v>
      </c>
      <c r="L543" s="36">
        <v>353850</v>
      </c>
      <c r="M543" s="37">
        <f t="shared" si="129"/>
        <v>125589.96</v>
      </c>
      <c r="N543" s="37">
        <f t="shared" si="130"/>
        <v>353850</v>
      </c>
      <c r="O543" s="37">
        <f t="shared" si="131"/>
        <v>239719.98</v>
      </c>
      <c r="P543" s="37">
        <f t="shared" si="132"/>
        <v>239719.97999999998</v>
      </c>
      <c r="Q543" s="38">
        <f t="shared" si="133"/>
        <v>161404.22215791259</v>
      </c>
      <c r="R543" s="39">
        <f t="shared" si="134"/>
        <v>0.6733031687968295</v>
      </c>
      <c r="S543" s="40">
        <f>O543</f>
        <v>239719.98</v>
      </c>
      <c r="T543" s="35" t="s">
        <v>810</v>
      </c>
    </row>
    <row r="544" spans="1:20" ht="25.5">
      <c r="A544" s="10">
        <v>542</v>
      </c>
      <c r="B544" s="10">
        <v>879121</v>
      </c>
      <c r="C544" s="23" t="s">
        <v>75</v>
      </c>
      <c r="D544" s="25" t="s">
        <v>7</v>
      </c>
      <c r="E544" s="10" t="s">
        <v>8</v>
      </c>
      <c r="F544" s="10"/>
      <c r="G544" s="24">
        <v>353850</v>
      </c>
      <c r="H544" s="24"/>
      <c r="I544" s="14"/>
      <c r="J544" s="13"/>
      <c r="K544" s="13"/>
      <c r="L544" s="36">
        <v>353850</v>
      </c>
      <c r="M544" s="37">
        <f t="shared" si="129"/>
        <v>353850</v>
      </c>
      <c r="N544" s="37">
        <f t="shared" si="130"/>
        <v>353850</v>
      </c>
      <c r="O544" s="37">
        <f t="shared" si="131"/>
        <v>353850</v>
      </c>
      <c r="P544" s="37">
        <f t="shared" si="132"/>
        <v>353850</v>
      </c>
      <c r="Q544" s="38" t="e">
        <f t="shared" si="133"/>
        <v>#DIV/0!</v>
      </c>
      <c r="R544" s="39" t="e">
        <f t="shared" si="134"/>
        <v>#DIV/0!</v>
      </c>
      <c r="S544" s="41">
        <f>L544</f>
        <v>353850</v>
      </c>
      <c r="T544" s="33" t="s">
        <v>808</v>
      </c>
    </row>
    <row r="545" spans="1:20" ht="25.5">
      <c r="A545" s="10">
        <v>543</v>
      </c>
      <c r="B545" s="10">
        <v>879460</v>
      </c>
      <c r="C545" s="23" t="s">
        <v>592</v>
      </c>
      <c r="D545" s="25" t="s">
        <v>7</v>
      </c>
      <c r="E545" s="10" t="s">
        <v>8</v>
      </c>
      <c r="F545" s="10"/>
      <c r="G545" s="24">
        <v>645750</v>
      </c>
      <c r="H545" s="24"/>
      <c r="I545" s="14">
        <v>310000</v>
      </c>
      <c r="J545" s="13">
        <f t="shared" si="127"/>
        <v>4991</v>
      </c>
      <c r="K545" s="13">
        <f t="shared" si="128"/>
        <v>314991</v>
      </c>
      <c r="L545" s="36">
        <v>645750</v>
      </c>
      <c r="M545" s="37">
        <f t="shared" si="129"/>
        <v>314991</v>
      </c>
      <c r="N545" s="37">
        <f t="shared" si="130"/>
        <v>645750</v>
      </c>
      <c r="O545" s="37">
        <f t="shared" si="131"/>
        <v>480370.5</v>
      </c>
      <c r="P545" s="37">
        <f t="shared" si="132"/>
        <v>480370.5</v>
      </c>
      <c r="Q545" s="38">
        <f t="shared" si="133"/>
        <v>233881.93183848128</v>
      </c>
      <c r="R545" s="39">
        <f t="shared" si="134"/>
        <v>0.48687821554088206</v>
      </c>
      <c r="S545" s="40">
        <f t="shared" ref="S545:S549" si="141">O545</f>
        <v>480370.5</v>
      </c>
      <c r="T545" s="35" t="s">
        <v>810</v>
      </c>
    </row>
    <row r="546" spans="1:20" ht="38.25">
      <c r="A546" s="10">
        <v>544</v>
      </c>
      <c r="B546" s="10">
        <v>879131</v>
      </c>
      <c r="C546" s="23" t="s">
        <v>66</v>
      </c>
      <c r="D546" s="25" t="s">
        <v>7</v>
      </c>
      <c r="E546" s="10" t="s">
        <v>8</v>
      </c>
      <c r="F546" s="10"/>
      <c r="G546" s="24">
        <v>353850</v>
      </c>
      <c r="H546" s="24"/>
      <c r="I546" s="14">
        <v>120000</v>
      </c>
      <c r="J546" s="13">
        <f t="shared" si="127"/>
        <v>1932</v>
      </c>
      <c r="K546" s="13">
        <f t="shared" si="128"/>
        <v>121932</v>
      </c>
      <c r="L546" s="36">
        <v>353850</v>
      </c>
      <c r="M546" s="37">
        <f t="shared" si="129"/>
        <v>121932</v>
      </c>
      <c r="N546" s="37">
        <f t="shared" si="130"/>
        <v>353850</v>
      </c>
      <c r="O546" s="37">
        <f t="shared" si="131"/>
        <v>237891</v>
      </c>
      <c r="P546" s="37">
        <f t="shared" si="132"/>
        <v>237891</v>
      </c>
      <c r="Q546" s="38">
        <f t="shared" si="133"/>
        <v>163990.79047922173</v>
      </c>
      <c r="R546" s="39">
        <f t="shared" si="134"/>
        <v>0.68935264671308172</v>
      </c>
      <c r="S546" s="40">
        <f t="shared" si="141"/>
        <v>237891</v>
      </c>
      <c r="T546" s="35" t="s">
        <v>810</v>
      </c>
    </row>
    <row r="547" spans="1:20" ht="25.5">
      <c r="A547" s="10">
        <v>545</v>
      </c>
      <c r="B547" s="10">
        <v>879116</v>
      </c>
      <c r="C547" s="23" t="s">
        <v>593</v>
      </c>
      <c r="D547" s="25" t="s">
        <v>7</v>
      </c>
      <c r="E547" s="10" t="s">
        <v>8</v>
      </c>
      <c r="F547" s="10"/>
      <c r="G547" s="24">
        <v>700350</v>
      </c>
      <c r="H547" s="24"/>
      <c r="I547" s="14">
        <v>270000</v>
      </c>
      <c r="J547" s="13">
        <f t="shared" si="127"/>
        <v>4347</v>
      </c>
      <c r="K547" s="13">
        <f t="shared" si="128"/>
        <v>274347</v>
      </c>
      <c r="L547" s="36">
        <v>700350</v>
      </c>
      <c r="M547" s="37">
        <f t="shared" si="129"/>
        <v>274347</v>
      </c>
      <c r="N547" s="37">
        <f t="shared" si="130"/>
        <v>700350</v>
      </c>
      <c r="O547" s="37">
        <f t="shared" si="131"/>
        <v>487348.5</v>
      </c>
      <c r="P547" s="37">
        <f t="shared" si="132"/>
        <v>487348.5</v>
      </c>
      <c r="Q547" s="38">
        <f t="shared" si="133"/>
        <v>301229.61010581278</v>
      </c>
      <c r="R547" s="39">
        <f t="shared" si="134"/>
        <v>0.6180989786688843</v>
      </c>
      <c r="S547" s="40">
        <f t="shared" si="141"/>
        <v>487348.5</v>
      </c>
      <c r="T547" s="35" t="s">
        <v>810</v>
      </c>
    </row>
    <row r="548" spans="1:20" ht="25.5">
      <c r="A548" s="10">
        <v>546</v>
      </c>
      <c r="B548" s="10">
        <v>879301</v>
      </c>
      <c r="C548" s="23" t="s">
        <v>651</v>
      </c>
      <c r="D548" s="25" t="s">
        <v>7</v>
      </c>
      <c r="E548" s="10" t="s">
        <v>8</v>
      </c>
      <c r="F548" s="10"/>
      <c r="G548" s="24">
        <v>681450</v>
      </c>
      <c r="H548" s="24"/>
      <c r="I548" s="14">
        <v>370500</v>
      </c>
      <c r="J548" s="13">
        <f t="shared" si="127"/>
        <v>5965.05</v>
      </c>
      <c r="K548" s="13">
        <f t="shared" si="128"/>
        <v>376465.05</v>
      </c>
      <c r="L548" s="36">
        <v>681450</v>
      </c>
      <c r="M548" s="37">
        <f t="shared" si="129"/>
        <v>376465.05</v>
      </c>
      <c r="N548" s="37">
        <f t="shared" si="130"/>
        <v>681450</v>
      </c>
      <c r="O548" s="37">
        <f t="shared" si="131"/>
        <v>528957.52500000002</v>
      </c>
      <c r="P548" s="37">
        <f t="shared" si="132"/>
        <v>528957.52500000002</v>
      </c>
      <c r="Q548" s="38">
        <f t="shared" si="133"/>
        <v>215656.92630483978</v>
      </c>
      <c r="R548" s="39">
        <f t="shared" si="134"/>
        <v>0.40770178343684549</v>
      </c>
      <c r="S548" s="40">
        <f t="shared" si="141"/>
        <v>528957.52500000002</v>
      </c>
      <c r="T548" s="35" t="s">
        <v>810</v>
      </c>
    </row>
    <row r="549" spans="1:20" ht="38.25">
      <c r="A549" s="10">
        <v>547</v>
      </c>
      <c r="B549" s="10">
        <v>879391</v>
      </c>
      <c r="C549" s="23" t="s">
        <v>595</v>
      </c>
      <c r="D549" s="25" t="s">
        <v>7</v>
      </c>
      <c r="E549" s="10" t="s">
        <v>8</v>
      </c>
      <c r="F549" s="10"/>
      <c r="G549" s="24">
        <v>814800</v>
      </c>
      <c r="H549" s="24"/>
      <c r="I549" s="14">
        <v>412600</v>
      </c>
      <c r="J549" s="13">
        <f t="shared" si="127"/>
        <v>6642.86</v>
      </c>
      <c r="K549" s="13">
        <f t="shared" si="128"/>
        <v>419242.86</v>
      </c>
      <c r="L549" s="36">
        <v>814800</v>
      </c>
      <c r="M549" s="37">
        <f t="shared" si="129"/>
        <v>419242.86</v>
      </c>
      <c r="N549" s="37">
        <f t="shared" si="130"/>
        <v>814800</v>
      </c>
      <c r="O549" s="37">
        <f t="shared" si="131"/>
        <v>617021.42999999993</v>
      </c>
      <c r="P549" s="37">
        <f t="shared" si="132"/>
        <v>617021.42999999993</v>
      </c>
      <c r="Q549" s="38">
        <f t="shared" si="133"/>
        <v>279701.13604075689</v>
      </c>
      <c r="R549" s="39">
        <f t="shared" si="134"/>
        <v>0.45330862501932373</v>
      </c>
      <c r="S549" s="40">
        <f t="shared" si="141"/>
        <v>617021.42999999993</v>
      </c>
      <c r="T549" s="35" t="s">
        <v>810</v>
      </c>
    </row>
    <row r="550" spans="1:20" ht="38.25">
      <c r="A550" s="10">
        <v>548</v>
      </c>
      <c r="B550" s="10">
        <v>345002</v>
      </c>
      <c r="C550" s="23" t="s">
        <v>596</v>
      </c>
      <c r="D550" s="25" t="s">
        <v>7</v>
      </c>
      <c r="E550" s="10" t="s">
        <v>8</v>
      </c>
      <c r="F550" s="10"/>
      <c r="G550" s="24">
        <v>457318.89</v>
      </c>
      <c r="H550" s="24"/>
      <c r="I550" s="14"/>
      <c r="J550" s="13"/>
      <c r="K550" s="13"/>
      <c r="L550" s="36">
        <v>457318.89</v>
      </c>
      <c r="M550" s="37">
        <f t="shared" si="129"/>
        <v>457318.89</v>
      </c>
      <c r="N550" s="37">
        <f t="shared" si="130"/>
        <v>457318.89</v>
      </c>
      <c r="O550" s="37">
        <f t="shared" si="131"/>
        <v>457318.89</v>
      </c>
      <c r="P550" s="37">
        <f t="shared" si="132"/>
        <v>457318.89</v>
      </c>
      <c r="Q550" s="38" t="e">
        <f t="shared" si="133"/>
        <v>#DIV/0!</v>
      </c>
      <c r="R550" s="39" t="e">
        <f t="shared" si="134"/>
        <v>#DIV/0!</v>
      </c>
      <c r="S550" s="41">
        <f t="shared" ref="S550:S561" si="142">L550</f>
        <v>457318.89</v>
      </c>
      <c r="T550" s="33" t="s">
        <v>808</v>
      </c>
    </row>
    <row r="551" spans="1:20" ht="25.5">
      <c r="A551" s="10">
        <v>549</v>
      </c>
      <c r="B551" s="10">
        <v>345001</v>
      </c>
      <c r="C551" s="23" t="s">
        <v>597</v>
      </c>
      <c r="D551" s="25" t="s">
        <v>7</v>
      </c>
      <c r="E551" s="10" t="s">
        <v>8</v>
      </c>
      <c r="F551" s="10"/>
      <c r="G551" s="24">
        <v>457318.89</v>
      </c>
      <c r="H551" s="24"/>
      <c r="I551" s="14"/>
      <c r="J551" s="13"/>
      <c r="K551" s="13"/>
      <c r="L551" s="36">
        <v>457318.89</v>
      </c>
      <c r="M551" s="37">
        <f t="shared" si="129"/>
        <v>457318.89</v>
      </c>
      <c r="N551" s="37">
        <f t="shared" si="130"/>
        <v>457318.89</v>
      </c>
      <c r="O551" s="37">
        <f t="shared" si="131"/>
        <v>457318.89</v>
      </c>
      <c r="P551" s="37">
        <f t="shared" si="132"/>
        <v>457318.89</v>
      </c>
      <c r="Q551" s="38" t="e">
        <f t="shared" si="133"/>
        <v>#DIV/0!</v>
      </c>
      <c r="R551" s="39" t="e">
        <f t="shared" si="134"/>
        <v>#DIV/0!</v>
      </c>
      <c r="S551" s="41">
        <f t="shared" si="142"/>
        <v>457318.89</v>
      </c>
      <c r="T551" s="33" t="s">
        <v>808</v>
      </c>
    </row>
    <row r="552" spans="1:20" ht="38.25">
      <c r="A552" s="10">
        <v>550</v>
      </c>
      <c r="B552" s="10">
        <v>992000</v>
      </c>
      <c r="C552" s="23" t="s">
        <v>598</v>
      </c>
      <c r="D552" s="25" t="s">
        <v>7</v>
      </c>
      <c r="E552" s="10" t="s">
        <v>8</v>
      </c>
      <c r="F552" s="10"/>
      <c r="G552" s="24">
        <v>18849.080000000002</v>
      </c>
      <c r="H552" s="24"/>
      <c r="I552" s="14"/>
      <c r="J552" s="13"/>
      <c r="K552" s="13"/>
      <c r="L552" s="36">
        <v>18849.075000000001</v>
      </c>
      <c r="M552" s="37">
        <f t="shared" si="129"/>
        <v>18849.075000000001</v>
      </c>
      <c r="N552" s="37">
        <f t="shared" si="130"/>
        <v>18849.075000000001</v>
      </c>
      <c r="O552" s="37">
        <f t="shared" si="131"/>
        <v>18849.075000000001</v>
      </c>
      <c r="P552" s="37">
        <f t="shared" si="132"/>
        <v>18849.075000000001</v>
      </c>
      <c r="Q552" s="38" t="e">
        <f t="shared" si="133"/>
        <v>#DIV/0!</v>
      </c>
      <c r="R552" s="39" t="e">
        <f t="shared" si="134"/>
        <v>#DIV/0!</v>
      </c>
      <c r="S552" s="41">
        <f t="shared" si="142"/>
        <v>18849.075000000001</v>
      </c>
      <c r="T552" s="33" t="s">
        <v>808</v>
      </c>
    </row>
    <row r="553" spans="1:20" ht="25.5">
      <c r="A553" s="10">
        <v>551</v>
      </c>
      <c r="B553" s="10">
        <v>876802</v>
      </c>
      <c r="C553" s="23" t="s">
        <v>599</v>
      </c>
      <c r="D553" s="25" t="s">
        <v>7</v>
      </c>
      <c r="E553" s="10" t="s">
        <v>8</v>
      </c>
      <c r="F553" s="10"/>
      <c r="G553" s="24">
        <v>88268.25</v>
      </c>
      <c r="H553" s="24"/>
      <c r="I553" s="14"/>
      <c r="J553" s="13"/>
      <c r="K553" s="13"/>
      <c r="L553" s="36">
        <v>88268.25</v>
      </c>
      <c r="M553" s="37">
        <f t="shared" si="129"/>
        <v>88268.25</v>
      </c>
      <c r="N553" s="37">
        <f t="shared" si="130"/>
        <v>88268.25</v>
      </c>
      <c r="O553" s="37">
        <f t="shared" si="131"/>
        <v>88268.25</v>
      </c>
      <c r="P553" s="37">
        <f t="shared" si="132"/>
        <v>88268.25</v>
      </c>
      <c r="Q553" s="38" t="e">
        <f t="shared" si="133"/>
        <v>#DIV/0!</v>
      </c>
      <c r="R553" s="39" t="e">
        <f t="shared" si="134"/>
        <v>#DIV/0!</v>
      </c>
      <c r="S553" s="41">
        <f t="shared" si="142"/>
        <v>88268.25</v>
      </c>
      <c r="T553" s="33" t="s">
        <v>808</v>
      </c>
    </row>
    <row r="554" spans="1:20" ht="38.25">
      <c r="A554" s="10">
        <v>552</v>
      </c>
      <c r="B554" s="26">
        <v>881112</v>
      </c>
      <c r="C554" s="27" t="s">
        <v>652</v>
      </c>
      <c r="D554" s="25" t="s">
        <v>7</v>
      </c>
      <c r="E554" s="10" t="s">
        <v>8</v>
      </c>
      <c r="F554" s="10"/>
      <c r="G554" s="1">
        <v>42555.7</v>
      </c>
      <c r="H554" s="1"/>
      <c r="I554" s="14"/>
      <c r="J554" s="13"/>
      <c r="K554" s="13"/>
      <c r="L554" s="21">
        <v>42555.7</v>
      </c>
      <c r="M554" s="37">
        <f t="shared" si="129"/>
        <v>42555.7</v>
      </c>
      <c r="N554" s="37">
        <f t="shared" si="130"/>
        <v>42555.7</v>
      </c>
      <c r="O554" s="37">
        <f t="shared" si="131"/>
        <v>42555.7</v>
      </c>
      <c r="P554" s="37">
        <f t="shared" si="132"/>
        <v>42555.7</v>
      </c>
      <c r="Q554" s="38" t="e">
        <f t="shared" si="133"/>
        <v>#DIV/0!</v>
      </c>
      <c r="R554" s="39" t="e">
        <f t="shared" si="134"/>
        <v>#DIV/0!</v>
      </c>
      <c r="S554" s="41">
        <f t="shared" si="142"/>
        <v>42555.7</v>
      </c>
      <c r="T554" s="33" t="s">
        <v>808</v>
      </c>
    </row>
    <row r="555" spans="1:20" ht="38.25">
      <c r="A555" s="10">
        <v>553</v>
      </c>
      <c r="B555" s="26">
        <v>881131</v>
      </c>
      <c r="C555" s="27" t="s">
        <v>653</v>
      </c>
      <c r="D555" s="25" t="s">
        <v>7</v>
      </c>
      <c r="E555" s="10" t="s">
        <v>8</v>
      </c>
      <c r="F555" s="10"/>
      <c r="G555" s="1">
        <v>29009.75</v>
      </c>
      <c r="H555" s="1"/>
      <c r="I555" s="14"/>
      <c r="J555" s="13"/>
      <c r="K555" s="13"/>
      <c r="L555" s="21">
        <v>29009.75</v>
      </c>
      <c r="M555" s="37">
        <f t="shared" si="129"/>
        <v>29009.75</v>
      </c>
      <c r="N555" s="37">
        <f t="shared" si="130"/>
        <v>29009.75</v>
      </c>
      <c r="O555" s="37">
        <f t="shared" si="131"/>
        <v>29009.75</v>
      </c>
      <c r="P555" s="37">
        <f t="shared" si="132"/>
        <v>29009.75</v>
      </c>
      <c r="Q555" s="38" t="e">
        <f t="shared" si="133"/>
        <v>#DIV/0!</v>
      </c>
      <c r="R555" s="39" t="e">
        <f t="shared" si="134"/>
        <v>#DIV/0!</v>
      </c>
      <c r="S555" s="41">
        <f t="shared" si="142"/>
        <v>29009.75</v>
      </c>
      <c r="T555" s="33" t="s">
        <v>808</v>
      </c>
    </row>
    <row r="556" spans="1:20" ht="25.5">
      <c r="A556" s="10">
        <v>554</v>
      </c>
      <c r="B556" s="26">
        <v>881431</v>
      </c>
      <c r="C556" s="27" t="s">
        <v>654</v>
      </c>
      <c r="D556" s="25" t="s">
        <v>7</v>
      </c>
      <c r="E556" s="10" t="s">
        <v>8</v>
      </c>
      <c r="F556" s="10"/>
      <c r="G556" s="1">
        <v>38720</v>
      </c>
      <c r="H556" s="1"/>
      <c r="I556" s="14"/>
      <c r="J556" s="13"/>
      <c r="K556" s="13"/>
      <c r="L556" s="21">
        <v>38720</v>
      </c>
      <c r="M556" s="37">
        <f t="shared" si="129"/>
        <v>38720</v>
      </c>
      <c r="N556" s="37">
        <f t="shared" si="130"/>
        <v>38720</v>
      </c>
      <c r="O556" s="37">
        <f t="shared" si="131"/>
        <v>38720</v>
      </c>
      <c r="P556" s="37">
        <f t="shared" si="132"/>
        <v>38720</v>
      </c>
      <c r="Q556" s="38" t="e">
        <f t="shared" si="133"/>
        <v>#DIV/0!</v>
      </c>
      <c r="R556" s="39" t="e">
        <f t="shared" si="134"/>
        <v>#DIV/0!</v>
      </c>
      <c r="S556" s="41">
        <f t="shared" si="142"/>
        <v>38720</v>
      </c>
      <c r="T556" s="33" t="s">
        <v>808</v>
      </c>
    </row>
    <row r="557" spans="1:20">
      <c r="A557" s="10">
        <v>555</v>
      </c>
      <c r="B557" s="10">
        <v>881333</v>
      </c>
      <c r="C557" s="27" t="s">
        <v>655</v>
      </c>
      <c r="D557" s="25" t="s">
        <v>7</v>
      </c>
      <c r="E557" s="10" t="s">
        <v>8</v>
      </c>
      <c r="F557" s="10"/>
      <c r="G557" s="1">
        <v>36530</v>
      </c>
      <c r="H557" s="1"/>
      <c r="I557" s="14"/>
      <c r="J557" s="13"/>
      <c r="K557" s="13"/>
      <c r="L557" s="21">
        <v>36530</v>
      </c>
      <c r="M557" s="37">
        <f t="shared" si="129"/>
        <v>36530</v>
      </c>
      <c r="N557" s="37">
        <f t="shared" si="130"/>
        <v>36530</v>
      </c>
      <c r="O557" s="37">
        <f t="shared" si="131"/>
        <v>36530</v>
      </c>
      <c r="P557" s="37">
        <f t="shared" si="132"/>
        <v>36530</v>
      </c>
      <c r="Q557" s="38" t="e">
        <f t="shared" si="133"/>
        <v>#DIV/0!</v>
      </c>
      <c r="R557" s="39" t="e">
        <f t="shared" si="134"/>
        <v>#DIV/0!</v>
      </c>
      <c r="S557" s="41">
        <f t="shared" si="142"/>
        <v>36530</v>
      </c>
      <c r="T557" s="33" t="s">
        <v>808</v>
      </c>
    </row>
    <row r="558" spans="1:20">
      <c r="A558" s="10">
        <v>556</v>
      </c>
      <c r="B558" s="10">
        <v>891512</v>
      </c>
      <c r="C558" s="9" t="s">
        <v>656</v>
      </c>
      <c r="D558" s="25" t="s">
        <v>7</v>
      </c>
      <c r="E558" s="10" t="s">
        <v>8</v>
      </c>
      <c r="F558" s="10"/>
      <c r="G558" s="2">
        <v>144000</v>
      </c>
      <c r="H558" s="2"/>
      <c r="I558" s="14"/>
      <c r="J558" s="13"/>
      <c r="K558" s="13"/>
      <c r="L558" s="22">
        <v>144000</v>
      </c>
      <c r="M558" s="37">
        <f t="shared" si="129"/>
        <v>144000</v>
      </c>
      <c r="N558" s="37">
        <f t="shared" si="130"/>
        <v>144000</v>
      </c>
      <c r="O558" s="37">
        <f t="shared" si="131"/>
        <v>144000</v>
      </c>
      <c r="P558" s="37">
        <f t="shared" si="132"/>
        <v>144000</v>
      </c>
      <c r="Q558" s="38" t="e">
        <f t="shared" si="133"/>
        <v>#DIV/0!</v>
      </c>
      <c r="R558" s="39" t="e">
        <f t="shared" si="134"/>
        <v>#DIV/0!</v>
      </c>
      <c r="S558" s="41">
        <f t="shared" si="142"/>
        <v>144000</v>
      </c>
      <c r="T558" s="33" t="s">
        <v>808</v>
      </c>
    </row>
    <row r="559" spans="1:20" ht="38.25">
      <c r="A559" s="10">
        <v>557</v>
      </c>
      <c r="B559" s="10" t="s">
        <v>657</v>
      </c>
      <c r="C559" s="9" t="s">
        <v>658</v>
      </c>
      <c r="D559" s="25" t="s">
        <v>7</v>
      </c>
      <c r="E559" s="10" t="s">
        <v>8</v>
      </c>
      <c r="F559" s="10"/>
      <c r="G559" s="2">
        <v>650000</v>
      </c>
      <c r="H559" s="2"/>
      <c r="I559" s="38"/>
      <c r="J559" s="13"/>
      <c r="K559" s="13"/>
      <c r="L559" s="22">
        <v>650000</v>
      </c>
      <c r="M559" s="37">
        <f t="shared" si="129"/>
        <v>650000</v>
      </c>
      <c r="N559" s="37">
        <f>MAX(K559:L559)</f>
        <v>650000</v>
      </c>
      <c r="O559" s="37">
        <f t="shared" si="131"/>
        <v>650000</v>
      </c>
      <c r="P559" s="37">
        <f t="shared" si="132"/>
        <v>650000</v>
      </c>
      <c r="Q559" s="38" t="e">
        <f>STDEV(K559:L559)</f>
        <v>#DIV/0!</v>
      </c>
      <c r="R559" s="39" t="e">
        <f t="shared" si="134"/>
        <v>#DIV/0!</v>
      </c>
      <c r="S559" s="41">
        <f t="shared" si="142"/>
        <v>650000</v>
      </c>
      <c r="T559" s="33" t="s">
        <v>808</v>
      </c>
    </row>
    <row r="560" spans="1:20" ht="25.5">
      <c r="A560" s="10">
        <v>558</v>
      </c>
      <c r="B560" s="10" t="s">
        <v>657</v>
      </c>
      <c r="C560" s="9" t="s">
        <v>659</v>
      </c>
      <c r="D560" s="25" t="s">
        <v>7</v>
      </c>
      <c r="E560" s="10" t="s">
        <v>8</v>
      </c>
      <c r="F560" s="10"/>
      <c r="G560" s="2">
        <v>127900</v>
      </c>
      <c r="H560" s="2"/>
      <c r="I560" s="38"/>
      <c r="J560" s="13"/>
      <c r="K560" s="13"/>
      <c r="L560" s="22">
        <v>127900</v>
      </c>
      <c r="M560" s="37">
        <f t="shared" si="129"/>
        <v>127900</v>
      </c>
      <c r="N560" s="37">
        <f t="shared" si="130"/>
        <v>127900</v>
      </c>
      <c r="O560" s="37">
        <f t="shared" si="131"/>
        <v>127900</v>
      </c>
      <c r="P560" s="37">
        <f t="shared" si="132"/>
        <v>127900</v>
      </c>
      <c r="Q560" s="38" t="e">
        <f t="shared" si="133"/>
        <v>#DIV/0!</v>
      </c>
      <c r="R560" s="39" t="e">
        <f t="shared" si="134"/>
        <v>#DIV/0!</v>
      </c>
      <c r="S560" s="41">
        <f t="shared" si="142"/>
        <v>127900</v>
      </c>
      <c r="T560" s="33" t="s">
        <v>808</v>
      </c>
    </row>
    <row r="561" spans="1:20">
      <c r="A561" s="10">
        <v>559</v>
      </c>
      <c r="B561" s="10" t="s">
        <v>657</v>
      </c>
      <c r="C561" s="9" t="s">
        <v>660</v>
      </c>
      <c r="D561" s="25" t="s">
        <v>7</v>
      </c>
      <c r="E561" s="10" t="s">
        <v>8</v>
      </c>
      <c r="F561" s="10"/>
      <c r="G561" s="2">
        <v>42900</v>
      </c>
      <c r="H561" s="2"/>
      <c r="I561" s="38"/>
      <c r="J561" s="38"/>
      <c r="K561" s="13"/>
      <c r="L561" s="22">
        <v>42900</v>
      </c>
      <c r="M561" s="37">
        <f t="shared" si="129"/>
        <v>42900</v>
      </c>
      <c r="N561" s="37">
        <f t="shared" si="130"/>
        <v>42900</v>
      </c>
      <c r="O561" s="37">
        <f t="shared" si="131"/>
        <v>42900</v>
      </c>
      <c r="P561" s="37">
        <f t="shared" si="132"/>
        <v>42900</v>
      </c>
      <c r="Q561" s="38" t="e">
        <f t="shared" si="133"/>
        <v>#DIV/0!</v>
      </c>
      <c r="R561" s="39" t="e">
        <f t="shared" si="134"/>
        <v>#DIV/0!</v>
      </c>
      <c r="S561" s="41">
        <f t="shared" si="142"/>
        <v>42900</v>
      </c>
      <c r="T561" s="33" t="s">
        <v>808</v>
      </c>
    </row>
    <row r="562" spans="1:20">
      <c r="A562" s="18"/>
      <c r="B562" s="18"/>
      <c r="C562" s="18" t="s">
        <v>814</v>
      </c>
      <c r="D562" s="18"/>
      <c r="E562" s="18"/>
      <c r="F562" s="18"/>
      <c r="G562" s="18"/>
      <c r="H562" s="18"/>
      <c r="I562" s="18"/>
      <c r="J562" s="18"/>
      <c r="K562" s="18"/>
      <c r="L562" s="84">
        <f>SUM(L3:L561)</f>
        <v>282521538.18720025</v>
      </c>
      <c r="M562" s="18"/>
      <c r="N562" s="18"/>
      <c r="O562" s="18"/>
      <c r="P562" s="18"/>
      <c r="Q562" s="18"/>
      <c r="R562" s="18"/>
      <c r="S562" s="30">
        <v>277093809.24000031</v>
      </c>
      <c r="T562" s="18"/>
    </row>
  </sheetData>
  <autoFilter ref="A2:T562">
    <filterColumn colId="9"/>
    <filterColumn colId="10"/>
    <filterColumn colId="18"/>
  </autoFilter>
  <mergeCells count="1">
    <mergeCell ref="A1:T1"/>
  </mergeCell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dimension ref="A1:R125"/>
  <sheetViews>
    <sheetView topLeftCell="A120" workbookViewId="0">
      <selection activeCell="C125" sqref="C125"/>
    </sheetView>
  </sheetViews>
  <sheetFormatPr baseColWidth="10" defaultColWidth="11.140625" defaultRowHeight="12.75"/>
  <cols>
    <col min="1" max="17" width="11.140625" style="12"/>
    <col min="18" max="18" width="13" style="12" customWidth="1"/>
    <col min="19" max="16384" width="11.140625" style="12"/>
  </cols>
  <sheetData>
    <row r="1" spans="1:18" ht="28.5" customHeight="1">
      <c r="A1" s="85" t="s">
        <v>661</v>
      </c>
      <c r="B1" s="85"/>
      <c r="C1" s="85"/>
      <c r="D1" s="85"/>
      <c r="E1" s="85"/>
      <c r="F1" s="85"/>
      <c r="G1" s="85"/>
      <c r="H1" s="85"/>
      <c r="I1" s="85"/>
      <c r="J1" s="85"/>
      <c r="K1" s="85"/>
      <c r="L1" s="85"/>
      <c r="M1" s="85"/>
      <c r="N1" s="85"/>
      <c r="O1" s="85"/>
      <c r="P1" s="85"/>
      <c r="Q1" s="85"/>
      <c r="R1" s="85"/>
    </row>
    <row r="2" spans="1:18" ht="140.25">
      <c r="A2" s="5" t="s">
        <v>662</v>
      </c>
      <c r="B2" s="5" t="s">
        <v>2</v>
      </c>
      <c r="C2" s="5" t="s">
        <v>663</v>
      </c>
      <c r="D2" s="5" t="s">
        <v>4</v>
      </c>
      <c r="E2" s="5" t="s">
        <v>5</v>
      </c>
      <c r="F2" s="3" t="s">
        <v>811</v>
      </c>
      <c r="G2" s="5" t="s">
        <v>806</v>
      </c>
      <c r="H2" s="3" t="s">
        <v>793</v>
      </c>
      <c r="I2" s="3" t="s">
        <v>790</v>
      </c>
      <c r="J2" s="3" t="s">
        <v>786</v>
      </c>
      <c r="K2" s="28" t="s">
        <v>795</v>
      </c>
      <c r="L2" s="28" t="s">
        <v>796</v>
      </c>
      <c r="M2" s="28" t="s">
        <v>797</v>
      </c>
      <c r="N2" s="28" t="s">
        <v>798</v>
      </c>
      <c r="O2" s="29" t="s">
        <v>799</v>
      </c>
      <c r="P2" s="29" t="s">
        <v>800</v>
      </c>
      <c r="Q2" s="29" t="s">
        <v>801</v>
      </c>
      <c r="R2" s="29" t="s">
        <v>802</v>
      </c>
    </row>
    <row r="3" spans="1:18" ht="51">
      <c r="A3" s="11">
        <v>1</v>
      </c>
      <c r="B3" s="11">
        <v>61002</v>
      </c>
      <c r="C3" s="10" t="s">
        <v>664</v>
      </c>
      <c r="D3" s="20" t="s">
        <v>7</v>
      </c>
      <c r="E3" s="10" t="s">
        <v>8</v>
      </c>
      <c r="F3" s="4">
        <v>1200000</v>
      </c>
      <c r="G3" s="16">
        <f>ROUND(F3*1.61%,2)</f>
        <v>19320</v>
      </c>
      <c r="H3" s="30">
        <f>F3+G3</f>
        <v>1219320</v>
      </c>
      <c r="I3" s="42">
        <v>1200000</v>
      </c>
      <c r="J3" s="42">
        <v>1100000</v>
      </c>
      <c r="K3" s="30">
        <f>MIN(H3:J3)</f>
        <v>1100000</v>
      </c>
      <c r="L3" s="30">
        <f>MAX(H3:J3)</f>
        <v>1219320</v>
      </c>
      <c r="M3" s="30">
        <f>AVERAGE(H3:J3)</f>
        <v>1173106.6666666667</v>
      </c>
      <c r="N3" s="30">
        <f>MEDIAN(H3:J3)</f>
        <v>1200000</v>
      </c>
      <c r="O3" s="18">
        <f>STDEV(H3:J3)</f>
        <v>64044.938389643656</v>
      </c>
      <c r="P3" s="31">
        <f>O3/N3</f>
        <v>5.3370781991369715E-2</v>
      </c>
      <c r="Q3" s="30">
        <f>K3</f>
        <v>1100000</v>
      </c>
      <c r="R3" s="32" t="s">
        <v>812</v>
      </c>
    </row>
    <row r="4" spans="1:18" ht="63.75">
      <c r="A4" s="11">
        <v>2</v>
      </c>
      <c r="B4" s="11">
        <v>851102</v>
      </c>
      <c r="C4" s="10" t="s">
        <v>665</v>
      </c>
      <c r="D4" s="20" t="s">
        <v>7</v>
      </c>
      <c r="E4" s="10" t="s">
        <v>8</v>
      </c>
      <c r="F4" s="4">
        <v>719718</v>
      </c>
      <c r="G4" s="16">
        <f t="shared" ref="G4:G67" si="0">ROUND(F4*1.61%,2)</f>
        <v>11587.46</v>
      </c>
      <c r="H4" s="30">
        <f t="shared" ref="H4:H67" si="1">F4+G4</f>
        <v>731305.46</v>
      </c>
      <c r="I4" s="42">
        <v>1200000</v>
      </c>
      <c r="J4" s="42">
        <v>1100000</v>
      </c>
      <c r="K4" s="30">
        <f t="shared" ref="K4:K67" si="2">MIN(H4:J4)</f>
        <v>731305.46</v>
      </c>
      <c r="L4" s="30">
        <f t="shared" ref="L4:L67" si="3">MAX(H4:J4)</f>
        <v>1200000</v>
      </c>
      <c r="M4" s="30">
        <f t="shared" ref="M4:M67" si="4">AVERAGE(H4:J4)</f>
        <v>1010435.1533333333</v>
      </c>
      <c r="N4" s="30">
        <f t="shared" ref="N4:N67" si="5">MEDIAN(H4:J4)</f>
        <v>1100000</v>
      </c>
      <c r="O4" s="18">
        <f t="shared" ref="O4:O67" si="6">STDEV(H4:J4)</f>
        <v>246850.23653071665</v>
      </c>
      <c r="P4" s="31">
        <f t="shared" ref="P4:P67" si="7">O4/N4</f>
        <v>0.22440930593701514</v>
      </c>
      <c r="Q4" s="30">
        <f>K4</f>
        <v>731305.46</v>
      </c>
      <c r="R4" s="32" t="s">
        <v>812</v>
      </c>
    </row>
    <row r="5" spans="1:18" ht="63.75">
      <c r="A5" s="11">
        <v>3</v>
      </c>
      <c r="B5" s="11">
        <v>851102</v>
      </c>
      <c r="C5" s="10" t="s">
        <v>666</v>
      </c>
      <c r="D5" s="20" t="s">
        <v>7</v>
      </c>
      <c r="E5" s="10" t="s">
        <v>8</v>
      </c>
      <c r="F5" s="4">
        <v>480000</v>
      </c>
      <c r="G5" s="16">
        <f t="shared" si="0"/>
        <v>7728</v>
      </c>
      <c r="H5" s="30">
        <f t="shared" si="1"/>
        <v>487728</v>
      </c>
      <c r="I5" s="42">
        <v>1200000</v>
      </c>
      <c r="J5" s="42">
        <v>1100000</v>
      </c>
      <c r="K5" s="30">
        <f t="shared" si="2"/>
        <v>487728</v>
      </c>
      <c r="L5" s="30">
        <f t="shared" si="3"/>
        <v>1200000</v>
      </c>
      <c r="M5" s="30">
        <f t="shared" si="4"/>
        <v>929242.66666666663</v>
      </c>
      <c r="N5" s="30">
        <f t="shared" si="5"/>
        <v>1100000</v>
      </c>
      <c r="O5" s="18">
        <f t="shared" si="6"/>
        <v>385618.20582194149</v>
      </c>
      <c r="P5" s="31">
        <f t="shared" si="7"/>
        <v>0.35056200529267406</v>
      </c>
      <c r="Q5" s="30">
        <f>M5</f>
        <v>929242.66666666663</v>
      </c>
      <c r="R5" s="44" t="s">
        <v>810</v>
      </c>
    </row>
    <row r="6" spans="1:18" ht="63.75">
      <c r="A6" s="11">
        <v>4</v>
      </c>
      <c r="B6" s="11">
        <v>851101</v>
      </c>
      <c r="C6" s="10" t="s">
        <v>667</v>
      </c>
      <c r="D6" s="20" t="s">
        <v>7</v>
      </c>
      <c r="E6" s="10" t="s">
        <v>8</v>
      </c>
      <c r="F6" s="4">
        <v>420000</v>
      </c>
      <c r="G6" s="16">
        <f t="shared" si="0"/>
        <v>6762</v>
      </c>
      <c r="H6" s="30">
        <f t="shared" si="1"/>
        <v>426762</v>
      </c>
      <c r="I6" s="42">
        <v>1200000</v>
      </c>
      <c r="J6" s="42">
        <v>1100000</v>
      </c>
      <c r="K6" s="30">
        <f t="shared" si="2"/>
        <v>426762</v>
      </c>
      <c r="L6" s="30">
        <f t="shared" si="3"/>
        <v>1200000</v>
      </c>
      <c r="M6" s="30">
        <f t="shared" si="4"/>
        <v>908920.66666666663</v>
      </c>
      <c r="N6" s="30">
        <f t="shared" si="5"/>
        <v>1100000</v>
      </c>
      <c r="O6" s="18">
        <f t="shared" si="6"/>
        <v>420544.56943507574</v>
      </c>
      <c r="P6" s="31">
        <f t="shared" si="7"/>
        <v>0.38231324494097796</v>
      </c>
      <c r="Q6" s="30">
        <f>M6</f>
        <v>908920.66666666663</v>
      </c>
      <c r="R6" s="44" t="s">
        <v>810</v>
      </c>
    </row>
    <row r="7" spans="1:18" ht="63.75">
      <c r="A7" s="11">
        <v>5</v>
      </c>
      <c r="B7" s="11">
        <v>851101</v>
      </c>
      <c r="C7" s="10" t="s">
        <v>668</v>
      </c>
      <c r="D7" s="20" t="s">
        <v>7</v>
      </c>
      <c r="E7" s="10" t="s">
        <v>8</v>
      </c>
      <c r="F7" s="4">
        <v>840000</v>
      </c>
      <c r="G7" s="16">
        <f t="shared" si="0"/>
        <v>13524</v>
      </c>
      <c r="H7" s="30">
        <f t="shared" si="1"/>
        <v>853524</v>
      </c>
      <c r="I7" s="42">
        <v>1200000</v>
      </c>
      <c r="J7" s="42">
        <v>1100000</v>
      </c>
      <c r="K7" s="30">
        <f t="shared" si="2"/>
        <v>853524</v>
      </c>
      <c r="L7" s="30">
        <f t="shared" si="3"/>
        <v>1200000</v>
      </c>
      <c r="M7" s="30">
        <f t="shared" si="4"/>
        <v>1051174.6666666667</v>
      </c>
      <c r="N7" s="30">
        <f t="shared" si="5"/>
        <v>1100000</v>
      </c>
      <c r="O7" s="18">
        <f t="shared" si="6"/>
        <v>178323.69311264629</v>
      </c>
      <c r="P7" s="31">
        <f t="shared" si="7"/>
        <v>0.16211244828422389</v>
      </c>
      <c r="Q7" s="30">
        <f t="shared" ref="Q7:Q10" si="8">K7</f>
        <v>853524</v>
      </c>
      <c r="R7" s="32" t="s">
        <v>812</v>
      </c>
    </row>
    <row r="8" spans="1:18" ht="51">
      <c r="A8" s="11">
        <v>6</v>
      </c>
      <c r="B8" s="11">
        <v>879114</v>
      </c>
      <c r="C8" s="10" t="s">
        <v>669</v>
      </c>
      <c r="D8" s="20" t="s">
        <v>7</v>
      </c>
      <c r="E8" s="10" t="s">
        <v>8</v>
      </c>
      <c r="F8" s="4">
        <v>1340000</v>
      </c>
      <c r="G8" s="16">
        <f t="shared" si="0"/>
        <v>21574</v>
      </c>
      <c r="H8" s="30">
        <f t="shared" si="1"/>
        <v>1361574</v>
      </c>
      <c r="I8" s="79"/>
      <c r="J8" s="42">
        <v>950000</v>
      </c>
      <c r="K8" s="30">
        <f t="shared" si="2"/>
        <v>950000</v>
      </c>
      <c r="L8" s="30">
        <f t="shared" si="3"/>
        <v>1361574</v>
      </c>
      <c r="M8" s="30">
        <f t="shared" si="4"/>
        <v>1155787</v>
      </c>
      <c r="N8" s="30">
        <f t="shared" si="5"/>
        <v>1155787</v>
      </c>
      <c r="O8" s="18">
        <f t="shared" si="6"/>
        <v>291026.76636007213</v>
      </c>
      <c r="P8" s="31">
        <f t="shared" si="7"/>
        <v>0.25179965370788226</v>
      </c>
      <c r="Q8" s="30">
        <f t="shared" si="8"/>
        <v>950000</v>
      </c>
      <c r="R8" s="32" t="s">
        <v>812</v>
      </c>
    </row>
    <row r="9" spans="1:18" ht="76.5">
      <c r="A9" s="11">
        <v>7</v>
      </c>
      <c r="B9" s="11">
        <v>882292</v>
      </c>
      <c r="C9" s="10" t="s">
        <v>670</v>
      </c>
      <c r="D9" s="20" t="s">
        <v>7</v>
      </c>
      <c r="E9" s="10" t="s">
        <v>8</v>
      </c>
      <c r="F9" s="4">
        <v>281882</v>
      </c>
      <c r="G9" s="16">
        <f t="shared" si="0"/>
        <v>4538.3</v>
      </c>
      <c r="H9" s="30">
        <f t="shared" si="1"/>
        <v>286420.3</v>
      </c>
      <c r="I9" s="42">
        <v>369600</v>
      </c>
      <c r="J9" s="42">
        <v>300000</v>
      </c>
      <c r="K9" s="30">
        <f t="shared" si="2"/>
        <v>286420.3</v>
      </c>
      <c r="L9" s="30">
        <f t="shared" si="3"/>
        <v>369600</v>
      </c>
      <c r="M9" s="30">
        <f t="shared" si="4"/>
        <v>318673.43333333335</v>
      </c>
      <c r="N9" s="30">
        <f t="shared" si="5"/>
        <v>300000</v>
      </c>
      <c r="O9" s="18">
        <f t="shared" si="6"/>
        <v>44623.295007913883</v>
      </c>
      <c r="P9" s="31">
        <f t="shared" si="7"/>
        <v>0.14874431669304627</v>
      </c>
      <c r="Q9" s="30">
        <f t="shared" si="8"/>
        <v>286420.3</v>
      </c>
      <c r="R9" s="32" t="s">
        <v>812</v>
      </c>
    </row>
    <row r="10" spans="1:18" ht="63.75">
      <c r="A10" s="11">
        <v>8</v>
      </c>
      <c r="B10" s="11">
        <v>882317</v>
      </c>
      <c r="C10" s="10" t="s">
        <v>671</v>
      </c>
      <c r="D10" s="20" t="s">
        <v>7</v>
      </c>
      <c r="E10" s="10" t="s">
        <v>8</v>
      </c>
      <c r="F10" s="4">
        <v>226405</v>
      </c>
      <c r="G10" s="16">
        <f t="shared" si="0"/>
        <v>3645.12</v>
      </c>
      <c r="H10" s="30">
        <f t="shared" si="1"/>
        <v>230050.12</v>
      </c>
      <c r="I10" s="42">
        <v>369600</v>
      </c>
      <c r="J10" s="42">
        <v>300000</v>
      </c>
      <c r="K10" s="30">
        <f t="shared" si="2"/>
        <v>230050.12</v>
      </c>
      <c r="L10" s="30">
        <f t="shared" si="3"/>
        <v>369600</v>
      </c>
      <c r="M10" s="30">
        <f t="shared" si="4"/>
        <v>299883.37333333335</v>
      </c>
      <c r="N10" s="30">
        <f t="shared" si="5"/>
        <v>300000</v>
      </c>
      <c r="O10" s="18">
        <f t="shared" si="6"/>
        <v>69775.013101669392</v>
      </c>
      <c r="P10" s="31">
        <f t="shared" si="7"/>
        <v>0.23258337700556464</v>
      </c>
      <c r="Q10" s="30">
        <f t="shared" si="8"/>
        <v>230050.12</v>
      </c>
      <c r="R10" s="32" t="s">
        <v>812</v>
      </c>
    </row>
    <row r="11" spans="1:18" ht="38.25">
      <c r="A11" s="11">
        <v>9</v>
      </c>
      <c r="B11" s="11">
        <v>881630</v>
      </c>
      <c r="C11" s="10" t="s">
        <v>672</v>
      </c>
      <c r="D11" s="20" t="s">
        <v>7</v>
      </c>
      <c r="E11" s="10" t="s">
        <v>8</v>
      </c>
      <c r="F11" s="4">
        <v>120000</v>
      </c>
      <c r="G11" s="16">
        <f t="shared" si="0"/>
        <v>1932</v>
      </c>
      <c r="H11" s="30">
        <f t="shared" si="1"/>
        <v>121932</v>
      </c>
      <c r="I11" s="42">
        <v>227400</v>
      </c>
      <c r="J11" s="42">
        <v>250000</v>
      </c>
      <c r="K11" s="30">
        <f t="shared" si="2"/>
        <v>121932</v>
      </c>
      <c r="L11" s="30">
        <f t="shared" si="3"/>
        <v>250000</v>
      </c>
      <c r="M11" s="30">
        <f t="shared" si="4"/>
        <v>199777.33333333334</v>
      </c>
      <c r="N11" s="30">
        <f t="shared" si="5"/>
        <v>227400</v>
      </c>
      <c r="O11" s="18">
        <f t="shared" si="6"/>
        <v>68356.506210699037</v>
      </c>
      <c r="P11" s="31">
        <f t="shared" si="7"/>
        <v>0.30060029116402393</v>
      </c>
      <c r="Q11" s="30">
        <f>M11</f>
        <v>199777.33333333334</v>
      </c>
      <c r="R11" s="44" t="s">
        <v>810</v>
      </c>
    </row>
    <row r="12" spans="1:18" ht="38.25">
      <c r="A12" s="11">
        <v>10</v>
      </c>
      <c r="B12" s="11">
        <v>881610</v>
      </c>
      <c r="C12" s="10" t="s">
        <v>673</v>
      </c>
      <c r="D12" s="20" t="s">
        <v>7</v>
      </c>
      <c r="E12" s="10" t="s">
        <v>8</v>
      </c>
      <c r="F12" s="4">
        <v>69540</v>
      </c>
      <c r="G12" s="16">
        <f t="shared" si="0"/>
        <v>1119.5899999999999</v>
      </c>
      <c r="H12" s="30">
        <f t="shared" si="1"/>
        <v>70659.59</v>
      </c>
      <c r="I12" s="42">
        <v>122900</v>
      </c>
      <c r="J12" s="42">
        <v>250000</v>
      </c>
      <c r="K12" s="30">
        <f t="shared" si="2"/>
        <v>70659.59</v>
      </c>
      <c r="L12" s="30">
        <f t="shared" si="3"/>
        <v>250000</v>
      </c>
      <c r="M12" s="30">
        <f t="shared" si="4"/>
        <v>147853.19666666666</v>
      </c>
      <c r="N12" s="30">
        <f t="shared" si="5"/>
        <v>122900</v>
      </c>
      <c r="O12" s="18">
        <f t="shared" si="6"/>
        <v>92237.422896870004</v>
      </c>
      <c r="P12" s="31">
        <f t="shared" si="7"/>
        <v>0.75050791616655821</v>
      </c>
      <c r="Q12" s="30">
        <f>N12</f>
        <v>122900</v>
      </c>
      <c r="R12" s="34" t="s">
        <v>803</v>
      </c>
    </row>
    <row r="13" spans="1:18" ht="38.25">
      <c r="A13" s="11">
        <v>11</v>
      </c>
      <c r="B13" s="11">
        <v>881620</v>
      </c>
      <c r="C13" s="10" t="s">
        <v>674</v>
      </c>
      <c r="D13" s="20" t="s">
        <v>7</v>
      </c>
      <c r="E13" s="10" t="s">
        <v>8</v>
      </c>
      <c r="F13" s="4">
        <v>60000</v>
      </c>
      <c r="G13" s="16">
        <f t="shared" si="0"/>
        <v>966</v>
      </c>
      <c r="H13" s="30">
        <f t="shared" si="1"/>
        <v>60966</v>
      </c>
      <c r="I13" s="42">
        <v>122900</v>
      </c>
      <c r="J13" s="42">
        <v>250000</v>
      </c>
      <c r="K13" s="30">
        <f t="shared" si="2"/>
        <v>60966</v>
      </c>
      <c r="L13" s="30">
        <f t="shared" si="3"/>
        <v>250000</v>
      </c>
      <c r="M13" s="30">
        <f t="shared" si="4"/>
        <v>144622</v>
      </c>
      <c r="N13" s="30">
        <f t="shared" si="5"/>
        <v>122900</v>
      </c>
      <c r="O13" s="18">
        <f t="shared" si="6"/>
        <v>96370.883839466784</v>
      </c>
      <c r="P13" s="31">
        <f t="shared" si="7"/>
        <v>0.78414063335611706</v>
      </c>
      <c r="Q13" s="30">
        <f t="shared" ref="Q13:Q14" si="9">N13</f>
        <v>122900</v>
      </c>
      <c r="R13" s="34" t="s">
        <v>803</v>
      </c>
    </row>
    <row r="14" spans="1:18" ht="38.25">
      <c r="A14" s="11">
        <v>12</v>
      </c>
      <c r="B14" s="11">
        <v>881621</v>
      </c>
      <c r="C14" s="10" t="s">
        <v>675</v>
      </c>
      <c r="D14" s="20" t="s">
        <v>7</v>
      </c>
      <c r="E14" s="10" t="s">
        <v>8</v>
      </c>
      <c r="F14" s="4">
        <v>74736</v>
      </c>
      <c r="G14" s="16">
        <f t="shared" si="0"/>
        <v>1203.25</v>
      </c>
      <c r="H14" s="30">
        <f t="shared" si="1"/>
        <v>75939.25</v>
      </c>
      <c r="I14" s="42">
        <v>122900</v>
      </c>
      <c r="J14" s="42">
        <v>250000</v>
      </c>
      <c r="K14" s="30">
        <f t="shared" si="2"/>
        <v>75939.25</v>
      </c>
      <c r="L14" s="30">
        <f t="shared" si="3"/>
        <v>250000</v>
      </c>
      <c r="M14" s="30">
        <f t="shared" si="4"/>
        <v>149613.08333333334</v>
      </c>
      <c r="N14" s="30">
        <f t="shared" si="5"/>
        <v>122900</v>
      </c>
      <c r="O14" s="18">
        <f t="shared" si="6"/>
        <v>90052.638986988226</v>
      </c>
      <c r="P14" s="31">
        <f t="shared" si="7"/>
        <v>0.7327309925711003</v>
      </c>
      <c r="Q14" s="30">
        <f t="shared" si="9"/>
        <v>122900</v>
      </c>
      <c r="R14" s="34" t="s">
        <v>803</v>
      </c>
    </row>
    <row r="15" spans="1:18" ht="89.25">
      <c r="A15" s="11">
        <v>13</v>
      </c>
      <c r="B15" s="11">
        <v>881112</v>
      </c>
      <c r="C15" s="10" t="s">
        <v>676</v>
      </c>
      <c r="D15" s="20" t="s">
        <v>7</v>
      </c>
      <c r="E15" s="10" t="s">
        <v>8</v>
      </c>
      <c r="F15" s="4">
        <v>67260</v>
      </c>
      <c r="G15" s="16">
        <f t="shared" si="0"/>
        <v>1082.8900000000001</v>
      </c>
      <c r="H15" s="30">
        <f t="shared" si="1"/>
        <v>68342.89</v>
      </c>
      <c r="I15" s="42">
        <v>118800</v>
      </c>
      <c r="J15" s="42">
        <v>230000</v>
      </c>
      <c r="K15" s="30">
        <f t="shared" si="2"/>
        <v>68342.89</v>
      </c>
      <c r="L15" s="30">
        <f t="shared" si="3"/>
        <v>230000</v>
      </c>
      <c r="M15" s="30">
        <f t="shared" si="4"/>
        <v>139047.63</v>
      </c>
      <c r="N15" s="30">
        <f t="shared" si="5"/>
        <v>118800</v>
      </c>
      <c r="O15" s="18">
        <f t="shared" si="6"/>
        <v>82708.706880537633</v>
      </c>
      <c r="P15" s="31">
        <f t="shared" si="7"/>
        <v>0.69620123636816189</v>
      </c>
      <c r="Q15" s="30">
        <f t="shared" ref="Q15:Q20" si="10">M15</f>
        <v>139047.63</v>
      </c>
      <c r="R15" s="44" t="s">
        <v>810</v>
      </c>
    </row>
    <row r="16" spans="1:18" ht="89.25">
      <c r="A16" s="11">
        <v>14</v>
      </c>
      <c r="B16" s="11">
        <v>881340</v>
      </c>
      <c r="C16" s="10" t="s">
        <v>677</v>
      </c>
      <c r="D16" s="20" t="s">
        <v>7</v>
      </c>
      <c r="E16" s="10" t="s">
        <v>8</v>
      </c>
      <c r="F16" s="4">
        <v>75180</v>
      </c>
      <c r="G16" s="16">
        <f t="shared" si="0"/>
        <v>1210.4000000000001</v>
      </c>
      <c r="H16" s="30">
        <f t="shared" si="1"/>
        <v>76390.399999999994</v>
      </c>
      <c r="I16" s="42">
        <v>113800</v>
      </c>
      <c r="J16" s="42">
        <v>230000</v>
      </c>
      <c r="K16" s="30">
        <f t="shared" si="2"/>
        <v>76390.399999999994</v>
      </c>
      <c r="L16" s="30">
        <f t="shared" si="3"/>
        <v>230000</v>
      </c>
      <c r="M16" s="30">
        <f t="shared" si="4"/>
        <v>140063.46666666667</v>
      </c>
      <c r="N16" s="30">
        <f t="shared" si="5"/>
        <v>113800</v>
      </c>
      <c r="O16" s="18">
        <f t="shared" si="6"/>
        <v>80101.838705820788</v>
      </c>
      <c r="P16" s="31">
        <f t="shared" si="7"/>
        <v>0.70388258968208073</v>
      </c>
      <c r="Q16" s="30">
        <f t="shared" si="10"/>
        <v>140063.46666666667</v>
      </c>
      <c r="R16" s="44" t="s">
        <v>810</v>
      </c>
    </row>
    <row r="17" spans="1:18" ht="38.25">
      <c r="A17" s="11">
        <v>15</v>
      </c>
      <c r="B17" s="11">
        <v>881313</v>
      </c>
      <c r="C17" s="10" t="s">
        <v>678</v>
      </c>
      <c r="D17" s="20" t="s">
        <v>7</v>
      </c>
      <c r="E17" s="10" t="s">
        <v>8</v>
      </c>
      <c r="F17" s="4">
        <v>72000</v>
      </c>
      <c r="G17" s="16">
        <f t="shared" si="0"/>
        <v>1159.2</v>
      </c>
      <c r="H17" s="30">
        <f t="shared" si="1"/>
        <v>73159.199999999997</v>
      </c>
      <c r="I17" s="42">
        <v>170300</v>
      </c>
      <c r="J17" s="42">
        <v>220000</v>
      </c>
      <c r="K17" s="30">
        <f t="shared" si="2"/>
        <v>73159.199999999997</v>
      </c>
      <c r="L17" s="30">
        <f t="shared" si="3"/>
        <v>220000</v>
      </c>
      <c r="M17" s="30">
        <f t="shared" si="4"/>
        <v>154486.39999999999</v>
      </c>
      <c r="N17" s="30">
        <f t="shared" si="5"/>
        <v>170300</v>
      </c>
      <c r="O17" s="18">
        <f t="shared" si="6"/>
        <v>74686.729710705622</v>
      </c>
      <c r="P17" s="31">
        <f t="shared" si="7"/>
        <v>0.43855977516562317</v>
      </c>
      <c r="Q17" s="30">
        <f t="shared" si="10"/>
        <v>154486.39999999999</v>
      </c>
      <c r="R17" s="44" t="s">
        <v>810</v>
      </c>
    </row>
    <row r="18" spans="1:18" ht="127.5">
      <c r="A18" s="11">
        <v>16</v>
      </c>
      <c r="B18" s="11">
        <v>881305</v>
      </c>
      <c r="C18" s="10" t="s">
        <v>679</v>
      </c>
      <c r="D18" s="20" t="s">
        <v>7</v>
      </c>
      <c r="E18" s="10" t="s">
        <v>8</v>
      </c>
      <c r="F18" s="4">
        <v>102180</v>
      </c>
      <c r="G18" s="16">
        <f t="shared" si="0"/>
        <v>1645.1</v>
      </c>
      <c r="H18" s="30">
        <f t="shared" si="1"/>
        <v>103825.1</v>
      </c>
      <c r="I18" s="42">
        <v>180500</v>
      </c>
      <c r="J18" s="42">
        <v>220000</v>
      </c>
      <c r="K18" s="30">
        <f t="shared" si="2"/>
        <v>103825.1</v>
      </c>
      <c r="L18" s="30">
        <f t="shared" si="3"/>
        <v>220000</v>
      </c>
      <c r="M18" s="30">
        <f t="shared" si="4"/>
        <v>168108.36666666667</v>
      </c>
      <c r="N18" s="30">
        <f t="shared" si="5"/>
        <v>180500</v>
      </c>
      <c r="O18" s="18">
        <f t="shared" si="6"/>
        <v>59070.434906163857</v>
      </c>
      <c r="P18" s="31">
        <f t="shared" si="7"/>
        <v>0.3272600271809632</v>
      </c>
      <c r="Q18" s="30">
        <f t="shared" si="10"/>
        <v>168108.36666666667</v>
      </c>
      <c r="R18" s="44" t="s">
        <v>810</v>
      </c>
    </row>
    <row r="19" spans="1:18" ht="153">
      <c r="A19" s="11">
        <v>17</v>
      </c>
      <c r="B19" s="11">
        <v>881302</v>
      </c>
      <c r="C19" s="10" t="s">
        <v>680</v>
      </c>
      <c r="D19" s="20" t="s">
        <v>7</v>
      </c>
      <c r="E19" s="10" t="s">
        <v>8</v>
      </c>
      <c r="F19" s="4">
        <v>99000</v>
      </c>
      <c r="G19" s="16">
        <f t="shared" si="0"/>
        <v>1593.9</v>
      </c>
      <c r="H19" s="30">
        <f t="shared" si="1"/>
        <v>100593.9</v>
      </c>
      <c r="I19" s="42">
        <v>227400</v>
      </c>
      <c r="J19" s="42">
        <v>220000</v>
      </c>
      <c r="K19" s="30">
        <f t="shared" si="2"/>
        <v>100593.9</v>
      </c>
      <c r="L19" s="30">
        <f t="shared" si="3"/>
        <v>227400</v>
      </c>
      <c r="M19" s="30">
        <f t="shared" si="4"/>
        <v>182664.63333333333</v>
      </c>
      <c r="N19" s="30">
        <f t="shared" si="5"/>
        <v>220000</v>
      </c>
      <c r="O19" s="18">
        <f t="shared" si="6"/>
        <v>71171.581072808316</v>
      </c>
      <c r="P19" s="31">
        <f t="shared" si="7"/>
        <v>0.32350718669458328</v>
      </c>
      <c r="Q19" s="30">
        <f t="shared" si="10"/>
        <v>182664.63333333333</v>
      </c>
      <c r="R19" s="44" t="s">
        <v>810</v>
      </c>
    </row>
    <row r="20" spans="1:18" ht="25.5">
      <c r="A20" s="11">
        <v>18</v>
      </c>
      <c r="B20" s="11">
        <v>881132</v>
      </c>
      <c r="C20" s="10" t="s">
        <v>681</v>
      </c>
      <c r="D20" s="20" t="s">
        <v>7</v>
      </c>
      <c r="E20" s="10" t="s">
        <v>8</v>
      </c>
      <c r="F20" s="4">
        <v>68757</v>
      </c>
      <c r="G20" s="16">
        <f t="shared" si="0"/>
        <v>1106.99</v>
      </c>
      <c r="H20" s="30">
        <f t="shared" si="1"/>
        <v>69863.990000000005</v>
      </c>
      <c r="I20" s="42">
        <v>117000</v>
      </c>
      <c r="J20" s="42">
        <v>220000</v>
      </c>
      <c r="K20" s="30">
        <f t="shared" si="2"/>
        <v>69863.990000000005</v>
      </c>
      <c r="L20" s="30">
        <f t="shared" si="3"/>
        <v>220000</v>
      </c>
      <c r="M20" s="30">
        <f t="shared" si="4"/>
        <v>135621.32999999999</v>
      </c>
      <c r="N20" s="30">
        <f t="shared" si="5"/>
        <v>117000</v>
      </c>
      <c r="O20" s="18">
        <f t="shared" si="6"/>
        <v>76780.66698659696</v>
      </c>
      <c r="P20" s="31">
        <f t="shared" si="7"/>
        <v>0.65624501697946125</v>
      </c>
      <c r="Q20" s="30">
        <f t="shared" si="10"/>
        <v>135621.32999999999</v>
      </c>
      <c r="R20" s="44" t="s">
        <v>810</v>
      </c>
    </row>
    <row r="21" spans="1:18" ht="38.25">
      <c r="A21" s="11">
        <v>19</v>
      </c>
      <c r="B21" s="11">
        <v>881306</v>
      </c>
      <c r="C21" s="10" t="s">
        <v>682</v>
      </c>
      <c r="D21" s="20" t="s">
        <v>7</v>
      </c>
      <c r="E21" s="10" t="s">
        <v>8</v>
      </c>
      <c r="F21" s="4">
        <v>60000</v>
      </c>
      <c r="G21" s="16">
        <f t="shared" si="0"/>
        <v>966</v>
      </c>
      <c r="H21" s="30">
        <f t="shared" si="1"/>
        <v>60966</v>
      </c>
      <c r="I21" s="42">
        <v>113800</v>
      </c>
      <c r="J21" s="42">
        <v>220000</v>
      </c>
      <c r="K21" s="30">
        <f t="shared" si="2"/>
        <v>60966</v>
      </c>
      <c r="L21" s="30">
        <f t="shared" si="3"/>
        <v>220000</v>
      </c>
      <c r="M21" s="30">
        <f t="shared" si="4"/>
        <v>131588.66666666666</v>
      </c>
      <c r="N21" s="30">
        <f t="shared" si="5"/>
        <v>113800</v>
      </c>
      <c r="O21" s="18">
        <f t="shared" si="6"/>
        <v>80995.560281618717</v>
      </c>
      <c r="P21" s="31">
        <f t="shared" si="7"/>
        <v>0.71173603059418911</v>
      </c>
      <c r="Q21" s="30">
        <f>N21</f>
        <v>113800</v>
      </c>
      <c r="R21" s="34" t="s">
        <v>803</v>
      </c>
    </row>
    <row r="22" spans="1:18" ht="63.75">
      <c r="A22" s="11">
        <v>20</v>
      </c>
      <c r="B22" s="11">
        <v>881306</v>
      </c>
      <c r="C22" s="10" t="s">
        <v>683</v>
      </c>
      <c r="D22" s="20" t="s">
        <v>7</v>
      </c>
      <c r="E22" s="10" t="s">
        <v>8</v>
      </c>
      <c r="F22" s="4">
        <v>64440</v>
      </c>
      <c r="G22" s="16">
        <f t="shared" si="0"/>
        <v>1037.48</v>
      </c>
      <c r="H22" s="30">
        <f t="shared" si="1"/>
        <v>65477.48</v>
      </c>
      <c r="I22" s="42">
        <v>113800</v>
      </c>
      <c r="J22" s="42">
        <v>220000</v>
      </c>
      <c r="K22" s="30">
        <f t="shared" si="2"/>
        <v>65477.48</v>
      </c>
      <c r="L22" s="30">
        <f t="shared" si="3"/>
        <v>220000</v>
      </c>
      <c r="M22" s="30">
        <f t="shared" si="4"/>
        <v>133092.49333333332</v>
      </c>
      <c r="N22" s="30">
        <f t="shared" si="5"/>
        <v>113800</v>
      </c>
      <c r="O22" s="18">
        <f t="shared" si="6"/>
        <v>79047.153782094756</v>
      </c>
      <c r="P22" s="31">
        <f t="shared" si="7"/>
        <v>0.69461470810276582</v>
      </c>
      <c r="Q22" s="30">
        <f t="shared" ref="Q22:Q26" si="11">M22</f>
        <v>133092.49333333332</v>
      </c>
      <c r="R22" s="44" t="s">
        <v>810</v>
      </c>
    </row>
    <row r="23" spans="1:18" ht="63.75">
      <c r="A23" s="11">
        <v>21</v>
      </c>
      <c r="B23" s="11">
        <v>881201</v>
      </c>
      <c r="C23" s="10" t="s">
        <v>684</v>
      </c>
      <c r="D23" s="20" t="s">
        <v>7</v>
      </c>
      <c r="E23" s="10" t="s">
        <v>8</v>
      </c>
      <c r="F23" s="4">
        <v>69900</v>
      </c>
      <c r="G23" s="16">
        <f t="shared" si="0"/>
        <v>1125.3900000000001</v>
      </c>
      <c r="H23" s="30">
        <f t="shared" si="1"/>
        <v>71025.39</v>
      </c>
      <c r="I23" s="42">
        <v>123500</v>
      </c>
      <c r="J23" s="42">
        <v>220000</v>
      </c>
      <c r="K23" s="30">
        <f t="shared" si="2"/>
        <v>71025.39</v>
      </c>
      <c r="L23" s="30">
        <f t="shared" si="3"/>
        <v>220000</v>
      </c>
      <c r="M23" s="30">
        <f t="shared" si="4"/>
        <v>138175.13</v>
      </c>
      <c r="N23" s="30">
        <f t="shared" si="5"/>
        <v>123500</v>
      </c>
      <c r="O23" s="18">
        <f t="shared" si="6"/>
        <v>75563.735922403284</v>
      </c>
      <c r="P23" s="31">
        <f t="shared" si="7"/>
        <v>0.61185211273201034</v>
      </c>
      <c r="Q23" s="30">
        <f t="shared" si="11"/>
        <v>138175.13</v>
      </c>
      <c r="R23" s="44" t="s">
        <v>810</v>
      </c>
    </row>
    <row r="24" spans="1:18" ht="38.25">
      <c r="A24" s="11">
        <v>22</v>
      </c>
      <c r="B24" s="11">
        <v>881502</v>
      </c>
      <c r="C24" s="10" t="s">
        <v>685</v>
      </c>
      <c r="D24" s="20" t="s">
        <v>7</v>
      </c>
      <c r="E24" s="10" t="s">
        <v>8</v>
      </c>
      <c r="F24" s="4">
        <v>98000</v>
      </c>
      <c r="G24" s="16">
        <f t="shared" si="0"/>
        <v>1577.8</v>
      </c>
      <c r="H24" s="30">
        <f t="shared" si="1"/>
        <v>99577.8</v>
      </c>
      <c r="I24" s="42">
        <v>99200</v>
      </c>
      <c r="J24" s="42">
        <v>220000</v>
      </c>
      <c r="K24" s="30">
        <f t="shared" si="2"/>
        <v>99200</v>
      </c>
      <c r="L24" s="30">
        <f t="shared" si="3"/>
        <v>220000</v>
      </c>
      <c r="M24" s="30">
        <f t="shared" si="4"/>
        <v>139592.6</v>
      </c>
      <c r="N24" s="30">
        <f t="shared" si="5"/>
        <v>99577.8</v>
      </c>
      <c r="O24" s="18">
        <f t="shared" si="6"/>
        <v>69635.107268388689</v>
      </c>
      <c r="P24" s="31">
        <f t="shared" si="7"/>
        <v>0.69930353219682184</v>
      </c>
      <c r="Q24" s="30">
        <f t="shared" si="11"/>
        <v>139592.6</v>
      </c>
      <c r="R24" s="44" t="s">
        <v>810</v>
      </c>
    </row>
    <row r="25" spans="1:18" ht="25.5">
      <c r="A25" s="11">
        <v>23</v>
      </c>
      <c r="B25" s="11">
        <v>881319</v>
      </c>
      <c r="C25" s="10" t="s">
        <v>686</v>
      </c>
      <c r="D25" s="20" t="s">
        <v>7</v>
      </c>
      <c r="E25" s="10" t="s">
        <v>8</v>
      </c>
      <c r="F25" s="4">
        <v>84000</v>
      </c>
      <c r="G25" s="16">
        <f t="shared" si="0"/>
        <v>1352.4</v>
      </c>
      <c r="H25" s="30">
        <f t="shared" si="1"/>
        <v>85352.4</v>
      </c>
      <c r="I25" s="79" t="s">
        <v>601</v>
      </c>
      <c r="J25" s="42">
        <v>220000</v>
      </c>
      <c r="K25" s="30">
        <f t="shared" si="2"/>
        <v>85352.4</v>
      </c>
      <c r="L25" s="30">
        <f t="shared" si="3"/>
        <v>220000</v>
      </c>
      <c r="M25" s="30">
        <f t="shared" si="4"/>
        <v>152676.20000000001</v>
      </c>
      <c r="N25" s="30">
        <f t="shared" si="5"/>
        <v>152676.20000000001</v>
      </c>
      <c r="O25" s="18">
        <f t="shared" si="6"/>
        <v>95210.231030493756</v>
      </c>
      <c r="P25" s="31">
        <f t="shared" si="7"/>
        <v>0.62360885999581961</v>
      </c>
      <c r="Q25" s="30">
        <f t="shared" si="11"/>
        <v>152676.20000000001</v>
      </c>
      <c r="R25" s="44" t="s">
        <v>810</v>
      </c>
    </row>
    <row r="26" spans="1:18" ht="51">
      <c r="A26" s="11">
        <v>24</v>
      </c>
      <c r="B26" s="11">
        <v>881331</v>
      </c>
      <c r="C26" s="10" t="s">
        <v>687</v>
      </c>
      <c r="D26" s="20" t="s">
        <v>7</v>
      </c>
      <c r="E26" s="10" t="s">
        <v>8</v>
      </c>
      <c r="F26" s="4">
        <v>64440</v>
      </c>
      <c r="G26" s="16">
        <f t="shared" si="0"/>
        <v>1037.48</v>
      </c>
      <c r="H26" s="30">
        <f t="shared" si="1"/>
        <v>65477.48</v>
      </c>
      <c r="I26" s="42">
        <v>113800</v>
      </c>
      <c r="J26" s="42">
        <v>220000</v>
      </c>
      <c r="K26" s="30">
        <f t="shared" si="2"/>
        <v>65477.48</v>
      </c>
      <c r="L26" s="30">
        <f t="shared" si="3"/>
        <v>220000</v>
      </c>
      <c r="M26" s="30">
        <f t="shared" si="4"/>
        <v>133092.49333333332</v>
      </c>
      <c r="N26" s="30">
        <f t="shared" si="5"/>
        <v>113800</v>
      </c>
      <c r="O26" s="18">
        <f t="shared" si="6"/>
        <v>79047.153782094756</v>
      </c>
      <c r="P26" s="31">
        <f t="shared" si="7"/>
        <v>0.69461470810276582</v>
      </c>
      <c r="Q26" s="30">
        <f t="shared" si="11"/>
        <v>133092.49333333332</v>
      </c>
      <c r="R26" s="44" t="s">
        <v>810</v>
      </c>
    </row>
    <row r="27" spans="1:18" ht="76.5">
      <c r="A27" s="11">
        <v>25</v>
      </c>
      <c r="B27" s="11">
        <v>881301</v>
      </c>
      <c r="C27" s="10" t="s">
        <v>688</v>
      </c>
      <c r="D27" s="20" t="s">
        <v>7</v>
      </c>
      <c r="E27" s="10" t="s">
        <v>8</v>
      </c>
      <c r="F27" s="4">
        <v>60000</v>
      </c>
      <c r="G27" s="16">
        <f t="shared" si="0"/>
        <v>966</v>
      </c>
      <c r="H27" s="30">
        <f t="shared" si="1"/>
        <v>60966</v>
      </c>
      <c r="I27" s="42">
        <v>117000</v>
      </c>
      <c r="J27" s="42">
        <v>250000</v>
      </c>
      <c r="K27" s="30">
        <f t="shared" si="2"/>
        <v>60966</v>
      </c>
      <c r="L27" s="30">
        <f t="shared" si="3"/>
        <v>250000</v>
      </c>
      <c r="M27" s="30">
        <f t="shared" si="4"/>
        <v>142655.33333333334</v>
      </c>
      <c r="N27" s="30">
        <f t="shared" si="5"/>
        <v>117000</v>
      </c>
      <c r="O27" s="18">
        <f t="shared" si="6"/>
        <v>97093.307623817891</v>
      </c>
      <c r="P27" s="31">
        <f t="shared" si="7"/>
        <v>0.82985733011810159</v>
      </c>
      <c r="Q27" s="30">
        <f t="shared" ref="Q27:Q30" si="12">N27</f>
        <v>117000</v>
      </c>
      <c r="R27" s="34" t="s">
        <v>803</v>
      </c>
    </row>
    <row r="28" spans="1:18" ht="127.5">
      <c r="A28" s="11">
        <v>26</v>
      </c>
      <c r="B28" s="11">
        <v>881602</v>
      </c>
      <c r="C28" s="10" t="s">
        <v>689</v>
      </c>
      <c r="D28" s="20" t="s">
        <v>7</v>
      </c>
      <c r="E28" s="10" t="s">
        <v>8</v>
      </c>
      <c r="F28" s="4">
        <v>69540</v>
      </c>
      <c r="G28" s="16">
        <f t="shared" si="0"/>
        <v>1119.5899999999999</v>
      </c>
      <c r="H28" s="30">
        <f t="shared" si="1"/>
        <v>70659.59</v>
      </c>
      <c r="I28" s="42">
        <v>122900</v>
      </c>
      <c r="J28" s="42">
        <v>250000</v>
      </c>
      <c r="K28" s="30">
        <f t="shared" si="2"/>
        <v>70659.59</v>
      </c>
      <c r="L28" s="30">
        <f t="shared" si="3"/>
        <v>250000</v>
      </c>
      <c r="M28" s="30">
        <f t="shared" si="4"/>
        <v>147853.19666666666</v>
      </c>
      <c r="N28" s="30">
        <f t="shared" si="5"/>
        <v>122900</v>
      </c>
      <c r="O28" s="18">
        <f t="shared" si="6"/>
        <v>92237.422896870004</v>
      </c>
      <c r="P28" s="31">
        <f t="shared" si="7"/>
        <v>0.75050791616655821</v>
      </c>
      <c r="Q28" s="30">
        <f t="shared" si="12"/>
        <v>122900</v>
      </c>
      <c r="R28" s="34" t="s">
        <v>803</v>
      </c>
    </row>
    <row r="29" spans="1:18" ht="127.5">
      <c r="A29" s="11">
        <v>27</v>
      </c>
      <c r="B29" s="11">
        <v>881601</v>
      </c>
      <c r="C29" s="10" t="s">
        <v>690</v>
      </c>
      <c r="D29" s="20" t="s">
        <v>7</v>
      </c>
      <c r="E29" s="10" t="s">
        <v>8</v>
      </c>
      <c r="F29" s="4">
        <v>69540</v>
      </c>
      <c r="G29" s="16">
        <f t="shared" si="0"/>
        <v>1119.5899999999999</v>
      </c>
      <c r="H29" s="30">
        <f t="shared" si="1"/>
        <v>70659.59</v>
      </c>
      <c r="I29" s="42">
        <v>122900</v>
      </c>
      <c r="J29" s="42">
        <v>250000</v>
      </c>
      <c r="K29" s="30">
        <f t="shared" si="2"/>
        <v>70659.59</v>
      </c>
      <c r="L29" s="30">
        <f t="shared" si="3"/>
        <v>250000</v>
      </c>
      <c r="M29" s="30">
        <f t="shared" si="4"/>
        <v>147853.19666666666</v>
      </c>
      <c r="N29" s="30">
        <f t="shared" si="5"/>
        <v>122900</v>
      </c>
      <c r="O29" s="18">
        <f t="shared" si="6"/>
        <v>92237.422896870004</v>
      </c>
      <c r="P29" s="31">
        <f t="shared" si="7"/>
        <v>0.75050791616655821</v>
      </c>
      <c r="Q29" s="30">
        <f t="shared" si="12"/>
        <v>122900</v>
      </c>
      <c r="R29" s="34" t="s">
        <v>803</v>
      </c>
    </row>
    <row r="30" spans="1:18" ht="63.75">
      <c r="A30" s="11">
        <v>28</v>
      </c>
      <c r="B30" s="11">
        <v>881141</v>
      </c>
      <c r="C30" s="10" t="s">
        <v>691</v>
      </c>
      <c r="D30" s="20" t="s">
        <v>7</v>
      </c>
      <c r="E30" s="10" t="s">
        <v>8</v>
      </c>
      <c r="F30" s="4">
        <v>66240</v>
      </c>
      <c r="G30" s="16">
        <f t="shared" si="0"/>
        <v>1066.46</v>
      </c>
      <c r="H30" s="30">
        <f t="shared" si="1"/>
        <v>67306.460000000006</v>
      </c>
      <c r="I30" s="42">
        <v>117000</v>
      </c>
      <c r="J30" s="42">
        <v>250000</v>
      </c>
      <c r="K30" s="30">
        <f t="shared" si="2"/>
        <v>67306.460000000006</v>
      </c>
      <c r="L30" s="30">
        <f t="shared" si="3"/>
        <v>250000</v>
      </c>
      <c r="M30" s="30">
        <f t="shared" si="4"/>
        <v>144768.82</v>
      </c>
      <c r="N30" s="30">
        <f t="shared" si="5"/>
        <v>117000</v>
      </c>
      <c r="O30" s="18">
        <f t="shared" si="6"/>
        <v>94459.318823381283</v>
      </c>
      <c r="P30" s="31">
        <f t="shared" si="7"/>
        <v>0.8073446053280452</v>
      </c>
      <c r="Q30" s="30">
        <f t="shared" si="12"/>
        <v>117000</v>
      </c>
      <c r="R30" s="34" t="s">
        <v>803</v>
      </c>
    </row>
    <row r="31" spans="1:18" ht="102">
      <c r="A31" s="11">
        <v>29</v>
      </c>
      <c r="B31" s="11">
        <v>881332</v>
      </c>
      <c r="C31" s="10" t="s">
        <v>692</v>
      </c>
      <c r="D31" s="20" t="s">
        <v>7</v>
      </c>
      <c r="E31" s="10" t="s">
        <v>8</v>
      </c>
      <c r="F31" s="4">
        <v>72000</v>
      </c>
      <c r="G31" s="16">
        <f t="shared" si="0"/>
        <v>1159.2</v>
      </c>
      <c r="H31" s="30">
        <f t="shared" si="1"/>
        <v>73159.199999999997</v>
      </c>
      <c r="I31" s="42">
        <v>137800</v>
      </c>
      <c r="J31" s="42">
        <v>250000</v>
      </c>
      <c r="K31" s="30">
        <f t="shared" si="2"/>
        <v>73159.199999999997</v>
      </c>
      <c r="L31" s="30">
        <f t="shared" si="3"/>
        <v>250000</v>
      </c>
      <c r="M31" s="30">
        <f t="shared" si="4"/>
        <v>153653.06666666668</v>
      </c>
      <c r="N31" s="30">
        <f t="shared" si="5"/>
        <v>137800</v>
      </c>
      <c r="O31" s="18">
        <f t="shared" si="6"/>
        <v>89479.924721768359</v>
      </c>
      <c r="P31" s="31">
        <f t="shared" si="7"/>
        <v>0.64934633324940749</v>
      </c>
      <c r="Q31" s="30">
        <f>M31</f>
        <v>153653.06666666668</v>
      </c>
      <c r="R31" s="44" t="s">
        <v>810</v>
      </c>
    </row>
    <row r="32" spans="1:18" ht="89.25">
      <c r="A32" s="11">
        <v>30</v>
      </c>
      <c r="B32" s="11">
        <v>882296</v>
      </c>
      <c r="C32" s="10" t="s">
        <v>693</v>
      </c>
      <c r="D32" s="20" t="s">
        <v>7</v>
      </c>
      <c r="E32" s="10" t="s">
        <v>8</v>
      </c>
      <c r="F32" s="4">
        <v>264000</v>
      </c>
      <c r="G32" s="16">
        <f t="shared" si="0"/>
        <v>4250.3999999999996</v>
      </c>
      <c r="H32" s="30">
        <f t="shared" si="1"/>
        <v>268250.40000000002</v>
      </c>
      <c r="I32" s="42">
        <v>369600</v>
      </c>
      <c r="J32" s="42">
        <v>450000</v>
      </c>
      <c r="K32" s="30">
        <f t="shared" si="2"/>
        <v>268250.40000000002</v>
      </c>
      <c r="L32" s="30">
        <f t="shared" si="3"/>
        <v>450000</v>
      </c>
      <c r="M32" s="30">
        <f t="shared" si="4"/>
        <v>362616.8</v>
      </c>
      <c r="N32" s="30">
        <f t="shared" si="5"/>
        <v>369600</v>
      </c>
      <c r="O32" s="18">
        <f t="shared" si="6"/>
        <v>91075.809558411464</v>
      </c>
      <c r="P32" s="31">
        <f t="shared" si="7"/>
        <v>0.24641723365371068</v>
      </c>
      <c r="Q32" s="30">
        <f t="shared" ref="Q32:Q36" si="13">K32</f>
        <v>268250.40000000002</v>
      </c>
      <c r="R32" s="32" t="s">
        <v>812</v>
      </c>
    </row>
    <row r="33" spans="1:18" ht="38.25">
      <c r="A33" s="11">
        <v>31</v>
      </c>
      <c r="B33" s="11">
        <v>882252</v>
      </c>
      <c r="C33" s="10" t="s">
        <v>694</v>
      </c>
      <c r="D33" s="20" t="s">
        <v>7</v>
      </c>
      <c r="E33" s="10" t="s">
        <v>8</v>
      </c>
      <c r="F33" s="4">
        <v>264000</v>
      </c>
      <c r="G33" s="16">
        <f t="shared" si="0"/>
        <v>4250.3999999999996</v>
      </c>
      <c r="H33" s="30">
        <f t="shared" si="1"/>
        <v>268250.40000000002</v>
      </c>
      <c r="I33" s="42">
        <v>369600</v>
      </c>
      <c r="J33" s="42">
        <v>450000</v>
      </c>
      <c r="K33" s="30">
        <f t="shared" si="2"/>
        <v>268250.40000000002</v>
      </c>
      <c r="L33" s="30">
        <f t="shared" si="3"/>
        <v>450000</v>
      </c>
      <c r="M33" s="30">
        <f t="shared" si="4"/>
        <v>362616.8</v>
      </c>
      <c r="N33" s="30">
        <f t="shared" si="5"/>
        <v>369600</v>
      </c>
      <c r="O33" s="18">
        <f t="shared" si="6"/>
        <v>91075.809558411464</v>
      </c>
      <c r="P33" s="31">
        <f t="shared" si="7"/>
        <v>0.24641723365371068</v>
      </c>
      <c r="Q33" s="30">
        <f t="shared" si="13"/>
        <v>268250.40000000002</v>
      </c>
      <c r="R33" s="32" t="s">
        <v>812</v>
      </c>
    </row>
    <row r="34" spans="1:18" ht="51">
      <c r="A34" s="11">
        <v>32</v>
      </c>
      <c r="B34" s="11">
        <v>882262</v>
      </c>
      <c r="C34" s="10" t="s">
        <v>695</v>
      </c>
      <c r="D34" s="20" t="s">
        <v>7</v>
      </c>
      <c r="E34" s="10" t="s">
        <v>8</v>
      </c>
      <c r="F34" s="4">
        <v>280000</v>
      </c>
      <c r="G34" s="16">
        <f t="shared" si="0"/>
        <v>4508</v>
      </c>
      <c r="H34" s="30">
        <f t="shared" si="1"/>
        <v>284508</v>
      </c>
      <c r="I34" s="42">
        <v>369600</v>
      </c>
      <c r="J34" s="42">
        <v>450000</v>
      </c>
      <c r="K34" s="30">
        <f t="shared" si="2"/>
        <v>284508</v>
      </c>
      <c r="L34" s="30">
        <f t="shared" si="3"/>
        <v>450000</v>
      </c>
      <c r="M34" s="30">
        <f t="shared" si="4"/>
        <v>368036</v>
      </c>
      <c r="N34" s="30">
        <f t="shared" si="5"/>
        <v>369600</v>
      </c>
      <c r="O34" s="18">
        <f t="shared" si="6"/>
        <v>82757.084820575939</v>
      </c>
      <c r="P34" s="31">
        <f t="shared" si="7"/>
        <v>0.22390986152753231</v>
      </c>
      <c r="Q34" s="30">
        <f t="shared" si="13"/>
        <v>284508</v>
      </c>
      <c r="R34" s="32" t="s">
        <v>812</v>
      </c>
    </row>
    <row r="35" spans="1:18" ht="63.75">
      <c r="A35" s="11">
        <v>33</v>
      </c>
      <c r="B35" s="11">
        <v>882232</v>
      </c>
      <c r="C35" s="10" t="s">
        <v>696</v>
      </c>
      <c r="D35" s="20" t="s">
        <v>7</v>
      </c>
      <c r="E35" s="10" t="s">
        <v>8</v>
      </c>
      <c r="F35" s="4">
        <v>264000</v>
      </c>
      <c r="G35" s="16">
        <f t="shared" si="0"/>
        <v>4250.3999999999996</v>
      </c>
      <c r="H35" s="30">
        <f t="shared" si="1"/>
        <v>268250.40000000002</v>
      </c>
      <c r="I35" s="42">
        <v>369600</v>
      </c>
      <c r="J35" s="42">
        <v>450000</v>
      </c>
      <c r="K35" s="30">
        <f t="shared" si="2"/>
        <v>268250.40000000002</v>
      </c>
      <c r="L35" s="30">
        <f t="shared" si="3"/>
        <v>450000</v>
      </c>
      <c r="M35" s="30">
        <f t="shared" si="4"/>
        <v>362616.8</v>
      </c>
      <c r="N35" s="30">
        <f t="shared" si="5"/>
        <v>369600</v>
      </c>
      <c r="O35" s="18">
        <f t="shared" si="6"/>
        <v>91075.809558411464</v>
      </c>
      <c r="P35" s="31">
        <f t="shared" si="7"/>
        <v>0.24641723365371068</v>
      </c>
      <c r="Q35" s="30">
        <f t="shared" si="13"/>
        <v>268250.40000000002</v>
      </c>
      <c r="R35" s="32" t="s">
        <v>812</v>
      </c>
    </row>
    <row r="36" spans="1:18" ht="51">
      <c r="A36" s="11">
        <v>34</v>
      </c>
      <c r="B36" s="11">
        <v>882222</v>
      </c>
      <c r="C36" s="10" t="s">
        <v>697</v>
      </c>
      <c r="D36" s="20" t="s">
        <v>7</v>
      </c>
      <c r="E36" s="10" t="s">
        <v>8</v>
      </c>
      <c r="F36" s="4">
        <v>264000</v>
      </c>
      <c r="G36" s="16">
        <f t="shared" si="0"/>
        <v>4250.3999999999996</v>
      </c>
      <c r="H36" s="30">
        <f t="shared" si="1"/>
        <v>268250.40000000002</v>
      </c>
      <c r="I36" s="42">
        <v>369600</v>
      </c>
      <c r="J36" s="42">
        <v>450000</v>
      </c>
      <c r="K36" s="30">
        <f t="shared" si="2"/>
        <v>268250.40000000002</v>
      </c>
      <c r="L36" s="30">
        <f t="shared" si="3"/>
        <v>450000</v>
      </c>
      <c r="M36" s="30">
        <f t="shared" si="4"/>
        <v>362616.8</v>
      </c>
      <c r="N36" s="30">
        <f t="shared" si="5"/>
        <v>369600</v>
      </c>
      <c r="O36" s="18">
        <f t="shared" si="6"/>
        <v>91075.809558411464</v>
      </c>
      <c r="P36" s="31">
        <f t="shared" si="7"/>
        <v>0.24641723365371068</v>
      </c>
      <c r="Q36" s="30">
        <f t="shared" si="13"/>
        <v>268250.40000000002</v>
      </c>
      <c r="R36" s="32" t="s">
        <v>812</v>
      </c>
    </row>
    <row r="37" spans="1:18" ht="63.75">
      <c r="A37" s="11">
        <v>35</v>
      </c>
      <c r="B37" s="11">
        <v>882132</v>
      </c>
      <c r="C37" s="10" t="s">
        <v>698</v>
      </c>
      <c r="D37" s="20" t="s">
        <v>7</v>
      </c>
      <c r="E37" s="10" t="s">
        <v>8</v>
      </c>
      <c r="F37" s="4">
        <v>138000</v>
      </c>
      <c r="G37" s="16">
        <f t="shared" si="0"/>
        <v>2221.8000000000002</v>
      </c>
      <c r="H37" s="30">
        <f t="shared" si="1"/>
        <v>140221.79999999999</v>
      </c>
      <c r="I37" s="42">
        <v>369600</v>
      </c>
      <c r="J37" s="42">
        <v>450000</v>
      </c>
      <c r="K37" s="30">
        <f t="shared" si="2"/>
        <v>140221.79999999999</v>
      </c>
      <c r="L37" s="30">
        <f t="shared" si="3"/>
        <v>450000</v>
      </c>
      <c r="M37" s="30">
        <f t="shared" si="4"/>
        <v>319940.60000000003</v>
      </c>
      <c r="N37" s="30">
        <f t="shared" si="5"/>
        <v>369600</v>
      </c>
      <c r="O37" s="18">
        <f t="shared" si="6"/>
        <v>160748.79565670155</v>
      </c>
      <c r="P37" s="31">
        <f t="shared" si="7"/>
        <v>0.43492639517505832</v>
      </c>
      <c r="Q37" s="30">
        <f t="shared" ref="Q37:Q44" si="14">M37</f>
        <v>319940.60000000003</v>
      </c>
      <c r="R37" s="44" t="s">
        <v>810</v>
      </c>
    </row>
    <row r="38" spans="1:18" ht="51">
      <c r="A38" s="11">
        <v>36</v>
      </c>
      <c r="B38" s="11">
        <v>882282</v>
      </c>
      <c r="C38" s="10" t="s">
        <v>699</v>
      </c>
      <c r="D38" s="20" t="s">
        <v>7</v>
      </c>
      <c r="E38" s="10" t="s">
        <v>8</v>
      </c>
      <c r="F38" s="4">
        <v>136351</v>
      </c>
      <c r="G38" s="16">
        <f t="shared" si="0"/>
        <v>2195.25</v>
      </c>
      <c r="H38" s="30">
        <f t="shared" si="1"/>
        <v>138546.25</v>
      </c>
      <c r="I38" s="42">
        <v>369600</v>
      </c>
      <c r="J38" s="42">
        <v>450000</v>
      </c>
      <c r="K38" s="30">
        <f t="shared" si="2"/>
        <v>138546.25</v>
      </c>
      <c r="L38" s="30">
        <f t="shared" si="3"/>
        <v>450000</v>
      </c>
      <c r="M38" s="30">
        <f t="shared" si="4"/>
        <v>319382.08333333331</v>
      </c>
      <c r="N38" s="30">
        <f t="shared" si="5"/>
        <v>369600</v>
      </c>
      <c r="O38" s="18">
        <f t="shared" si="6"/>
        <v>161685.61767523061</v>
      </c>
      <c r="P38" s="31">
        <f t="shared" si="7"/>
        <v>0.4374610867836326</v>
      </c>
      <c r="Q38" s="30">
        <f t="shared" si="14"/>
        <v>319382.08333333331</v>
      </c>
      <c r="R38" s="44" t="s">
        <v>810</v>
      </c>
    </row>
    <row r="39" spans="1:18" ht="63.75">
      <c r="A39" s="11">
        <v>37</v>
      </c>
      <c r="B39" s="11">
        <v>882203</v>
      </c>
      <c r="C39" s="10" t="s">
        <v>700</v>
      </c>
      <c r="D39" s="20" t="s">
        <v>7</v>
      </c>
      <c r="E39" s="10" t="s">
        <v>8</v>
      </c>
      <c r="F39" s="4">
        <v>215904</v>
      </c>
      <c r="G39" s="16">
        <f t="shared" si="0"/>
        <v>3476.05</v>
      </c>
      <c r="H39" s="30">
        <f t="shared" si="1"/>
        <v>219380.05</v>
      </c>
      <c r="I39" s="42">
        <v>369600</v>
      </c>
      <c r="J39" s="42">
        <v>450000</v>
      </c>
      <c r="K39" s="30">
        <f t="shared" si="2"/>
        <v>219380.05</v>
      </c>
      <c r="L39" s="30">
        <f t="shared" si="3"/>
        <v>450000</v>
      </c>
      <c r="M39" s="30">
        <f t="shared" si="4"/>
        <v>346326.68333333335</v>
      </c>
      <c r="N39" s="30">
        <f t="shared" si="5"/>
        <v>369600</v>
      </c>
      <c r="O39" s="18">
        <f t="shared" si="6"/>
        <v>117058.21537167233</v>
      </c>
      <c r="P39" s="31">
        <f t="shared" si="7"/>
        <v>0.31671595068093161</v>
      </c>
      <c r="Q39" s="30">
        <f t="shared" si="14"/>
        <v>346326.68333333335</v>
      </c>
      <c r="R39" s="44" t="s">
        <v>810</v>
      </c>
    </row>
    <row r="40" spans="1:18" ht="76.5">
      <c r="A40" s="11">
        <v>38</v>
      </c>
      <c r="B40" s="11">
        <v>882308</v>
      </c>
      <c r="C40" s="10" t="s">
        <v>701</v>
      </c>
      <c r="D40" s="20" t="s">
        <v>7</v>
      </c>
      <c r="E40" s="10" t="s">
        <v>8</v>
      </c>
      <c r="F40" s="4">
        <v>198000</v>
      </c>
      <c r="G40" s="16">
        <f t="shared" si="0"/>
        <v>3187.8</v>
      </c>
      <c r="H40" s="30">
        <f t="shared" si="1"/>
        <v>201187.8</v>
      </c>
      <c r="I40" s="42">
        <v>369600</v>
      </c>
      <c r="J40" s="42">
        <v>450000</v>
      </c>
      <c r="K40" s="30">
        <f t="shared" si="2"/>
        <v>201187.8</v>
      </c>
      <c r="L40" s="30">
        <f t="shared" si="3"/>
        <v>450000</v>
      </c>
      <c r="M40" s="30">
        <f t="shared" si="4"/>
        <v>340262.60000000003</v>
      </c>
      <c r="N40" s="30">
        <f t="shared" si="5"/>
        <v>369600</v>
      </c>
      <c r="O40" s="18">
        <f t="shared" si="6"/>
        <v>126973.97369650194</v>
      </c>
      <c r="P40" s="31">
        <f t="shared" si="7"/>
        <v>0.34354430112689921</v>
      </c>
      <c r="Q40" s="30">
        <f t="shared" si="14"/>
        <v>340262.60000000003</v>
      </c>
      <c r="R40" s="44" t="s">
        <v>810</v>
      </c>
    </row>
    <row r="41" spans="1:18" ht="51">
      <c r="A41" s="11">
        <v>39</v>
      </c>
      <c r="B41" s="11">
        <v>882112</v>
      </c>
      <c r="C41" s="10" t="s">
        <v>702</v>
      </c>
      <c r="D41" s="20" t="s">
        <v>7</v>
      </c>
      <c r="E41" s="10" t="s">
        <v>8</v>
      </c>
      <c r="F41" s="4">
        <v>138000</v>
      </c>
      <c r="G41" s="16">
        <f t="shared" si="0"/>
        <v>2221.8000000000002</v>
      </c>
      <c r="H41" s="30">
        <f t="shared" si="1"/>
        <v>140221.79999999999</v>
      </c>
      <c r="I41" s="42">
        <v>369600</v>
      </c>
      <c r="J41" s="42">
        <v>450000</v>
      </c>
      <c r="K41" s="30">
        <f t="shared" si="2"/>
        <v>140221.79999999999</v>
      </c>
      <c r="L41" s="30">
        <f t="shared" si="3"/>
        <v>450000</v>
      </c>
      <c r="M41" s="30">
        <f t="shared" si="4"/>
        <v>319940.60000000003</v>
      </c>
      <c r="N41" s="30">
        <f t="shared" si="5"/>
        <v>369600</v>
      </c>
      <c r="O41" s="18">
        <f t="shared" si="6"/>
        <v>160748.79565670155</v>
      </c>
      <c r="P41" s="31">
        <f t="shared" si="7"/>
        <v>0.43492639517505832</v>
      </c>
      <c r="Q41" s="30">
        <f t="shared" si="14"/>
        <v>319940.60000000003</v>
      </c>
      <c r="R41" s="44" t="s">
        <v>810</v>
      </c>
    </row>
    <row r="42" spans="1:18" ht="76.5">
      <c r="A42" s="11">
        <v>40</v>
      </c>
      <c r="B42" s="11">
        <v>882317</v>
      </c>
      <c r="C42" s="10" t="s">
        <v>703</v>
      </c>
      <c r="D42" s="20" t="s">
        <v>7</v>
      </c>
      <c r="E42" s="10" t="s">
        <v>8</v>
      </c>
      <c r="F42" s="4">
        <v>198000</v>
      </c>
      <c r="G42" s="16">
        <f t="shared" si="0"/>
        <v>3187.8</v>
      </c>
      <c r="H42" s="30">
        <f t="shared" si="1"/>
        <v>201187.8</v>
      </c>
      <c r="I42" s="42">
        <v>369600</v>
      </c>
      <c r="J42" s="42">
        <v>450000</v>
      </c>
      <c r="K42" s="30">
        <f t="shared" si="2"/>
        <v>201187.8</v>
      </c>
      <c r="L42" s="30">
        <f t="shared" si="3"/>
        <v>450000</v>
      </c>
      <c r="M42" s="30">
        <f t="shared" si="4"/>
        <v>340262.60000000003</v>
      </c>
      <c r="N42" s="30">
        <f t="shared" si="5"/>
        <v>369600</v>
      </c>
      <c r="O42" s="18">
        <f t="shared" si="6"/>
        <v>126973.97369650194</v>
      </c>
      <c r="P42" s="31">
        <f t="shared" si="7"/>
        <v>0.34354430112689921</v>
      </c>
      <c r="Q42" s="30">
        <f t="shared" si="14"/>
        <v>340262.60000000003</v>
      </c>
      <c r="R42" s="44" t="s">
        <v>810</v>
      </c>
    </row>
    <row r="43" spans="1:18" ht="76.5">
      <c r="A43" s="11">
        <v>41</v>
      </c>
      <c r="B43" s="11">
        <v>882307</v>
      </c>
      <c r="C43" s="10" t="s">
        <v>704</v>
      </c>
      <c r="D43" s="20" t="s">
        <v>7</v>
      </c>
      <c r="E43" s="10" t="s">
        <v>8</v>
      </c>
      <c r="F43" s="4">
        <v>198000</v>
      </c>
      <c r="G43" s="16">
        <f t="shared" si="0"/>
        <v>3187.8</v>
      </c>
      <c r="H43" s="30">
        <f t="shared" si="1"/>
        <v>201187.8</v>
      </c>
      <c r="I43" s="42">
        <v>369600</v>
      </c>
      <c r="J43" s="42">
        <v>450000</v>
      </c>
      <c r="K43" s="30">
        <f t="shared" si="2"/>
        <v>201187.8</v>
      </c>
      <c r="L43" s="30">
        <f t="shared" si="3"/>
        <v>450000</v>
      </c>
      <c r="M43" s="30">
        <f t="shared" si="4"/>
        <v>340262.60000000003</v>
      </c>
      <c r="N43" s="30">
        <f t="shared" si="5"/>
        <v>369600</v>
      </c>
      <c r="O43" s="18">
        <f t="shared" si="6"/>
        <v>126973.97369650194</v>
      </c>
      <c r="P43" s="31">
        <f t="shared" si="7"/>
        <v>0.34354430112689921</v>
      </c>
      <c r="Q43" s="30">
        <f t="shared" si="14"/>
        <v>340262.60000000003</v>
      </c>
      <c r="R43" s="44" t="s">
        <v>810</v>
      </c>
    </row>
    <row r="44" spans="1:18" ht="102">
      <c r="A44" s="11">
        <v>42</v>
      </c>
      <c r="B44" s="11">
        <v>882298</v>
      </c>
      <c r="C44" s="10" t="s">
        <v>705</v>
      </c>
      <c r="D44" s="20" t="s">
        <v>7</v>
      </c>
      <c r="E44" s="10" t="s">
        <v>8</v>
      </c>
      <c r="F44" s="4">
        <v>128550</v>
      </c>
      <c r="G44" s="16">
        <f t="shared" si="0"/>
        <v>2069.66</v>
      </c>
      <c r="H44" s="30">
        <f t="shared" si="1"/>
        <v>130619.66</v>
      </c>
      <c r="I44" s="42">
        <v>369600</v>
      </c>
      <c r="J44" s="42">
        <v>330000</v>
      </c>
      <c r="K44" s="30">
        <f t="shared" si="2"/>
        <v>130619.66</v>
      </c>
      <c r="L44" s="30">
        <f t="shared" si="3"/>
        <v>369600</v>
      </c>
      <c r="M44" s="30">
        <f t="shared" si="4"/>
        <v>276739.88666666666</v>
      </c>
      <c r="N44" s="30">
        <f t="shared" si="5"/>
        <v>330000</v>
      </c>
      <c r="O44" s="18">
        <f t="shared" si="6"/>
        <v>128083.4902742681</v>
      </c>
      <c r="P44" s="31">
        <f t="shared" si="7"/>
        <v>0.38813178870990334</v>
      </c>
      <c r="Q44" s="30">
        <f t="shared" si="14"/>
        <v>276739.88666666666</v>
      </c>
      <c r="R44" s="44" t="s">
        <v>810</v>
      </c>
    </row>
    <row r="45" spans="1:18" ht="38.25">
      <c r="A45" s="11">
        <v>43</v>
      </c>
      <c r="B45" s="11">
        <v>881131</v>
      </c>
      <c r="C45" s="10" t="s">
        <v>706</v>
      </c>
      <c r="D45" s="20" t="s">
        <v>7</v>
      </c>
      <c r="E45" s="10" t="s">
        <v>8</v>
      </c>
      <c r="F45" s="4">
        <v>84000</v>
      </c>
      <c r="G45" s="16">
        <f t="shared" si="0"/>
        <v>1352.4</v>
      </c>
      <c r="H45" s="30">
        <f t="shared" si="1"/>
        <v>85352.4</v>
      </c>
      <c r="I45" s="42">
        <v>117000</v>
      </c>
      <c r="J45" s="42">
        <v>250000</v>
      </c>
      <c r="K45" s="30">
        <f t="shared" si="2"/>
        <v>85352.4</v>
      </c>
      <c r="L45" s="30">
        <f t="shared" si="3"/>
        <v>250000</v>
      </c>
      <c r="M45" s="30">
        <f>AVERAGE(H45:J45)</f>
        <v>150784.13333333333</v>
      </c>
      <c r="N45" s="30">
        <f t="shared" si="5"/>
        <v>117000</v>
      </c>
      <c r="O45" s="18">
        <f t="shared" si="6"/>
        <v>87368.379836490785</v>
      </c>
      <c r="P45" s="31">
        <f t="shared" si="7"/>
        <v>0.7467382892007759</v>
      </c>
      <c r="Q45" s="30">
        <f>N45</f>
        <v>117000</v>
      </c>
      <c r="R45" s="34" t="s">
        <v>803</v>
      </c>
    </row>
    <row r="46" spans="1:18" ht="51">
      <c r="A46" s="11">
        <v>44</v>
      </c>
      <c r="B46" s="11">
        <v>881437</v>
      </c>
      <c r="C46" s="10" t="s">
        <v>707</v>
      </c>
      <c r="D46" s="20" t="s">
        <v>7</v>
      </c>
      <c r="E46" s="10" t="s">
        <v>8</v>
      </c>
      <c r="F46" s="4">
        <v>256000</v>
      </c>
      <c r="G46" s="16">
        <f t="shared" si="0"/>
        <v>4121.6000000000004</v>
      </c>
      <c r="H46" s="30">
        <f t="shared" si="1"/>
        <v>260121.60000000001</v>
      </c>
      <c r="I46" s="42">
        <v>260000</v>
      </c>
      <c r="J46" s="42">
        <v>350000</v>
      </c>
      <c r="K46" s="30">
        <f t="shared" si="2"/>
        <v>260000</v>
      </c>
      <c r="L46" s="30">
        <f t="shared" si="3"/>
        <v>350000</v>
      </c>
      <c r="M46" s="30">
        <f t="shared" si="4"/>
        <v>290040.53333333333</v>
      </c>
      <c r="N46" s="30">
        <f t="shared" si="5"/>
        <v>260121.60000000001</v>
      </c>
      <c r="O46" s="18">
        <f t="shared" si="6"/>
        <v>51926.456925668899</v>
      </c>
      <c r="P46" s="31">
        <f t="shared" si="7"/>
        <v>0.19962377951569149</v>
      </c>
      <c r="Q46" s="30">
        <f>K46</f>
        <v>260000</v>
      </c>
      <c r="R46" s="32" t="s">
        <v>812</v>
      </c>
    </row>
    <row r="47" spans="1:18" ht="102">
      <c r="A47" s="11">
        <v>45</v>
      </c>
      <c r="B47" s="11">
        <v>881435</v>
      </c>
      <c r="C47" s="10" t="s">
        <v>708</v>
      </c>
      <c r="D47" s="20" t="s">
        <v>7</v>
      </c>
      <c r="E47" s="10" t="s">
        <v>8</v>
      </c>
      <c r="F47" s="4">
        <v>171400</v>
      </c>
      <c r="G47" s="16">
        <f t="shared" si="0"/>
        <v>2759.54</v>
      </c>
      <c r="H47" s="30">
        <f t="shared" si="1"/>
        <v>174159.54</v>
      </c>
      <c r="I47" s="42">
        <v>260000</v>
      </c>
      <c r="J47" s="42">
        <v>400000</v>
      </c>
      <c r="K47" s="30">
        <f t="shared" si="2"/>
        <v>174159.54</v>
      </c>
      <c r="L47" s="30">
        <f t="shared" si="3"/>
        <v>400000</v>
      </c>
      <c r="M47" s="30">
        <f t="shared" si="4"/>
        <v>278053.18</v>
      </c>
      <c r="N47" s="30">
        <f t="shared" si="5"/>
        <v>260000</v>
      </c>
      <c r="O47" s="18">
        <f t="shared" si="6"/>
        <v>113997.43999027861</v>
      </c>
      <c r="P47" s="31">
        <f t="shared" si="7"/>
        <v>0.43845169227030234</v>
      </c>
      <c r="Q47" s="30">
        <f t="shared" ref="Q47:Q48" si="15">M47</f>
        <v>278053.18</v>
      </c>
      <c r="R47" s="44" t="s">
        <v>810</v>
      </c>
    </row>
    <row r="48" spans="1:18" ht="63.75">
      <c r="A48" s="11">
        <v>46</v>
      </c>
      <c r="B48" s="11">
        <v>881436</v>
      </c>
      <c r="C48" s="10" t="s">
        <v>709</v>
      </c>
      <c r="D48" s="20" t="s">
        <v>7</v>
      </c>
      <c r="E48" s="10" t="s">
        <v>8</v>
      </c>
      <c r="F48" s="4">
        <v>248000</v>
      </c>
      <c r="G48" s="16">
        <f t="shared" si="0"/>
        <v>3992.8</v>
      </c>
      <c r="H48" s="30">
        <f t="shared" si="1"/>
        <v>251992.8</v>
      </c>
      <c r="I48" s="42">
        <v>260000</v>
      </c>
      <c r="J48" s="42">
        <v>450000</v>
      </c>
      <c r="K48" s="30">
        <f t="shared" si="2"/>
        <v>251992.8</v>
      </c>
      <c r="L48" s="30">
        <f t="shared" si="3"/>
        <v>450000</v>
      </c>
      <c r="M48" s="30">
        <f t="shared" si="4"/>
        <v>320664.26666666666</v>
      </c>
      <c r="N48" s="30">
        <f t="shared" si="5"/>
        <v>260000</v>
      </c>
      <c r="O48" s="18">
        <f t="shared" si="6"/>
        <v>112079.55991443449</v>
      </c>
      <c r="P48" s="31">
        <f t="shared" si="7"/>
        <v>0.43107523044013263</v>
      </c>
      <c r="Q48" s="30">
        <f t="shared" si="15"/>
        <v>320664.26666666666</v>
      </c>
      <c r="R48" s="44" t="s">
        <v>810</v>
      </c>
    </row>
    <row r="49" spans="1:18" ht="51">
      <c r="A49" s="11">
        <v>47</v>
      </c>
      <c r="B49" s="11">
        <v>881360</v>
      </c>
      <c r="C49" s="10" t="s">
        <v>710</v>
      </c>
      <c r="D49" s="20" t="s">
        <v>7</v>
      </c>
      <c r="E49" s="10" t="s">
        <v>8</v>
      </c>
      <c r="F49" s="4">
        <v>137400</v>
      </c>
      <c r="G49" s="16">
        <f t="shared" si="0"/>
        <v>2212.14</v>
      </c>
      <c r="H49" s="30">
        <f t="shared" si="1"/>
        <v>139612.14000000001</v>
      </c>
      <c r="I49" s="42">
        <v>148900</v>
      </c>
      <c r="J49" s="42">
        <v>550000</v>
      </c>
      <c r="K49" s="30">
        <f t="shared" si="2"/>
        <v>139612.14000000001</v>
      </c>
      <c r="L49" s="30">
        <f t="shared" si="3"/>
        <v>550000</v>
      </c>
      <c r="M49" s="30">
        <f t="shared" si="4"/>
        <v>279504.04666666669</v>
      </c>
      <c r="N49" s="30">
        <f>MEDIAN(H49:J49)</f>
        <v>148900</v>
      </c>
      <c r="O49" s="18">
        <f t="shared" si="6"/>
        <v>234302.39363507694</v>
      </c>
      <c r="P49" s="31">
        <f t="shared" si="7"/>
        <v>1.5735553635666686</v>
      </c>
      <c r="Q49" s="30">
        <f t="shared" ref="Q49:Q53" si="16">N49</f>
        <v>148900</v>
      </c>
      <c r="R49" s="34" t="s">
        <v>803</v>
      </c>
    </row>
    <row r="50" spans="1:18" ht="63.75">
      <c r="A50" s="11">
        <v>48</v>
      </c>
      <c r="B50" s="11">
        <v>881402</v>
      </c>
      <c r="C50" s="10" t="s">
        <v>711</v>
      </c>
      <c r="D50" s="20" t="s">
        <v>7</v>
      </c>
      <c r="E50" s="10" t="s">
        <v>8</v>
      </c>
      <c r="F50" s="4">
        <v>53160</v>
      </c>
      <c r="G50" s="16">
        <f t="shared" si="0"/>
        <v>855.88</v>
      </c>
      <c r="H50" s="30">
        <f t="shared" si="1"/>
        <v>54015.88</v>
      </c>
      <c r="I50" s="42">
        <v>93900</v>
      </c>
      <c r="J50" s="42">
        <v>320000</v>
      </c>
      <c r="K50" s="30">
        <f t="shared" si="2"/>
        <v>54015.88</v>
      </c>
      <c r="L50" s="30">
        <f t="shared" si="3"/>
        <v>320000</v>
      </c>
      <c r="M50" s="30">
        <f>AVERAGE(H50:J50)</f>
        <v>155971.96</v>
      </c>
      <c r="N50" s="30">
        <f t="shared" si="5"/>
        <v>93900</v>
      </c>
      <c r="O50" s="18">
        <f t="shared" si="6"/>
        <v>143445.40489930238</v>
      </c>
      <c r="P50" s="31">
        <f t="shared" si="7"/>
        <v>1.5276400947742532</v>
      </c>
      <c r="Q50" s="30">
        <f t="shared" si="16"/>
        <v>93900</v>
      </c>
      <c r="R50" s="34" t="s">
        <v>803</v>
      </c>
    </row>
    <row r="51" spans="1:18" ht="51">
      <c r="A51" s="11">
        <v>49</v>
      </c>
      <c r="B51" s="11">
        <v>881401</v>
      </c>
      <c r="C51" s="10" t="s">
        <v>712</v>
      </c>
      <c r="D51" s="20" t="s">
        <v>7</v>
      </c>
      <c r="E51" s="10" t="s">
        <v>8</v>
      </c>
      <c r="F51" s="4">
        <v>53160</v>
      </c>
      <c r="G51" s="16">
        <f t="shared" si="0"/>
        <v>855.88</v>
      </c>
      <c r="H51" s="30">
        <f t="shared" si="1"/>
        <v>54015.88</v>
      </c>
      <c r="I51" s="42">
        <v>93900</v>
      </c>
      <c r="J51" s="42">
        <v>320000</v>
      </c>
      <c r="K51" s="30">
        <f t="shared" si="2"/>
        <v>54015.88</v>
      </c>
      <c r="L51" s="30">
        <f t="shared" si="3"/>
        <v>320000</v>
      </c>
      <c r="M51" s="30">
        <f t="shared" si="4"/>
        <v>155971.96</v>
      </c>
      <c r="N51" s="30">
        <f t="shared" si="5"/>
        <v>93900</v>
      </c>
      <c r="O51" s="18">
        <f t="shared" si="6"/>
        <v>143445.40489930238</v>
      </c>
      <c r="P51" s="31">
        <f t="shared" si="7"/>
        <v>1.5276400947742532</v>
      </c>
      <c r="Q51" s="30">
        <f t="shared" si="16"/>
        <v>93900</v>
      </c>
      <c r="R51" s="34" t="s">
        <v>803</v>
      </c>
    </row>
    <row r="52" spans="1:18" ht="51">
      <c r="A52" s="11">
        <v>50</v>
      </c>
      <c r="B52" s="11">
        <v>881511</v>
      </c>
      <c r="C52" s="10" t="s">
        <v>713</v>
      </c>
      <c r="D52" s="20" t="s">
        <v>7</v>
      </c>
      <c r="E52" s="10" t="s">
        <v>8</v>
      </c>
      <c r="F52" s="4">
        <v>84300</v>
      </c>
      <c r="G52" s="16">
        <f t="shared" si="0"/>
        <v>1357.23</v>
      </c>
      <c r="H52" s="30">
        <f t="shared" si="1"/>
        <v>85657.23</v>
      </c>
      <c r="I52" s="42">
        <v>158300</v>
      </c>
      <c r="J52" s="42">
        <v>450000</v>
      </c>
      <c r="K52" s="30">
        <f t="shared" si="2"/>
        <v>85657.23</v>
      </c>
      <c r="L52" s="30">
        <f t="shared" si="3"/>
        <v>450000</v>
      </c>
      <c r="M52" s="30">
        <f t="shared" si="4"/>
        <v>231319.07666666666</v>
      </c>
      <c r="N52" s="30">
        <f t="shared" si="5"/>
        <v>158300</v>
      </c>
      <c r="O52" s="18">
        <f t="shared" si="6"/>
        <v>192834.78078592988</v>
      </c>
      <c r="P52" s="31">
        <f t="shared" si="7"/>
        <v>1.2181603334550213</v>
      </c>
      <c r="Q52" s="30">
        <f t="shared" si="16"/>
        <v>158300</v>
      </c>
      <c r="R52" s="34" t="s">
        <v>803</v>
      </c>
    </row>
    <row r="53" spans="1:18" ht="76.5">
      <c r="A53" s="11">
        <v>51</v>
      </c>
      <c r="B53" s="11">
        <v>881510</v>
      </c>
      <c r="C53" s="10" t="s">
        <v>714</v>
      </c>
      <c r="D53" s="20" t="s">
        <v>7</v>
      </c>
      <c r="E53" s="10" t="s">
        <v>8</v>
      </c>
      <c r="F53" s="4">
        <v>66240</v>
      </c>
      <c r="G53" s="16">
        <f t="shared" si="0"/>
        <v>1066.46</v>
      </c>
      <c r="H53" s="30">
        <f t="shared" si="1"/>
        <v>67306.460000000006</v>
      </c>
      <c r="I53" s="42">
        <v>117000</v>
      </c>
      <c r="J53" s="42">
        <v>450000</v>
      </c>
      <c r="K53" s="30">
        <f t="shared" si="2"/>
        <v>67306.460000000006</v>
      </c>
      <c r="L53" s="30">
        <f t="shared" si="3"/>
        <v>450000</v>
      </c>
      <c r="M53" s="30">
        <f t="shared" si="4"/>
        <v>211435.48666666666</v>
      </c>
      <c r="N53" s="30">
        <f t="shared" si="5"/>
        <v>117000</v>
      </c>
      <c r="O53" s="18">
        <f t="shared" si="6"/>
        <v>208091.64386373264</v>
      </c>
      <c r="P53" s="31">
        <f t="shared" si="7"/>
        <v>1.7785610586643814</v>
      </c>
      <c r="Q53" s="30">
        <f t="shared" si="16"/>
        <v>117000</v>
      </c>
      <c r="R53" s="34" t="s">
        <v>803</v>
      </c>
    </row>
    <row r="54" spans="1:18" ht="51">
      <c r="A54" s="11">
        <v>52</v>
      </c>
      <c r="B54" s="11">
        <v>882212</v>
      </c>
      <c r="C54" s="10" t="s">
        <v>715</v>
      </c>
      <c r="D54" s="20" t="s">
        <v>7</v>
      </c>
      <c r="E54" s="10" t="s">
        <v>8</v>
      </c>
      <c r="F54" s="4">
        <v>264000</v>
      </c>
      <c r="G54" s="16">
        <f t="shared" si="0"/>
        <v>4250.3999999999996</v>
      </c>
      <c r="H54" s="30">
        <f t="shared" si="1"/>
        <v>268250.40000000002</v>
      </c>
      <c r="I54" s="42">
        <v>369600</v>
      </c>
      <c r="J54" s="42">
        <v>450000</v>
      </c>
      <c r="K54" s="30">
        <f t="shared" si="2"/>
        <v>268250.40000000002</v>
      </c>
      <c r="L54" s="30">
        <f t="shared" si="3"/>
        <v>450000</v>
      </c>
      <c r="M54" s="30">
        <f t="shared" si="4"/>
        <v>362616.8</v>
      </c>
      <c r="N54" s="30">
        <f t="shared" si="5"/>
        <v>369600</v>
      </c>
      <c r="O54" s="18">
        <f t="shared" si="6"/>
        <v>91075.809558411464</v>
      </c>
      <c r="P54" s="31">
        <f t="shared" si="7"/>
        <v>0.24641723365371068</v>
      </c>
      <c r="Q54" s="30">
        <f>K54</f>
        <v>268250.40000000002</v>
      </c>
      <c r="R54" s="32" t="s">
        <v>812</v>
      </c>
    </row>
    <row r="55" spans="1:18" ht="63.75">
      <c r="A55" s="11">
        <v>53</v>
      </c>
      <c r="B55" s="11">
        <v>882292</v>
      </c>
      <c r="C55" s="10" t="s">
        <v>716</v>
      </c>
      <c r="D55" s="20" t="s">
        <v>7</v>
      </c>
      <c r="E55" s="10" t="s">
        <v>8</v>
      </c>
      <c r="F55" s="4">
        <v>225506</v>
      </c>
      <c r="G55" s="16">
        <f t="shared" si="0"/>
        <v>3630.65</v>
      </c>
      <c r="H55" s="30">
        <f t="shared" si="1"/>
        <v>229136.65</v>
      </c>
      <c r="I55" s="42">
        <v>369600</v>
      </c>
      <c r="J55" s="42">
        <v>450000</v>
      </c>
      <c r="K55" s="30">
        <f t="shared" si="2"/>
        <v>229136.65</v>
      </c>
      <c r="L55" s="30">
        <f t="shared" si="3"/>
        <v>450000</v>
      </c>
      <c r="M55" s="30">
        <f t="shared" si="4"/>
        <v>349578.8833333333</v>
      </c>
      <c r="N55" s="30">
        <f t="shared" si="5"/>
        <v>369600</v>
      </c>
      <c r="O55" s="18">
        <f t="shared" si="6"/>
        <v>111784.56368274143</v>
      </c>
      <c r="P55" s="31">
        <f t="shared" si="7"/>
        <v>0.30244741256152985</v>
      </c>
      <c r="Q55" s="30">
        <f>M55</f>
        <v>349578.8833333333</v>
      </c>
      <c r="R55" s="44" t="s">
        <v>810</v>
      </c>
    </row>
    <row r="56" spans="1:18" ht="25.5">
      <c r="A56" s="11">
        <v>54</v>
      </c>
      <c r="B56" s="11">
        <v>886011</v>
      </c>
      <c r="C56" s="10" t="s">
        <v>717</v>
      </c>
      <c r="D56" s="20" t="s">
        <v>7</v>
      </c>
      <c r="E56" s="10" t="s">
        <v>8</v>
      </c>
      <c r="F56" s="4">
        <v>119000</v>
      </c>
      <c r="G56" s="16">
        <f t="shared" si="0"/>
        <v>1915.9</v>
      </c>
      <c r="H56" s="30">
        <f t="shared" si="1"/>
        <v>120915.9</v>
      </c>
      <c r="I56" s="42">
        <v>537500</v>
      </c>
      <c r="J56" s="42">
        <v>150000</v>
      </c>
      <c r="K56" s="30">
        <f t="shared" si="2"/>
        <v>120915.9</v>
      </c>
      <c r="L56" s="30">
        <f t="shared" si="3"/>
        <v>537500</v>
      </c>
      <c r="M56" s="30">
        <f t="shared" si="4"/>
        <v>269471.96666666667</v>
      </c>
      <c r="N56" s="30">
        <f t="shared" si="5"/>
        <v>150000</v>
      </c>
      <c r="O56" s="18">
        <f t="shared" si="6"/>
        <v>232574.16281178637</v>
      </c>
      <c r="P56" s="31">
        <f t="shared" si="7"/>
        <v>1.5504944187452425</v>
      </c>
      <c r="Q56" s="30">
        <f t="shared" ref="Q56:Q57" si="17">N56</f>
        <v>150000</v>
      </c>
      <c r="R56" s="34" t="s">
        <v>803</v>
      </c>
    </row>
    <row r="57" spans="1:18" ht="25.5">
      <c r="A57" s="11">
        <v>55</v>
      </c>
      <c r="B57" s="11">
        <v>881434</v>
      </c>
      <c r="C57" s="10" t="s">
        <v>718</v>
      </c>
      <c r="D57" s="20" t="s">
        <v>7</v>
      </c>
      <c r="E57" s="10" t="s">
        <v>8</v>
      </c>
      <c r="F57" s="4">
        <v>119216</v>
      </c>
      <c r="G57" s="16">
        <f t="shared" si="0"/>
        <v>1919.38</v>
      </c>
      <c r="H57" s="30">
        <f t="shared" si="1"/>
        <v>121135.38</v>
      </c>
      <c r="I57" s="42">
        <v>130000</v>
      </c>
      <c r="J57" s="42">
        <v>350000</v>
      </c>
      <c r="K57" s="30">
        <f t="shared" si="2"/>
        <v>121135.38</v>
      </c>
      <c r="L57" s="30">
        <f t="shared" si="3"/>
        <v>350000</v>
      </c>
      <c r="M57" s="30">
        <f t="shared" si="4"/>
        <v>200378.46</v>
      </c>
      <c r="N57" s="30">
        <f t="shared" si="5"/>
        <v>130000</v>
      </c>
      <c r="O57" s="18">
        <f t="shared" si="6"/>
        <v>129651.83876796655</v>
      </c>
      <c r="P57" s="31">
        <f t="shared" si="7"/>
        <v>0.99732183667666574</v>
      </c>
      <c r="Q57" s="30">
        <f t="shared" si="17"/>
        <v>130000</v>
      </c>
      <c r="R57" s="34" t="s">
        <v>803</v>
      </c>
    </row>
    <row r="58" spans="1:18" ht="63.75">
      <c r="A58" s="11">
        <v>56</v>
      </c>
      <c r="B58" s="11">
        <v>873123</v>
      </c>
      <c r="C58" s="10" t="s">
        <v>719</v>
      </c>
      <c r="D58" s="20" t="s">
        <v>7</v>
      </c>
      <c r="E58" s="10" t="s">
        <v>8</v>
      </c>
      <c r="F58" s="4">
        <v>21840</v>
      </c>
      <c r="G58" s="16">
        <f t="shared" si="0"/>
        <v>351.62</v>
      </c>
      <c r="H58" s="30">
        <f t="shared" si="1"/>
        <v>22191.62</v>
      </c>
      <c r="I58" s="42">
        <v>49400</v>
      </c>
      <c r="J58" s="42">
        <v>70000</v>
      </c>
      <c r="K58" s="30">
        <f t="shared" si="2"/>
        <v>22191.62</v>
      </c>
      <c r="L58" s="30">
        <f t="shared" si="3"/>
        <v>70000</v>
      </c>
      <c r="M58" s="30">
        <f t="shared" si="4"/>
        <v>47197.206666666665</v>
      </c>
      <c r="N58" s="30">
        <f t="shared" si="5"/>
        <v>49400</v>
      </c>
      <c r="O58" s="18">
        <f t="shared" si="6"/>
        <v>23980.190228772852</v>
      </c>
      <c r="P58" s="31">
        <f t="shared" si="7"/>
        <v>0.48542895199945046</v>
      </c>
      <c r="Q58" s="30">
        <f>M58</f>
        <v>47197.206666666665</v>
      </c>
      <c r="R58" s="44" t="s">
        <v>810</v>
      </c>
    </row>
    <row r="59" spans="1:18" ht="25.5">
      <c r="A59" s="11">
        <v>57</v>
      </c>
      <c r="B59" s="11">
        <v>873004</v>
      </c>
      <c r="C59" s="10" t="s">
        <v>720</v>
      </c>
      <c r="D59" s="20" t="s">
        <v>7</v>
      </c>
      <c r="E59" s="10" t="s">
        <v>8</v>
      </c>
      <c r="F59" s="4">
        <v>31137</v>
      </c>
      <c r="G59" s="16">
        <f t="shared" si="0"/>
        <v>501.31</v>
      </c>
      <c r="H59" s="30">
        <f t="shared" si="1"/>
        <v>31638.31</v>
      </c>
      <c r="I59" s="42">
        <v>49400</v>
      </c>
      <c r="J59" s="42">
        <v>120000</v>
      </c>
      <c r="K59" s="30">
        <f t="shared" si="2"/>
        <v>31638.31</v>
      </c>
      <c r="L59" s="30">
        <f t="shared" si="3"/>
        <v>120000</v>
      </c>
      <c r="M59" s="30">
        <f t="shared" si="4"/>
        <v>67012.77</v>
      </c>
      <c r="N59" s="30">
        <f t="shared" si="5"/>
        <v>49400</v>
      </c>
      <c r="O59" s="18">
        <f t="shared" si="6"/>
        <v>46739.750910961229</v>
      </c>
      <c r="P59" s="31">
        <f t="shared" si="7"/>
        <v>0.94614880386561195</v>
      </c>
      <c r="Q59" s="30">
        <f>N59</f>
        <v>49400</v>
      </c>
      <c r="R59" s="34" t="s">
        <v>803</v>
      </c>
    </row>
    <row r="60" spans="1:18" ht="63.75">
      <c r="A60" s="11">
        <v>58</v>
      </c>
      <c r="B60" s="11">
        <v>873303</v>
      </c>
      <c r="C60" s="10" t="s">
        <v>721</v>
      </c>
      <c r="D60" s="20" t="s">
        <v>7</v>
      </c>
      <c r="E60" s="10" t="s">
        <v>8</v>
      </c>
      <c r="F60" s="4">
        <v>36112</v>
      </c>
      <c r="G60" s="16">
        <f t="shared" si="0"/>
        <v>581.4</v>
      </c>
      <c r="H60" s="30">
        <f t="shared" si="1"/>
        <v>36693.4</v>
      </c>
      <c r="I60" s="79" t="s">
        <v>601</v>
      </c>
      <c r="J60" s="42">
        <v>70000</v>
      </c>
      <c r="K60" s="30">
        <f t="shared" si="2"/>
        <v>36693.4</v>
      </c>
      <c r="L60" s="30">
        <f t="shared" si="3"/>
        <v>70000</v>
      </c>
      <c r="M60" s="30">
        <f t="shared" si="4"/>
        <v>53346.7</v>
      </c>
      <c r="N60" s="30">
        <f t="shared" si="5"/>
        <v>53346.7</v>
      </c>
      <c r="O60" s="18">
        <f t="shared" si="6"/>
        <v>23551.322718267878</v>
      </c>
      <c r="P60" s="31">
        <f t="shared" si="7"/>
        <v>0.44147665588064267</v>
      </c>
      <c r="Q60" s="30">
        <f t="shared" ref="Q60:Q62" si="18">M60</f>
        <v>53346.7</v>
      </c>
      <c r="R60" s="44" t="s">
        <v>810</v>
      </c>
    </row>
    <row r="61" spans="1:18" ht="63.75">
      <c r="A61" s="11">
        <v>59</v>
      </c>
      <c r="B61" s="11">
        <v>873443</v>
      </c>
      <c r="C61" s="10" t="s">
        <v>722</v>
      </c>
      <c r="D61" s="20" t="s">
        <v>7</v>
      </c>
      <c r="E61" s="10" t="s">
        <v>8</v>
      </c>
      <c r="F61" s="4">
        <v>35821</v>
      </c>
      <c r="G61" s="16">
        <f t="shared" si="0"/>
        <v>576.72</v>
      </c>
      <c r="H61" s="30">
        <f t="shared" si="1"/>
        <v>36397.72</v>
      </c>
      <c r="I61" s="42">
        <v>29000</v>
      </c>
      <c r="J61" s="42">
        <v>70000</v>
      </c>
      <c r="K61" s="30">
        <f t="shared" si="2"/>
        <v>29000</v>
      </c>
      <c r="L61" s="30">
        <f t="shared" si="3"/>
        <v>70000</v>
      </c>
      <c r="M61" s="30">
        <f t="shared" si="4"/>
        <v>45132.573333333334</v>
      </c>
      <c r="N61" s="30">
        <f t="shared" si="5"/>
        <v>36397.72</v>
      </c>
      <c r="O61" s="18">
        <f t="shared" si="6"/>
        <v>21851.161229237543</v>
      </c>
      <c r="P61" s="31">
        <f t="shared" si="7"/>
        <v>0.60034423115616975</v>
      </c>
      <c r="Q61" s="30">
        <f t="shared" si="18"/>
        <v>45132.573333333334</v>
      </c>
      <c r="R61" s="44" t="s">
        <v>810</v>
      </c>
    </row>
    <row r="62" spans="1:18" ht="38.25">
      <c r="A62" s="11">
        <v>60</v>
      </c>
      <c r="B62" s="11">
        <v>872002</v>
      </c>
      <c r="C62" s="10" t="s">
        <v>723</v>
      </c>
      <c r="D62" s="20" t="s">
        <v>7</v>
      </c>
      <c r="E62" s="10" t="s">
        <v>8</v>
      </c>
      <c r="F62" s="4">
        <v>59282</v>
      </c>
      <c r="G62" s="16">
        <f t="shared" si="0"/>
        <v>954.44</v>
      </c>
      <c r="H62" s="30">
        <f t="shared" si="1"/>
        <v>60236.44</v>
      </c>
      <c r="I62" s="42">
        <v>81900</v>
      </c>
      <c r="J62" s="42">
        <v>130000</v>
      </c>
      <c r="K62" s="30">
        <f t="shared" si="2"/>
        <v>60236.44</v>
      </c>
      <c r="L62" s="30">
        <f t="shared" si="3"/>
        <v>130000</v>
      </c>
      <c r="M62" s="30">
        <f t="shared" si="4"/>
        <v>90712.146666666667</v>
      </c>
      <c r="N62" s="30">
        <f t="shared" si="5"/>
        <v>81900</v>
      </c>
      <c r="O62" s="18">
        <f t="shared" si="6"/>
        <v>35706.848399495226</v>
      </c>
      <c r="P62" s="31">
        <f t="shared" si="7"/>
        <v>0.43598105493889167</v>
      </c>
      <c r="Q62" s="30">
        <f t="shared" si="18"/>
        <v>90712.146666666667</v>
      </c>
      <c r="R62" s="44" t="s">
        <v>810</v>
      </c>
    </row>
    <row r="63" spans="1:18" ht="38.25">
      <c r="A63" s="11">
        <v>61</v>
      </c>
      <c r="B63" s="11">
        <v>870103</v>
      </c>
      <c r="C63" s="10" t="s">
        <v>724</v>
      </c>
      <c r="D63" s="20" t="s">
        <v>7</v>
      </c>
      <c r="E63" s="10" t="s">
        <v>8</v>
      </c>
      <c r="F63" s="4">
        <v>37223</v>
      </c>
      <c r="G63" s="16">
        <f t="shared" si="0"/>
        <v>599.29</v>
      </c>
      <c r="H63" s="30">
        <f t="shared" si="1"/>
        <v>37822.29</v>
      </c>
      <c r="I63" s="42">
        <v>64100</v>
      </c>
      <c r="J63" s="42">
        <v>180000</v>
      </c>
      <c r="K63" s="30">
        <f t="shared" si="2"/>
        <v>37822.29</v>
      </c>
      <c r="L63" s="30">
        <f t="shared" si="3"/>
        <v>180000</v>
      </c>
      <c r="M63" s="30">
        <f t="shared" si="4"/>
        <v>93974.096666666679</v>
      </c>
      <c r="N63" s="30">
        <f t="shared" si="5"/>
        <v>64100</v>
      </c>
      <c r="O63" s="18">
        <f t="shared" si="6"/>
        <v>75650.324149656037</v>
      </c>
      <c r="P63" s="31">
        <f t="shared" si="7"/>
        <v>1.1801922644252112</v>
      </c>
      <c r="Q63" s="30">
        <f t="shared" ref="Q63:Q64" si="19">N63</f>
        <v>64100</v>
      </c>
      <c r="R63" s="34" t="s">
        <v>803</v>
      </c>
    </row>
    <row r="64" spans="1:18" ht="25.5">
      <c r="A64" s="11">
        <v>62</v>
      </c>
      <c r="B64" s="11">
        <v>873122</v>
      </c>
      <c r="C64" s="10" t="s">
        <v>725</v>
      </c>
      <c r="D64" s="20" t="s">
        <v>7</v>
      </c>
      <c r="E64" s="10" t="s">
        <v>8</v>
      </c>
      <c r="F64" s="4">
        <v>29673</v>
      </c>
      <c r="G64" s="16">
        <f t="shared" si="0"/>
        <v>477.74</v>
      </c>
      <c r="H64" s="30">
        <f t="shared" si="1"/>
        <v>30150.74</v>
      </c>
      <c r="I64" s="42">
        <v>49400</v>
      </c>
      <c r="J64" s="42">
        <v>120000</v>
      </c>
      <c r="K64" s="30">
        <f t="shared" si="2"/>
        <v>30150.74</v>
      </c>
      <c r="L64" s="30">
        <f t="shared" si="3"/>
        <v>120000</v>
      </c>
      <c r="M64" s="30">
        <f t="shared" si="4"/>
        <v>66516.91333333333</v>
      </c>
      <c r="N64" s="30">
        <f t="shared" si="5"/>
        <v>49400</v>
      </c>
      <c r="O64" s="18">
        <f t="shared" si="6"/>
        <v>47307.123376744574</v>
      </c>
      <c r="P64" s="31">
        <f t="shared" si="7"/>
        <v>0.95763407645231935</v>
      </c>
      <c r="Q64" s="30">
        <f t="shared" si="19"/>
        <v>49400</v>
      </c>
      <c r="R64" s="34" t="s">
        <v>803</v>
      </c>
    </row>
    <row r="65" spans="1:18" ht="38.25">
      <c r="A65" s="11">
        <v>63</v>
      </c>
      <c r="B65" s="11">
        <v>873311</v>
      </c>
      <c r="C65" s="10" t="s">
        <v>726</v>
      </c>
      <c r="D65" s="20" t="s">
        <v>7</v>
      </c>
      <c r="E65" s="10" t="s">
        <v>8</v>
      </c>
      <c r="F65" s="4">
        <v>45524</v>
      </c>
      <c r="G65" s="16">
        <f t="shared" si="0"/>
        <v>732.94</v>
      </c>
      <c r="H65" s="30">
        <f t="shared" si="1"/>
        <v>46256.94</v>
      </c>
      <c r="I65" s="42">
        <v>78400</v>
      </c>
      <c r="J65" s="42">
        <v>120000</v>
      </c>
      <c r="K65" s="30">
        <f t="shared" si="2"/>
        <v>46256.94</v>
      </c>
      <c r="L65" s="30">
        <f t="shared" si="3"/>
        <v>120000</v>
      </c>
      <c r="M65" s="30">
        <f t="shared" si="4"/>
        <v>81552.313333333339</v>
      </c>
      <c r="N65" s="30">
        <f t="shared" si="5"/>
        <v>78400</v>
      </c>
      <c r="O65" s="18">
        <f t="shared" si="6"/>
        <v>36972.456424405085</v>
      </c>
      <c r="P65" s="31">
        <f t="shared" si="7"/>
        <v>0.47158745439292199</v>
      </c>
      <c r="Q65" s="30">
        <f t="shared" ref="Q65:Q66" si="20">M65</f>
        <v>81552.313333333339</v>
      </c>
      <c r="R65" s="44" t="s">
        <v>810</v>
      </c>
    </row>
    <row r="66" spans="1:18" ht="38.25">
      <c r="A66" s="11">
        <v>64</v>
      </c>
      <c r="B66" s="11">
        <v>873314</v>
      </c>
      <c r="C66" s="10" t="s">
        <v>727</v>
      </c>
      <c r="D66" s="20" t="s">
        <v>7</v>
      </c>
      <c r="E66" s="10" t="s">
        <v>8</v>
      </c>
      <c r="F66" s="4">
        <v>35469</v>
      </c>
      <c r="G66" s="16">
        <f t="shared" si="0"/>
        <v>571.04999999999995</v>
      </c>
      <c r="H66" s="30">
        <f t="shared" si="1"/>
        <v>36040.050000000003</v>
      </c>
      <c r="I66" s="42">
        <v>78400</v>
      </c>
      <c r="J66" s="42">
        <v>80000</v>
      </c>
      <c r="K66" s="30">
        <f t="shared" si="2"/>
        <v>36040.050000000003</v>
      </c>
      <c r="L66" s="30">
        <f t="shared" si="3"/>
        <v>80000</v>
      </c>
      <c r="M66" s="30">
        <f t="shared" si="4"/>
        <v>64813.35</v>
      </c>
      <c r="N66" s="30">
        <f t="shared" si="5"/>
        <v>78400</v>
      </c>
      <c r="O66" s="18">
        <f t="shared" si="6"/>
        <v>24931.24735482566</v>
      </c>
      <c r="P66" s="31">
        <f t="shared" si="7"/>
        <v>0.3180006040156334</v>
      </c>
      <c r="Q66" s="30">
        <f t="shared" si="20"/>
        <v>64813.35</v>
      </c>
      <c r="R66" s="44" t="s">
        <v>810</v>
      </c>
    </row>
    <row r="67" spans="1:18" ht="25.5">
      <c r="A67" s="11">
        <v>65</v>
      </c>
      <c r="B67" s="11">
        <v>870105</v>
      </c>
      <c r="C67" s="10" t="s">
        <v>728</v>
      </c>
      <c r="D67" s="20" t="s">
        <v>7</v>
      </c>
      <c r="E67" s="10" t="s">
        <v>8</v>
      </c>
      <c r="F67" s="4">
        <v>35822</v>
      </c>
      <c r="G67" s="16">
        <f t="shared" si="0"/>
        <v>576.73</v>
      </c>
      <c r="H67" s="30">
        <f t="shared" si="1"/>
        <v>36398.730000000003</v>
      </c>
      <c r="I67" s="42">
        <v>64100</v>
      </c>
      <c r="J67" s="42">
        <v>130000</v>
      </c>
      <c r="K67" s="30">
        <f t="shared" si="2"/>
        <v>36398.730000000003</v>
      </c>
      <c r="L67" s="30">
        <f t="shared" si="3"/>
        <v>130000</v>
      </c>
      <c r="M67" s="30">
        <f t="shared" si="4"/>
        <v>76832.91</v>
      </c>
      <c r="N67" s="30">
        <f t="shared" si="5"/>
        <v>64100</v>
      </c>
      <c r="O67" s="18">
        <f t="shared" si="6"/>
        <v>48082.165968311972</v>
      </c>
      <c r="P67" s="31">
        <f t="shared" si="7"/>
        <v>0.75011179357740987</v>
      </c>
      <c r="Q67" s="30">
        <f t="shared" ref="Q67:Q73" si="21">N67</f>
        <v>64100</v>
      </c>
      <c r="R67" s="34" t="s">
        <v>803</v>
      </c>
    </row>
    <row r="68" spans="1:18" ht="51">
      <c r="A68" s="11">
        <v>66</v>
      </c>
      <c r="B68" s="11">
        <v>873202</v>
      </c>
      <c r="C68" s="10" t="s">
        <v>729</v>
      </c>
      <c r="D68" s="20" t="s">
        <v>7</v>
      </c>
      <c r="E68" s="10" t="s">
        <v>8</v>
      </c>
      <c r="F68" s="4">
        <v>35645</v>
      </c>
      <c r="G68" s="16">
        <f t="shared" ref="G68:G123" si="22">ROUND(F68*1.61%,2)</f>
        <v>573.88</v>
      </c>
      <c r="H68" s="30">
        <f t="shared" ref="H68:H123" si="23">F68+G68</f>
        <v>36218.879999999997</v>
      </c>
      <c r="I68" s="42">
        <v>49400</v>
      </c>
      <c r="J68" s="42">
        <v>130000</v>
      </c>
      <c r="K68" s="30">
        <f t="shared" ref="K68:K124" si="24">MIN(H68:J68)</f>
        <v>36218.879999999997</v>
      </c>
      <c r="L68" s="30">
        <f t="shared" ref="L68:L124" si="25">MAX(H68:J68)</f>
        <v>130000</v>
      </c>
      <c r="M68" s="30">
        <f t="shared" ref="M68:M124" si="26">AVERAGE(H68:J68)</f>
        <v>71872.960000000006</v>
      </c>
      <c r="N68" s="30">
        <f t="shared" ref="N68:N124" si="27">MEDIAN(H68:J68)</f>
        <v>49400</v>
      </c>
      <c r="O68" s="18">
        <f t="shared" ref="O68:O123" si="28">STDEV(H68:J68)</f>
        <v>50769.085726303951</v>
      </c>
      <c r="P68" s="31">
        <f t="shared" ref="P68:P124" si="29">O68/N68</f>
        <v>1.0277142859575699</v>
      </c>
      <c r="Q68" s="30">
        <f t="shared" si="21"/>
        <v>49400</v>
      </c>
      <c r="R68" s="34" t="s">
        <v>803</v>
      </c>
    </row>
    <row r="69" spans="1:18" ht="51">
      <c r="A69" s="11">
        <v>67</v>
      </c>
      <c r="B69" s="11">
        <v>871129</v>
      </c>
      <c r="C69" s="10" t="s">
        <v>730</v>
      </c>
      <c r="D69" s="20" t="s">
        <v>7</v>
      </c>
      <c r="E69" s="10" t="s">
        <v>8</v>
      </c>
      <c r="F69" s="4">
        <v>35814</v>
      </c>
      <c r="G69" s="16">
        <f t="shared" si="22"/>
        <v>576.61</v>
      </c>
      <c r="H69" s="30">
        <f t="shared" si="23"/>
        <v>36390.61</v>
      </c>
      <c r="I69" s="42">
        <v>63500</v>
      </c>
      <c r="J69" s="42">
        <v>130000</v>
      </c>
      <c r="K69" s="30">
        <f t="shared" si="24"/>
        <v>36390.61</v>
      </c>
      <c r="L69" s="30">
        <f t="shared" si="25"/>
        <v>130000</v>
      </c>
      <c r="M69" s="30">
        <f t="shared" si="26"/>
        <v>76630.203333333324</v>
      </c>
      <c r="N69" s="30">
        <f t="shared" si="27"/>
        <v>63500</v>
      </c>
      <c r="O69" s="18">
        <f t="shared" si="28"/>
        <v>48166.18267751798</v>
      </c>
      <c r="P69" s="31">
        <f t="shared" si="29"/>
        <v>0.7585225618506769</v>
      </c>
      <c r="Q69" s="30">
        <f t="shared" si="21"/>
        <v>63500</v>
      </c>
      <c r="R69" s="34" t="s">
        <v>803</v>
      </c>
    </row>
    <row r="70" spans="1:18" ht="51">
      <c r="A70" s="11">
        <v>68</v>
      </c>
      <c r="B70" s="11">
        <v>870131</v>
      </c>
      <c r="C70" s="10" t="s">
        <v>731</v>
      </c>
      <c r="D70" s="20" t="s">
        <v>7</v>
      </c>
      <c r="E70" s="10" t="s">
        <v>8</v>
      </c>
      <c r="F70" s="4">
        <v>41101</v>
      </c>
      <c r="G70" s="16">
        <f t="shared" si="22"/>
        <v>661.73</v>
      </c>
      <c r="H70" s="30">
        <f t="shared" si="23"/>
        <v>41762.730000000003</v>
      </c>
      <c r="I70" s="42">
        <v>64100</v>
      </c>
      <c r="J70" s="42">
        <v>150000</v>
      </c>
      <c r="K70" s="30">
        <f t="shared" si="24"/>
        <v>41762.730000000003</v>
      </c>
      <c r="L70" s="30">
        <f t="shared" si="25"/>
        <v>150000</v>
      </c>
      <c r="M70" s="30">
        <f t="shared" si="26"/>
        <v>85287.576666666675</v>
      </c>
      <c r="N70" s="30">
        <f t="shared" si="27"/>
        <v>64100</v>
      </c>
      <c r="O70" s="18">
        <f t="shared" si="28"/>
        <v>57144.655988269224</v>
      </c>
      <c r="P70" s="31">
        <f t="shared" si="29"/>
        <v>0.89149229310872424</v>
      </c>
      <c r="Q70" s="30">
        <f t="shared" si="21"/>
        <v>64100</v>
      </c>
      <c r="R70" s="34" t="s">
        <v>803</v>
      </c>
    </row>
    <row r="71" spans="1:18" ht="51">
      <c r="A71" s="11">
        <v>69</v>
      </c>
      <c r="B71" s="11">
        <v>871091</v>
      </c>
      <c r="C71" s="10" t="s">
        <v>732</v>
      </c>
      <c r="D71" s="20" t="s">
        <v>7</v>
      </c>
      <c r="E71" s="10" t="s">
        <v>8</v>
      </c>
      <c r="F71" s="4">
        <v>33504</v>
      </c>
      <c r="G71" s="16">
        <f t="shared" si="22"/>
        <v>539.41</v>
      </c>
      <c r="H71" s="30">
        <f t="shared" si="23"/>
        <v>34043.410000000003</v>
      </c>
      <c r="I71" s="42">
        <v>63500</v>
      </c>
      <c r="J71" s="42">
        <v>130000</v>
      </c>
      <c r="K71" s="30">
        <f t="shared" si="24"/>
        <v>34043.410000000003</v>
      </c>
      <c r="L71" s="30">
        <f t="shared" si="25"/>
        <v>130000</v>
      </c>
      <c r="M71" s="30">
        <f t="shared" si="26"/>
        <v>75847.80333333333</v>
      </c>
      <c r="N71" s="30">
        <f t="shared" si="27"/>
        <v>63500</v>
      </c>
      <c r="O71" s="18">
        <f t="shared" si="28"/>
        <v>49155.548786236068</v>
      </c>
      <c r="P71" s="31">
        <f t="shared" si="29"/>
        <v>0.7741031304919066</v>
      </c>
      <c r="Q71" s="30">
        <f t="shared" si="21"/>
        <v>63500</v>
      </c>
      <c r="R71" s="34" t="s">
        <v>803</v>
      </c>
    </row>
    <row r="72" spans="1:18" ht="25.5">
      <c r="A72" s="11">
        <v>70</v>
      </c>
      <c r="B72" s="11">
        <v>870003</v>
      </c>
      <c r="C72" s="10" t="s">
        <v>733</v>
      </c>
      <c r="D72" s="20" t="s">
        <v>7</v>
      </c>
      <c r="E72" s="10" t="s">
        <v>8</v>
      </c>
      <c r="F72" s="4">
        <v>33298</v>
      </c>
      <c r="G72" s="16">
        <f t="shared" si="22"/>
        <v>536.1</v>
      </c>
      <c r="H72" s="30">
        <f t="shared" si="23"/>
        <v>33834.1</v>
      </c>
      <c r="I72" s="42">
        <v>64100</v>
      </c>
      <c r="J72" s="42">
        <v>130000</v>
      </c>
      <c r="K72" s="30">
        <f t="shared" si="24"/>
        <v>33834.1</v>
      </c>
      <c r="L72" s="30">
        <f t="shared" si="25"/>
        <v>130000</v>
      </c>
      <c r="M72" s="30">
        <f t="shared" si="26"/>
        <v>75978.03333333334</v>
      </c>
      <c r="N72" s="30">
        <f t="shared" si="27"/>
        <v>64100</v>
      </c>
      <c r="O72" s="18">
        <f t="shared" si="28"/>
        <v>49170.985729425141</v>
      </c>
      <c r="P72" s="31">
        <f t="shared" si="29"/>
        <v>0.76709806130148428</v>
      </c>
      <c r="Q72" s="30">
        <f t="shared" si="21"/>
        <v>64100</v>
      </c>
      <c r="R72" s="34" t="s">
        <v>803</v>
      </c>
    </row>
    <row r="73" spans="1:18" ht="25.5">
      <c r="A73" s="11">
        <v>71</v>
      </c>
      <c r="B73" s="11">
        <v>873411</v>
      </c>
      <c r="C73" s="10" t="s">
        <v>734</v>
      </c>
      <c r="D73" s="20" t="s">
        <v>7</v>
      </c>
      <c r="E73" s="10" t="s">
        <v>8</v>
      </c>
      <c r="F73" s="4">
        <v>35910</v>
      </c>
      <c r="G73" s="16">
        <f t="shared" si="22"/>
        <v>578.15</v>
      </c>
      <c r="H73" s="30">
        <f t="shared" si="23"/>
        <v>36488.15</v>
      </c>
      <c r="I73" s="42">
        <v>54400</v>
      </c>
      <c r="J73" s="42">
        <v>150000</v>
      </c>
      <c r="K73" s="30">
        <f t="shared" si="24"/>
        <v>36488.15</v>
      </c>
      <c r="L73" s="30">
        <f t="shared" si="25"/>
        <v>150000</v>
      </c>
      <c r="M73" s="30">
        <f t="shared" si="26"/>
        <v>80296.05</v>
      </c>
      <c r="N73" s="30">
        <f t="shared" si="27"/>
        <v>54400</v>
      </c>
      <c r="O73" s="18">
        <f t="shared" si="28"/>
        <v>61026.134375425587</v>
      </c>
      <c r="P73" s="31">
        <f t="shared" si="29"/>
        <v>1.1218039407247351</v>
      </c>
      <c r="Q73" s="30">
        <f t="shared" si="21"/>
        <v>54400</v>
      </c>
      <c r="R73" s="34" t="s">
        <v>803</v>
      </c>
    </row>
    <row r="74" spans="1:18" ht="25.5">
      <c r="A74" s="11">
        <v>72</v>
      </c>
      <c r="B74" s="11">
        <v>873412</v>
      </c>
      <c r="C74" s="10" t="s">
        <v>735</v>
      </c>
      <c r="D74" s="20" t="s">
        <v>7</v>
      </c>
      <c r="E74" s="10" t="s">
        <v>8</v>
      </c>
      <c r="F74" s="4">
        <v>37733</v>
      </c>
      <c r="G74" s="16">
        <f t="shared" si="22"/>
        <v>607.5</v>
      </c>
      <c r="H74" s="30">
        <f t="shared" si="23"/>
        <v>38340.5</v>
      </c>
      <c r="I74" s="42">
        <v>83400</v>
      </c>
      <c r="J74" s="42">
        <v>150000</v>
      </c>
      <c r="K74" s="30">
        <f t="shared" si="24"/>
        <v>38340.5</v>
      </c>
      <c r="L74" s="30">
        <f t="shared" si="25"/>
        <v>150000</v>
      </c>
      <c r="M74" s="30">
        <f t="shared" si="26"/>
        <v>90580.166666666672</v>
      </c>
      <c r="N74" s="30">
        <f t="shared" si="27"/>
        <v>83400</v>
      </c>
      <c r="O74" s="18">
        <f t="shared" si="28"/>
        <v>56174.968447550855</v>
      </c>
      <c r="P74" s="31">
        <f t="shared" si="29"/>
        <v>0.67356077275240833</v>
      </c>
      <c r="Q74" s="30">
        <f>M74</f>
        <v>90580.166666666672</v>
      </c>
      <c r="R74" s="44" t="s">
        <v>810</v>
      </c>
    </row>
    <row r="75" spans="1:18" ht="51">
      <c r="A75" s="11">
        <v>73</v>
      </c>
      <c r="B75" s="11">
        <v>873335</v>
      </c>
      <c r="C75" s="10" t="s">
        <v>736</v>
      </c>
      <c r="D75" s="20" t="s">
        <v>7</v>
      </c>
      <c r="E75" s="10" t="s">
        <v>8</v>
      </c>
      <c r="F75" s="4">
        <v>29673</v>
      </c>
      <c r="G75" s="16">
        <f t="shared" si="22"/>
        <v>477.74</v>
      </c>
      <c r="H75" s="30">
        <f t="shared" si="23"/>
        <v>30150.74</v>
      </c>
      <c r="I75" s="42">
        <v>49400</v>
      </c>
      <c r="J75" s="42">
        <v>120000</v>
      </c>
      <c r="K75" s="30">
        <f t="shared" si="24"/>
        <v>30150.74</v>
      </c>
      <c r="L75" s="30">
        <f t="shared" si="25"/>
        <v>120000</v>
      </c>
      <c r="M75" s="30">
        <f t="shared" si="26"/>
        <v>66516.91333333333</v>
      </c>
      <c r="N75" s="30">
        <f t="shared" si="27"/>
        <v>49400</v>
      </c>
      <c r="O75" s="18">
        <f t="shared" si="28"/>
        <v>47307.123376744574</v>
      </c>
      <c r="P75" s="31">
        <f t="shared" si="29"/>
        <v>0.95763407645231935</v>
      </c>
      <c r="Q75" s="30">
        <f>N75</f>
        <v>49400</v>
      </c>
      <c r="R75" s="34" t="s">
        <v>803</v>
      </c>
    </row>
    <row r="76" spans="1:18" ht="38.25">
      <c r="A76" s="11">
        <v>74</v>
      </c>
      <c r="B76" s="11">
        <v>870101</v>
      </c>
      <c r="C76" s="10" t="s">
        <v>737</v>
      </c>
      <c r="D76" s="20" t="s">
        <v>7</v>
      </c>
      <c r="E76" s="10" t="s">
        <v>8</v>
      </c>
      <c r="F76" s="4">
        <v>34113</v>
      </c>
      <c r="G76" s="16">
        <f t="shared" si="22"/>
        <v>549.22</v>
      </c>
      <c r="H76" s="30">
        <f t="shared" si="23"/>
        <v>34662.22</v>
      </c>
      <c r="I76" s="42">
        <v>100900</v>
      </c>
      <c r="J76" s="42">
        <v>130000</v>
      </c>
      <c r="K76" s="30">
        <f t="shared" si="24"/>
        <v>34662.22</v>
      </c>
      <c r="L76" s="30">
        <f t="shared" si="25"/>
        <v>130000</v>
      </c>
      <c r="M76" s="30">
        <f t="shared" si="26"/>
        <v>88520.739999999991</v>
      </c>
      <c r="N76" s="30">
        <f t="shared" si="27"/>
        <v>100900</v>
      </c>
      <c r="O76" s="18">
        <f t="shared" si="28"/>
        <v>48859.570530683159</v>
      </c>
      <c r="P76" s="31">
        <f t="shared" si="29"/>
        <v>0.48423756720201344</v>
      </c>
      <c r="Q76" s="30">
        <f t="shared" ref="Q76:Q77" si="30">M76</f>
        <v>88520.739999999991</v>
      </c>
      <c r="R76" s="44" t="s">
        <v>810</v>
      </c>
    </row>
    <row r="77" spans="1:18" ht="25.5">
      <c r="A77" s="11">
        <v>75</v>
      </c>
      <c r="B77" s="11">
        <v>870602</v>
      </c>
      <c r="C77" s="10" t="s">
        <v>738</v>
      </c>
      <c r="D77" s="20" t="s">
        <v>7</v>
      </c>
      <c r="E77" s="10" t="s">
        <v>8</v>
      </c>
      <c r="F77" s="4">
        <v>43201</v>
      </c>
      <c r="G77" s="16">
        <f t="shared" si="22"/>
        <v>695.54</v>
      </c>
      <c r="H77" s="30">
        <f t="shared" si="23"/>
        <v>43896.54</v>
      </c>
      <c r="I77" s="42">
        <v>74000</v>
      </c>
      <c r="J77" s="42">
        <v>115000</v>
      </c>
      <c r="K77" s="30">
        <f t="shared" si="24"/>
        <v>43896.54</v>
      </c>
      <c r="L77" s="30">
        <f t="shared" si="25"/>
        <v>115000</v>
      </c>
      <c r="M77" s="30">
        <f t="shared" si="26"/>
        <v>77632.180000000008</v>
      </c>
      <c r="N77" s="30">
        <f t="shared" si="27"/>
        <v>74000</v>
      </c>
      <c r="O77" s="18">
        <f t="shared" si="28"/>
        <v>35690.615778621694</v>
      </c>
      <c r="P77" s="31">
        <f t="shared" si="29"/>
        <v>0.48230561863002291</v>
      </c>
      <c r="Q77" s="30">
        <f t="shared" si="30"/>
        <v>77632.180000000008</v>
      </c>
      <c r="R77" s="44" t="s">
        <v>810</v>
      </c>
    </row>
    <row r="78" spans="1:18" ht="25.5">
      <c r="A78" s="11">
        <v>76</v>
      </c>
      <c r="B78" s="11">
        <v>873112</v>
      </c>
      <c r="C78" s="10" t="s">
        <v>739</v>
      </c>
      <c r="D78" s="20" t="s">
        <v>7</v>
      </c>
      <c r="E78" s="10" t="s">
        <v>8</v>
      </c>
      <c r="F78" s="4">
        <v>29589</v>
      </c>
      <c r="G78" s="16">
        <f t="shared" si="22"/>
        <v>476.38</v>
      </c>
      <c r="H78" s="30">
        <f t="shared" si="23"/>
        <v>30065.38</v>
      </c>
      <c r="I78" s="42">
        <v>49400</v>
      </c>
      <c r="J78" s="42">
        <v>120000</v>
      </c>
      <c r="K78" s="30">
        <f t="shared" si="24"/>
        <v>30065.38</v>
      </c>
      <c r="L78" s="30">
        <f t="shared" si="25"/>
        <v>120000</v>
      </c>
      <c r="M78" s="30">
        <f t="shared" si="26"/>
        <v>66488.460000000006</v>
      </c>
      <c r="N78" s="30">
        <f t="shared" si="27"/>
        <v>49400</v>
      </c>
      <c r="O78" s="18">
        <f t="shared" si="28"/>
        <v>47339.946847401501</v>
      </c>
      <c r="P78" s="31">
        <f t="shared" si="29"/>
        <v>0.958298519178168</v>
      </c>
      <c r="Q78" s="30">
        <f t="shared" ref="Q78:Q79" si="31">N78</f>
        <v>49400</v>
      </c>
      <c r="R78" s="34" t="s">
        <v>803</v>
      </c>
    </row>
    <row r="79" spans="1:18" ht="25.5">
      <c r="A79" s="11">
        <v>77</v>
      </c>
      <c r="B79" s="11">
        <v>873205</v>
      </c>
      <c r="C79" s="10" t="s">
        <v>740</v>
      </c>
      <c r="D79" s="20" t="s">
        <v>7</v>
      </c>
      <c r="E79" s="10" t="s">
        <v>8</v>
      </c>
      <c r="F79" s="4">
        <v>29756</v>
      </c>
      <c r="G79" s="16">
        <f t="shared" si="22"/>
        <v>479.07</v>
      </c>
      <c r="H79" s="30">
        <f t="shared" si="23"/>
        <v>30235.07</v>
      </c>
      <c r="I79" s="42">
        <v>49400</v>
      </c>
      <c r="J79" s="42">
        <v>120000</v>
      </c>
      <c r="K79" s="30">
        <f t="shared" si="24"/>
        <v>30235.07</v>
      </c>
      <c r="L79" s="30">
        <f t="shared" si="25"/>
        <v>120000</v>
      </c>
      <c r="M79" s="30">
        <f t="shared" si="26"/>
        <v>66545.023333333331</v>
      </c>
      <c r="N79" s="30">
        <f t="shared" si="27"/>
        <v>49400</v>
      </c>
      <c r="O79" s="18">
        <f t="shared" si="28"/>
        <v>47274.724042575152</v>
      </c>
      <c r="P79" s="31">
        <f t="shared" si="29"/>
        <v>0.95697821948532691</v>
      </c>
      <c r="Q79" s="30">
        <f t="shared" si="31"/>
        <v>49400</v>
      </c>
      <c r="R79" s="34" t="s">
        <v>803</v>
      </c>
    </row>
    <row r="80" spans="1:18" ht="38.25">
      <c r="A80" s="11">
        <v>78</v>
      </c>
      <c r="B80" s="11">
        <v>871010</v>
      </c>
      <c r="C80" s="10" t="s">
        <v>741</v>
      </c>
      <c r="D80" s="20" t="s">
        <v>7</v>
      </c>
      <c r="E80" s="10" t="s">
        <v>8</v>
      </c>
      <c r="F80" s="4">
        <v>47062</v>
      </c>
      <c r="G80" s="16">
        <f t="shared" si="22"/>
        <v>757.7</v>
      </c>
      <c r="H80" s="30">
        <f t="shared" si="23"/>
        <v>47819.7</v>
      </c>
      <c r="I80" s="42">
        <v>81100</v>
      </c>
      <c r="J80" s="42">
        <v>150000</v>
      </c>
      <c r="K80" s="30">
        <f t="shared" si="24"/>
        <v>47819.7</v>
      </c>
      <c r="L80" s="30">
        <f t="shared" si="25"/>
        <v>150000</v>
      </c>
      <c r="M80" s="30">
        <f t="shared" si="26"/>
        <v>92973.233333333337</v>
      </c>
      <c r="N80" s="30">
        <f t="shared" si="27"/>
        <v>81100</v>
      </c>
      <c r="O80" s="18">
        <f t="shared" si="28"/>
        <v>52114.620591186605</v>
      </c>
      <c r="P80" s="31">
        <f t="shared" si="29"/>
        <v>0.64259704798010608</v>
      </c>
      <c r="Q80" s="30">
        <f t="shared" ref="Q80:Q83" si="32">M80</f>
        <v>92973.233333333337</v>
      </c>
      <c r="R80" s="44" t="s">
        <v>810</v>
      </c>
    </row>
    <row r="81" spans="1:18" ht="51">
      <c r="A81" s="11">
        <v>79</v>
      </c>
      <c r="B81" s="11">
        <v>871030</v>
      </c>
      <c r="C81" s="10" t="s">
        <v>742</v>
      </c>
      <c r="D81" s="20" t="s">
        <v>7</v>
      </c>
      <c r="E81" s="10" t="s">
        <v>8</v>
      </c>
      <c r="F81" s="4">
        <v>52360</v>
      </c>
      <c r="G81" s="16">
        <f t="shared" si="22"/>
        <v>843</v>
      </c>
      <c r="H81" s="30">
        <f t="shared" si="23"/>
        <v>53203</v>
      </c>
      <c r="I81" s="42">
        <v>79300</v>
      </c>
      <c r="J81" s="42">
        <v>140000</v>
      </c>
      <c r="K81" s="30">
        <f t="shared" si="24"/>
        <v>53203</v>
      </c>
      <c r="L81" s="30">
        <f t="shared" si="25"/>
        <v>140000</v>
      </c>
      <c r="M81" s="30">
        <f t="shared" si="26"/>
        <v>90834.333333333328</v>
      </c>
      <c r="N81" s="30">
        <f t="shared" si="27"/>
        <v>79300</v>
      </c>
      <c r="O81" s="18">
        <f t="shared" si="28"/>
        <v>44533.250906859852</v>
      </c>
      <c r="P81" s="31">
        <f t="shared" si="29"/>
        <v>0.56157945658083042</v>
      </c>
      <c r="Q81" s="30">
        <f t="shared" si="32"/>
        <v>90834.333333333328</v>
      </c>
      <c r="R81" s="44" t="s">
        <v>810</v>
      </c>
    </row>
    <row r="82" spans="1:18" ht="38.25">
      <c r="A82" s="11">
        <v>80</v>
      </c>
      <c r="B82" s="11">
        <v>871040</v>
      </c>
      <c r="C82" s="10" t="s">
        <v>743</v>
      </c>
      <c r="D82" s="20" t="s">
        <v>7</v>
      </c>
      <c r="E82" s="10" t="s">
        <v>8</v>
      </c>
      <c r="F82" s="4">
        <v>58570</v>
      </c>
      <c r="G82" s="16">
        <f t="shared" si="22"/>
        <v>942.98</v>
      </c>
      <c r="H82" s="30">
        <f t="shared" si="23"/>
        <v>59512.98</v>
      </c>
      <c r="I82" s="42">
        <v>98900</v>
      </c>
      <c r="J82" s="42">
        <v>180000</v>
      </c>
      <c r="K82" s="30">
        <f t="shared" si="24"/>
        <v>59512.98</v>
      </c>
      <c r="L82" s="30">
        <f t="shared" si="25"/>
        <v>180000</v>
      </c>
      <c r="M82" s="30">
        <f t="shared" si="26"/>
        <v>112804.32666666666</v>
      </c>
      <c r="N82" s="30">
        <f t="shared" si="27"/>
        <v>98900</v>
      </c>
      <c r="O82" s="18">
        <f t="shared" si="28"/>
        <v>61435.154611672733</v>
      </c>
      <c r="P82" s="31">
        <f t="shared" si="29"/>
        <v>0.6211845764577627</v>
      </c>
      <c r="Q82" s="30">
        <f t="shared" si="32"/>
        <v>112804.32666666666</v>
      </c>
      <c r="R82" s="44" t="s">
        <v>810</v>
      </c>
    </row>
    <row r="83" spans="1:18" ht="38.25">
      <c r="A83" s="11">
        <v>81</v>
      </c>
      <c r="B83" s="11">
        <v>871020</v>
      </c>
      <c r="C83" s="10" t="s">
        <v>744</v>
      </c>
      <c r="D83" s="20" t="s">
        <v>7</v>
      </c>
      <c r="E83" s="10" t="s">
        <v>8</v>
      </c>
      <c r="F83" s="4">
        <v>46885</v>
      </c>
      <c r="G83" s="16">
        <f t="shared" si="22"/>
        <v>754.85</v>
      </c>
      <c r="H83" s="30">
        <f t="shared" si="23"/>
        <v>47639.85</v>
      </c>
      <c r="I83" s="42">
        <v>79300</v>
      </c>
      <c r="J83" s="42">
        <v>140000</v>
      </c>
      <c r="K83" s="30">
        <f t="shared" si="24"/>
        <v>47639.85</v>
      </c>
      <c r="L83" s="30">
        <f t="shared" si="25"/>
        <v>140000</v>
      </c>
      <c r="M83" s="30">
        <f t="shared" si="26"/>
        <v>88979.95</v>
      </c>
      <c r="N83" s="30">
        <f t="shared" si="27"/>
        <v>79300</v>
      </c>
      <c r="O83" s="18">
        <f t="shared" si="28"/>
        <v>46934.799466999983</v>
      </c>
      <c r="P83" s="31">
        <f t="shared" si="29"/>
        <v>0.59186380160151297</v>
      </c>
      <c r="Q83" s="30">
        <f t="shared" si="32"/>
        <v>88979.95</v>
      </c>
      <c r="R83" s="44" t="s">
        <v>810</v>
      </c>
    </row>
    <row r="84" spans="1:18" ht="63.75">
      <c r="A84" s="11">
        <v>82</v>
      </c>
      <c r="B84" s="11">
        <v>871019</v>
      </c>
      <c r="C84" s="10" t="s">
        <v>745</v>
      </c>
      <c r="D84" s="20" t="s">
        <v>7</v>
      </c>
      <c r="E84" s="10" t="s">
        <v>8</v>
      </c>
      <c r="F84" s="4">
        <v>43397</v>
      </c>
      <c r="G84" s="16">
        <f t="shared" si="22"/>
        <v>698.69</v>
      </c>
      <c r="H84" s="30">
        <f t="shared" si="23"/>
        <v>44095.69</v>
      </c>
      <c r="I84" s="42">
        <v>79300</v>
      </c>
      <c r="J84" s="42">
        <v>180000</v>
      </c>
      <c r="K84" s="30">
        <f t="shared" si="24"/>
        <v>44095.69</v>
      </c>
      <c r="L84" s="30">
        <f t="shared" si="25"/>
        <v>180000</v>
      </c>
      <c r="M84" s="30">
        <f t="shared" si="26"/>
        <v>101131.89666666667</v>
      </c>
      <c r="N84" s="30">
        <f t="shared" si="27"/>
        <v>79300</v>
      </c>
      <c r="O84" s="18">
        <f t="shared" si="28"/>
        <v>70533.461230766465</v>
      </c>
      <c r="P84" s="31">
        <f t="shared" si="29"/>
        <v>0.88945096129592016</v>
      </c>
      <c r="Q84" s="30">
        <f>N84</f>
        <v>79300</v>
      </c>
      <c r="R84" s="34" t="s">
        <v>803</v>
      </c>
    </row>
    <row r="85" spans="1:18" ht="51">
      <c r="A85" s="11">
        <v>83</v>
      </c>
      <c r="B85" s="11">
        <v>871060</v>
      </c>
      <c r="C85" s="10" t="s">
        <v>746</v>
      </c>
      <c r="D85" s="20" t="s">
        <v>7</v>
      </c>
      <c r="E85" s="10" t="s">
        <v>8</v>
      </c>
      <c r="F85" s="4">
        <v>166080</v>
      </c>
      <c r="G85" s="16">
        <f t="shared" si="22"/>
        <v>2673.89</v>
      </c>
      <c r="H85" s="30">
        <f t="shared" si="23"/>
        <v>168753.89</v>
      </c>
      <c r="I85" s="42">
        <v>133426</v>
      </c>
      <c r="J85" s="42">
        <v>160000</v>
      </c>
      <c r="K85" s="30">
        <f t="shared" si="24"/>
        <v>133426</v>
      </c>
      <c r="L85" s="30">
        <f t="shared" si="25"/>
        <v>168753.89</v>
      </c>
      <c r="M85" s="30">
        <f t="shared" si="26"/>
        <v>154059.96333333335</v>
      </c>
      <c r="N85" s="30">
        <f t="shared" si="27"/>
        <v>160000</v>
      </c>
      <c r="O85" s="18">
        <f t="shared" si="28"/>
        <v>18397.771051517073</v>
      </c>
      <c r="P85" s="31">
        <f t="shared" si="29"/>
        <v>0.11498606907198171</v>
      </c>
      <c r="Q85" s="30">
        <f>K85</f>
        <v>133426</v>
      </c>
      <c r="R85" s="32" t="s">
        <v>812</v>
      </c>
    </row>
    <row r="86" spans="1:18" ht="51">
      <c r="A86" s="11">
        <v>84</v>
      </c>
      <c r="B86" s="11">
        <v>870007</v>
      </c>
      <c r="C86" s="10" t="s">
        <v>747</v>
      </c>
      <c r="D86" s="20" t="s">
        <v>7</v>
      </c>
      <c r="E86" s="10" t="s">
        <v>8</v>
      </c>
      <c r="F86" s="4">
        <v>52102</v>
      </c>
      <c r="G86" s="16">
        <f t="shared" si="22"/>
        <v>838.84</v>
      </c>
      <c r="H86" s="30">
        <f t="shared" si="23"/>
        <v>52940.84</v>
      </c>
      <c r="I86" s="42">
        <v>82800</v>
      </c>
      <c r="J86" s="42">
        <v>115000</v>
      </c>
      <c r="K86" s="30">
        <f t="shared" si="24"/>
        <v>52940.84</v>
      </c>
      <c r="L86" s="30">
        <f t="shared" si="25"/>
        <v>115000</v>
      </c>
      <c r="M86" s="30">
        <f t="shared" si="26"/>
        <v>83580.28</v>
      </c>
      <c r="N86" s="30">
        <f t="shared" si="27"/>
        <v>82800</v>
      </c>
      <c r="O86" s="18">
        <f t="shared" si="28"/>
        <v>31036.937069163261</v>
      </c>
      <c r="P86" s="31">
        <f t="shared" si="29"/>
        <v>0.37484223513482201</v>
      </c>
      <c r="Q86" s="30">
        <f t="shared" ref="Q86:Q87" si="33">M86</f>
        <v>83580.28</v>
      </c>
      <c r="R86" s="44" t="s">
        <v>810</v>
      </c>
    </row>
    <row r="87" spans="1:18" ht="25.5">
      <c r="A87" s="11">
        <v>85</v>
      </c>
      <c r="B87" s="11">
        <v>870001</v>
      </c>
      <c r="C87" s="10" t="s">
        <v>748</v>
      </c>
      <c r="D87" s="20" t="s">
        <v>7</v>
      </c>
      <c r="E87" s="10" t="s">
        <v>8</v>
      </c>
      <c r="F87" s="4">
        <v>36964</v>
      </c>
      <c r="G87" s="16">
        <f t="shared" si="22"/>
        <v>595.12</v>
      </c>
      <c r="H87" s="30">
        <f t="shared" si="23"/>
        <v>37559.120000000003</v>
      </c>
      <c r="I87" s="42">
        <v>72300</v>
      </c>
      <c r="J87" s="42">
        <v>135000</v>
      </c>
      <c r="K87" s="30">
        <f t="shared" si="24"/>
        <v>37559.120000000003</v>
      </c>
      <c r="L87" s="30">
        <f t="shared" si="25"/>
        <v>135000</v>
      </c>
      <c r="M87" s="30">
        <f t="shared" si="26"/>
        <v>81619.706666666665</v>
      </c>
      <c r="N87" s="30">
        <f t="shared" si="27"/>
        <v>72300</v>
      </c>
      <c r="O87" s="18">
        <f t="shared" si="28"/>
        <v>49384.450721437956</v>
      </c>
      <c r="P87" s="31">
        <f t="shared" si="29"/>
        <v>0.68304911094658305</v>
      </c>
      <c r="Q87" s="30">
        <f t="shared" si="33"/>
        <v>81619.706666666665</v>
      </c>
      <c r="R87" s="44" t="s">
        <v>810</v>
      </c>
    </row>
    <row r="88" spans="1:18" ht="25.5">
      <c r="A88" s="11">
        <v>86</v>
      </c>
      <c r="B88" s="11">
        <v>873210</v>
      </c>
      <c r="C88" s="10" t="s">
        <v>749</v>
      </c>
      <c r="D88" s="20" t="s">
        <v>7</v>
      </c>
      <c r="E88" s="10" t="s">
        <v>8</v>
      </c>
      <c r="F88" s="4">
        <v>32690</v>
      </c>
      <c r="G88" s="16">
        <f t="shared" si="22"/>
        <v>526.30999999999995</v>
      </c>
      <c r="H88" s="30">
        <f t="shared" si="23"/>
        <v>33216.31</v>
      </c>
      <c r="I88" s="42">
        <v>49400</v>
      </c>
      <c r="J88" s="42">
        <v>120000</v>
      </c>
      <c r="K88" s="30">
        <f t="shared" si="24"/>
        <v>33216.31</v>
      </c>
      <c r="L88" s="30">
        <f t="shared" si="25"/>
        <v>120000</v>
      </c>
      <c r="M88" s="30">
        <f t="shared" si="26"/>
        <v>67538.77</v>
      </c>
      <c r="N88" s="30">
        <f t="shared" si="27"/>
        <v>49400</v>
      </c>
      <c r="O88" s="18">
        <f t="shared" si="28"/>
        <v>46147.734996841384</v>
      </c>
      <c r="P88" s="31">
        <f t="shared" si="29"/>
        <v>0.93416467604942077</v>
      </c>
      <c r="Q88" s="30">
        <f t="shared" ref="Q88:Q89" si="34">N88</f>
        <v>49400</v>
      </c>
      <c r="R88" s="34" t="s">
        <v>803</v>
      </c>
    </row>
    <row r="89" spans="1:18" ht="25.5">
      <c r="A89" s="11">
        <v>87</v>
      </c>
      <c r="B89" s="11">
        <v>871112</v>
      </c>
      <c r="C89" s="10" t="s">
        <v>750</v>
      </c>
      <c r="D89" s="20" t="s">
        <v>7</v>
      </c>
      <c r="E89" s="10" t="s">
        <v>8</v>
      </c>
      <c r="F89" s="4">
        <v>33278</v>
      </c>
      <c r="G89" s="16">
        <f t="shared" si="22"/>
        <v>535.78</v>
      </c>
      <c r="H89" s="30">
        <f t="shared" si="23"/>
        <v>33813.78</v>
      </c>
      <c r="I89" s="42">
        <v>63500</v>
      </c>
      <c r="J89" s="42">
        <v>140000</v>
      </c>
      <c r="K89" s="30">
        <f t="shared" si="24"/>
        <v>33813.78</v>
      </c>
      <c r="L89" s="30">
        <f t="shared" si="25"/>
        <v>140000</v>
      </c>
      <c r="M89" s="30">
        <f t="shared" si="26"/>
        <v>79104.593333333338</v>
      </c>
      <c r="N89" s="30">
        <f t="shared" si="27"/>
        <v>63500</v>
      </c>
      <c r="O89" s="18">
        <f t="shared" si="28"/>
        <v>54786.000303874484</v>
      </c>
      <c r="P89" s="31">
        <f t="shared" si="29"/>
        <v>0.86277165832873204</v>
      </c>
      <c r="Q89" s="30">
        <f t="shared" si="34"/>
        <v>63500</v>
      </c>
      <c r="R89" s="34" t="s">
        <v>803</v>
      </c>
    </row>
    <row r="90" spans="1:18" ht="51">
      <c r="A90" s="11">
        <v>88</v>
      </c>
      <c r="B90" s="11">
        <v>870603</v>
      </c>
      <c r="C90" s="10" t="s">
        <v>751</v>
      </c>
      <c r="D90" s="20" t="s">
        <v>7</v>
      </c>
      <c r="E90" s="10" t="s">
        <v>8</v>
      </c>
      <c r="F90" s="4">
        <v>39452</v>
      </c>
      <c r="G90" s="16">
        <f t="shared" si="22"/>
        <v>635.17999999999995</v>
      </c>
      <c r="H90" s="30">
        <f t="shared" si="23"/>
        <v>40087.18</v>
      </c>
      <c r="I90" s="42">
        <v>74000</v>
      </c>
      <c r="J90" s="42">
        <v>140000</v>
      </c>
      <c r="K90" s="30">
        <f t="shared" si="24"/>
        <v>40087.18</v>
      </c>
      <c r="L90" s="30">
        <f t="shared" si="25"/>
        <v>140000</v>
      </c>
      <c r="M90" s="30">
        <f t="shared" si="26"/>
        <v>84695.726666666669</v>
      </c>
      <c r="N90" s="30">
        <f t="shared" si="27"/>
        <v>74000</v>
      </c>
      <c r="O90" s="18">
        <f t="shared" si="28"/>
        <v>50807.891382974514</v>
      </c>
      <c r="P90" s="31">
        <f t="shared" si="29"/>
        <v>0.68659312679695295</v>
      </c>
      <c r="Q90" s="30">
        <f>M90</f>
        <v>84695.726666666669</v>
      </c>
      <c r="R90" s="44" t="s">
        <v>810</v>
      </c>
    </row>
    <row r="91" spans="1:18" ht="25.5">
      <c r="A91" s="11">
        <v>89</v>
      </c>
      <c r="B91" s="11">
        <v>873312</v>
      </c>
      <c r="C91" s="10" t="s">
        <v>752</v>
      </c>
      <c r="D91" s="20" t="s">
        <v>7</v>
      </c>
      <c r="E91" s="10" t="s">
        <v>8</v>
      </c>
      <c r="F91" s="4">
        <v>38254</v>
      </c>
      <c r="G91" s="16">
        <f t="shared" si="22"/>
        <v>615.89</v>
      </c>
      <c r="H91" s="30">
        <f t="shared" si="23"/>
        <v>38869.89</v>
      </c>
      <c r="I91" s="42">
        <v>64100</v>
      </c>
      <c r="J91" s="42">
        <v>140000</v>
      </c>
      <c r="K91" s="30">
        <f t="shared" si="24"/>
        <v>38869.89</v>
      </c>
      <c r="L91" s="30">
        <f t="shared" si="25"/>
        <v>140000</v>
      </c>
      <c r="M91" s="30">
        <f t="shared" si="26"/>
        <v>80989.963333333333</v>
      </c>
      <c r="N91" s="30">
        <f t="shared" si="27"/>
        <v>64100</v>
      </c>
      <c r="O91" s="18">
        <f t="shared" si="28"/>
        <v>52638.179425242575</v>
      </c>
      <c r="P91" s="31">
        <f t="shared" si="29"/>
        <v>0.82118844657164702</v>
      </c>
      <c r="Q91" s="30">
        <f t="shared" ref="Q91:Q95" si="35">N91</f>
        <v>64100</v>
      </c>
      <c r="R91" s="34" t="s">
        <v>803</v>
      </c>
    </row>
    <row r="92" spans="1:18" ht="25.5">
      <c r="A92" s="11">
        <v>90</v>
      </c>
      <c r="B92" s="11">
        <v>873204</v>
      </c>
      <c r="C92" s="10" t="s">
        <v>753</v>
      </c>
      <c r="D92" s="20" t="s">
        <v>7</v>
      </c>
      <c r="E92" s="10" t="s">
        <v>8</v>
      </c>
      <c r="F92" s="4">
        <v>38254</v>
      </c>
      <c r="G92" s="16">
        <f t="shared" si="22"/>
        <v>615.89</v>
      </c>
      <c r="H92" s="30">
        <f t="shared" si="23"/>
        <v>38869.89</v>
      </c>
      <c r="I92" s="42">
        <v>64100</v>
      </c>
      <c r="J92" s="42">
        <v>140000</v>
      </c>
      <c r="K92" s="30">
        <f t="shared" si="24"/>
        <v>38869.89</v>
      </c>
      <c r="L92" s="30">
        <f t="shared" si="25"/>
        <v>140000</v>
      </c>
      <c r="M92" s="30">
        <f t="shared" si="26"/>
        <v>80989.963333333333</v>
      </c>
      <c r="N92" s="30">
        <f t="shared" si="27"/>
        <v>64100</v>
      </c>
      <c r="O92" s="18">
        <f t="shared" si="28"/>
        <v>52638.179425242575</v>
      </c>
      <c r="P92" s="31">
        <f t="shared" si="29"/>
        <v>0.82118844657164702</v>
      </c>
      <c r="Q92" s="30">
        <f t="shared" si="35"/>
        <v>64100</v>
      </c>
      <c r="R92" s="34" t="s">
        <v>803</v>
      </c>
    </row>
    <row r="93" spans="1:18" ht="25.5">
      <c r="A93" s="11">
        <v>91</v>
      </c>
      <c r="B93" s="11">
        <v>870107</v>
      </c>
      <c r="C93" s="10" t="s">
        <v>754</v>
      </c>
      <c r="D93" s="20" t="s">
        <v>7</v>
      </c>
      <c r="E93" s="10" t="s">
        <v>8</v>
      </c>
      <c r="F93" s="4">
        <v>38550</v>
      </c>
      <c r="G93" s="16">
        <f t="shared" si="22"/>
        <v>620.66</v>
      </c>
      <c r="H93" s="30">
        <f t="shared" si="23"/>
        <v>39170.660000000003</v>
      </c>
      <c r="I93" s="42">
        <v>64100</v>
      </c>
      <c r="J93" s="42">
        <v>140000</v>
      </c>
      <c r="K93" s="30">
        <f t="shared" si="24"/>
        <v>39170.660000000003</v>
      </c>
      <c r="L93" s="30">
        <f t="shared" si="25"/>
        <v>140000</v>
      </c>
      <c r="M93" s="30">
        <f t="shared" si="26"/>
        <v>81090.22</v>
      </c>
      <c r="N93" s="30">
        <f t="shared" si="27"/>
        <v>64100</v>
      </c>
      <c r="O93" s="18">
        <f t="shared" si="28"/>
        <v>52517.993420781037</v>
      </c>
      <c r="P93" s="31">
        <f t="shared" si="29"/>
        <v>0.81931346990298026</v>
      </c>
      <c r="Q93" s="30">
        <f t="shared" si="35"/>
        <v>64100</v>
      </c>
      <c r="R93" s="34" t="s">
        <v>803</v>
      </c>
    </row>
    <row r="94" spans="1:18" ht="25.5">
      <c r="A94" s="11">
        <v>92</v>
      </c>
      <c r="B94" s="11">
        <v>873121</v>
      </c>
      <c r="C94" s="10" t="s">
        <v>755</v>
      </c>
      <c r="D94" s="20" t="s">
        <v>7</v>
      </c>
      <c r="E94" s="10" t="s">
        <v>8</v>
      </c>
      <c r="F94" s="4">
        <v>38333</v>
      </c>
      <c r="G94" s="16">
        <f t="shared" si="22"/>
        <v>617.16</v>
      </c>
      <c r="H94" s="30">
        <f t="shared" si="23"/>
        <v>38950.160000000003</v>
      </c>
      <c r="I94" s="42">
        <v>64100</v>
      </c>
      <c r="J94" s="42">
        <v>140000</v>
      </c>
      <c r="K94" s="30">
        <f t="shared" si="24"/>
        <v>38950.160000000003</v>
      </c>
      <c r="L94" s="30">
        <f t="shared" si="25"/>
        <v>140000</v>
      </c>
      <c r="M94" s="30">
        <f t="shared" si="26"/>
        <v>81016.72</v>
      </c>
      <c r="N94" s="30">
        <f t="shared" si="27"/>
        <v>64100</v>
      </c>
      <c r="O94" s="18">
        <f t="shared" si="28"/>
        <v>52606.074769699357</v>
      </c>
      <c r="P94" s="31">
        <f t="shared" si="29"/>
        <v>0.82068759391106638</v>
      </c>
      <c r="Q94" s="30">
        <f t="shared" si="35"/>
        <v>64100</v>
      </c>
      <c r="R94" s="34" t="s">
        <v>803</v>
      </c>
    </row>
    <row r="95" spans="1:18" ht="25.5">
      <c r="A95" s="11">
        <v>93</v>
      </c>
      <c r="B95" s="11">
        <v>870104</v>
      </c>
      <c r="C95" s="10" t="s">
        <v>756</v>
      </c>
      <c r="D95" s="20" t="s">
        <v>7</v>
      </c>
      <c r="E95" s="10" t="s">
        <v>8</v>
      </c>
      <c r="F95" s="4">
        <v>36863</v>
      </c>
      <c r="G95" s="16">
        <f t="shared" si="22"/>
        <v>593.49</v>
      </c>
      <c r="H95" s="30">
        <f t="shared" si="23"/>
        <v>37456.49</v>
      </c>
      <c r="I95" s="42">
        <v>64100</v>
      </c>
      <c r="J95" s="42">
        <v>160000</v>
      </c>
      <c r="K95" s="30">
        <f t="shared" si="24"/>
        <v>37456.49</v>
      </c>
      <c r="L95" s="30">
        <f t="shared" si="25"/>
        <v>160000</v>
      </c>
      <c r="M95" s="30">
        <f t="shared" si="26"/>
        <v>87185.496666666659</v>
      </c>
      <c r="N95" s="30">
        <f t="shared" si="27"/>
        <v>64100</v>
      </c>
      <c r="O95" s="18">
        <f t="shared" si="28"/>
        <v>64451.01301019275</v>
      </c>
      <c r="P95" s="31">
        <f t="shared" si="29"/>
        <v>1.0054760219998868</v>
      </c>
      <c r="Q95" s="30">
        <f t="shared" si="35"/>
        <v>64100</v>
      </c>
      <c r="R95" s="34" t="s">
        <v>803</v>
      </c>
    </row>
    <row r="96" spans="1:18" ht="51">
      <c r="A96" s="11">
        <v>94</v>
      </c>
      <c r="B96" s="11">
        <v>870005</v>
      </c>
      <c r="C96" s="10" t="s">
        <v>757</v>
      </c>
      <c r="D96" s="20" t="s">
        <v>7</v>
      </c>
      <c r="E96" s="10" t="s">
        <v>8</v>
      </c>
      <c r="F96" s="4">
        <v>51566</v>
      </c>
      <c r="G96" s="16">
        <f t="shared" si="22"/>
        <v>830.21</v>
      </c>
      <c r="H96" s="30">
        <f t="shared" si="23"/>
        <v>52396.21</v>
      </c>
      <c r="I96" s="42">
        <v>82800</v>
      </c>
      <c r="J96" s="42">
        <v>150000</v>
      </c>
      <c r="K96" s="30">
        <f t="shared" si="24"/>
        <v>52396.21</v>
      </c>
      <c r="L96" s="30">
        <f t="shared" si="25"/>
        <v>150000</v>
      </c>
      <c r="M96" s="30">
        <f t="shared" si="26"/>
        <v>95065.403333333321</v>
      </c>
      <c r="N96" s="30">
        <f t="shared" si="27"/>
        <v>82800</v>
      </c>
      <c r="O96" s="18">
        <f t="shared" si="28"/>
        <v>49944.519667207096</v>
      </c>
      <c r="P96" s="31">
        <f t="shared" si="29"/>
        <v>0.60319468197110016</v>
      </c>
      <c r="Q96" s="30">
        <f>M96</f>
        <v>95065.403333333321</v>
      </c>
      <c r="R96" s="44" t="s">
        <v>810</v>
      </c>
    </row>
    <row r="97" spans="1:18" ht="25.5">
      <c r="A97" s="11">
        <v>95</v>
      </c>
      <c r="B97" s="11">
        <v>870113</v>
      </c>
      <c r="C97" s="10" t="s">
        <v>758</v>
      </c>
      <c r="D97" s="20" t="s">
        <v>7</v>
      </c>
      <c r="E97" s="10" t="s">
        <v>8</v>
      </c>
      <c r="F97" s="4">
        <v>36754</v>
      </c>
      <c r="G97" s="16">
        <f t="shared" si="22"/>
        <v>591.74</v>
      </c>
      <c r="H97" s="30">
        <f t="shared" si="23"/>
        <v>37345.74</v>
      </c>
      <c r="I97" s="42">
        <v>64100</v>
      </c>
      <c r="J97" s="42">
        <v>170000</v>
      </c>
      <c r="K97" s="30">
        <f t="shared" si="24"/>
        <v>37345.74</v>
      </c>
      <c r="L97" s="30">
        <f t="shared" si="25"/>
        <v>170000</v>
      </c>
      <c r="M97" s="30">
        <f t="shared" si="26"/>
        <v>90481.91333333333</v>
      </c>
      <c r="N97" s="30">
        <f t="shared" si="27"/>
        <v>64100</v>
      </c>
      <c r="O97" s="18">
        <f t="shared" si="28"/>
        <v>70151.922193069899</v>
      </c>
      <c r="P97" s="31">
        <f t="shared" si="29"/>
        <v>1.0944137627624009</v>
      </c>
      <c r="Q97" s="30">
        <f t="shared" ref="Q97:Q101" si="36">N97</f>
        <v>64100</v>
      </c>
      <c r="R97" s="34" t="s">
        <v>803</v>
      </c>
    </row>
    <row r="98" spans="1:18" ht="25.5">
      <c r="A98" s="11">
        <v>96</v>
      </c>
      <c r="B98" s="11">
        <v>870112</v>
      </c>
      <c r="C98" s="10" t="s">
        <v>759</v>
      </c>
      <c r="D98" s="20" t="s">
        <v>7</v>
      </c>
      <c r="E98" s="10" t="s">
        <v>8</v>
      </c>
      <c r="F98" s="4">
        <v>36863</v>
      </c>
      <c r="G98" s="16">
        <f t="shared" si="22"/>
        <v>593.49</v>
      </c>
      <c r="H98" s="30">
        <f t="shared" si="23"/>
        <v>37456.49</v>
      </c>
      <c r="I98" s="42">
        <v>64100</v>
      </c>
      <c r="J98" s="42">
        <v>170000</v>
      </c>
      <c r="K98" s="30">
        <f t="shared" si="24"/>
        <v>37456.49</v>
      </c>
      <c r="L98" s="30">
        <f t="shared" si="25"/>
        <v>170000</v>
      </c>
      <c r="M98" s="30">
        <f t="shared" si="26"/>
        <v>90518.83</v>
      </c>
      <c r="N98" s="30">
        <f t="shared" si="27"/>
        <v>64100</v>
      </c>
      <c r="O98" s="18">
        <f t="shared" si="28"/>
        <v>70109.995326677221</v>
      </c>
      <c r="P98" s="31">
        <f t="shared" si="29"/>
        <v>1.0937596774832641</v>
      </c>
      <c r="Q98" s="30">
        <f t="shared" si="36"/>
        <v>64100</v>
      </c>
      <c r="R98" s="34" t="s">
        <v>803</v>
      </c>
    </row>
    <row r="99" spans="1:18" ht="25.5">
      <c r="A99" s="11">
        <v>97</v>
      </c>
      <c r="B99" s="11">
        <v>873206</v>
      </c>
      <c r="C99" s="10" t="s">
        <v>760</v>
      </c>
      <c r="D99" s="20" t="s">
        <v>7</v>
      </c>
      <c r="E99" s="10" t="s">
        <v>8</v>
      </c>
      <c r="F99" s="4">
        <v>32690</v>
      </c>
      <c r="G99" s="16">
        <f t="shared" si="22"/>
        <v>526.30999999999995</v>
      </c>
      <c r="H99" s="30">
        <f t="shared" si="23"/>
        <v>33216.31</v>
      </c>
      <c r="I99" s="42">
        <v>49400</v>
      </c>
      <c r="J99" s="42">
        <v>120000</v>
      </c>
      <c r="K99" s="30">
        <f t="shared" si="24"/>
        <v>33216.31</v>
      </c>
      <c r="L99" s="30">
        <f t="shared" si="25"/>
        <v>120000</v>
      </c>
      <c r="M99" s="30">
        <f t="shared" si="26"/>
        <v>67538.77</v>
      </c>
      <c r="N99" s="30">
        <f t="shared" si="27"/>
        <v>49400</v>
      </c>
      <c r="O99" s="18">
        <f t="shared" si="28"/>
        <v>46147.734996841384</v>
      </c>
      <c r="P99" s="31">
        <f t="shared" si="29"/>
        <v>0.93416467604942077</v>
      </c>
      <c r="Q99" s="30">
        <f t="shared" si="36"/>
        <v>49400</v>
      </c>
      <c r="R99" s="34" t="s">
        <v>803</v>
      </c>
    </row>
    <row r="100" spans="1:18" ht="25.5">
      <c r="A100" s="11">
        <v>98</v>
      </c>
      <c r="B100" s="11">
        <v>873111</v>
      </c>
      <c r="C100" s="10" t="s">
        <v>761</v>
      </c>
      <c r="D100" s="20" t="s">
        <v>7</v>
      </c>
      <c r="E100" s="10" t="s">
        <v>8</v>
      </c>
      <c r="F100" s="4">
        <v>37801</v>
      </c>
      <c r="G100" s="16">
        <f t="shared" si="22"/>
        <v>608.6</v>
      </c>
      <c r="H100" s="30">
        <f t="shared" si="23"/>
        <v>38409.599999999999</v>
      </c>
      <c r="I100" s="42">
        <v>64100</v>
      </c>
      <c r="J100" s="42">
        <v>140000</v>
      </c>
      <c r="K100" s="30">
        <f t="shared" si="24"/>
        <v>38409.599999999999</v>
      </c>
      <c r="L100" s="30">
        <f t="shared" si="25"/>
        <v>140000</v>
      </c>
      <c r="M100" s="30">
        <f t="shared" si="26"/>
        <v>80836.53333333334</v>
      </c>
      <c r="N100" s="30">
        <f t="shared" si="27"/>
        <v>64100</v>
      </c>
      <c r="O100" s="18">
        <f t="shared" si="28"/>
        <v>52822.684559319147</v>
      </c>
      <c r="P100" s="31">
        <f t="shared" si="29"/>
        <v>0.82406684179905065</v>
      </c>
      <c r="Q100" s="30">
        <f t="shared" si="36"/>
        <v>64100</v>
      </c>
      <c r="R100" s="34" t="s">
        <v>803</v>
      </c>
    </row>
    <row r="101" spans="1:18" ht="25.5">
      <c r="A101" s="11">
        <v>99</v>
      </c>
      <c r="B101" s="11">
        <v>870102</v>
      </c>
      <c r="C101" s="10" t="s">
        <v>762</v>
      </c>
      <c r="D101" s="20" t="s">
        <v>7</v>
      </c>
      <c r="E101" s="10" t="s">
        <v>8</v>
      </c>
      <c r="F101" s="4">
        <v>37692</v>
      </c>
      <c r="G101" s="16">
        <f t="shared" si="22"/>
        <v>606.84</v>
      </c>
      <c r="H101" s="30">
        <f t="shared" si="23"/>
        <v>38298.839999999997</v>
      </c>
      <c r="I101" s="42">
        <v>64100</v>
      </c>
      <c r="J101" s="42">
        <v>135000</v>
      </c>
      <c r="K101" s="30">
        <f t="shared" si="24"/>
        <v>38298.839999999997</v>
      </c>
      <c r="L101" s="30">
        <f t="shared" si="25"/>
        <v>135000</v>
      </c>
      <c r="M101" s="30">
        <f t="shared" si="26"/>
        <v>79132.94666666667</v>
      </c>
      <c r="N101" s="30">
        <f t="shared" si="27"/>
        <v>64100</v>
      </c>
      <c r="O101" s="18">
        <f t="shared" si="28"/>
        <v>50072.654218131218</v>
      </c>
      <c r="P101" s="31">
        <f t="shared" si="29"/>
        <v>0.7811646523889425</v>
      </c>
      <c r="Q101" s="30">
        <f t="shared" si="36"/>
        <v>64100</v>
      </c>
      <c r="R101" s="34" t="s">
        <v>803</v>
      </c>
    </row>
    <row r="102" spans="1:18" ht="25.5">
      <c r="A102" s="11">
        <v>100</v>
      </c>
      <c r="B102" s="11">
        <v>870006</v>
      </c>
      <c r="C102" s="10" t="s">
        <v>763</v>
      </c>
      <c r="D102" s="20" t="s">
        <v>7</v>
      </c>
      <c r="E102" s="10" t="s">
        <v>8</v>
      </c>
      <c r="F102" s="4">
        <v>46748</v>
      </c>
      <c r="G102" s="16">
        <f t="shared" si="22"/>
        <v>752.64</v>
      </c>
      <c r="H102" s="30">
        <f t="shared" si="23"/>
        <v>47500.639999999999</v>
      </c>
      <c r="I102" s="42">
        <v>82800</v>
      </c>
      <c r="J102" s="42">
        <v>135000</v>
      </c>
      <c r="K102" s="30">
        <f t="shared" si="24"/>
        <v>47500.639999999999</v>
      </c>
      <c r="L102" s="30">
        <f t="shared" si="25"/>
        <v>135000</v>
      </c>
      <c r="M102" s="30">
        <f t="shared" si="26"/>
        <v>88433.546666666676</v>
      </c>
      <c r="N102" s="30">
        <f t="shared" si="27"/>
        <v>82800</v>
      </c>
      <c r="O102" s="18">
        <f t="shared" si="28"/>
        <v>44020.871596738427</v>
      </c>
      <c r="P102" s="31">
        <f t="shared" si="29"/>
        <v>0.53165303860795199</v>
      </c>
      <c r="Q102" s="30">
        <f>M102</f>
        <v>88433.546666666676</v>
      </c>
      <c r="R102" s="44" t="s">
        <v>810</v>
      </c>
    </row>
    <row r="103" spans="1:18" ht="25.5">
      <c r="A103" s="11">
        <v>101</v>
      </c>
      <c r="B103" s="11">
        <v>873333</v>
      </c>
      <c r="C103" s="10" t="s">
        <v>764</v>
      </c>
      <c r="D103" s="20" t="s">
        <v>7</v>
      </c>
      <c r="E103" s="10" t="s">
        <v>8</v>
      </c>
      <c r="F103" s="4">
        <v>32690</v>
      </c>
      <c r="G103" s="16">
        <f t="shared" si="22"/>
        <v>526.30999999999995</v>
      </c>
      <c r="H103" s="30">
        <f t="shared" si="23"/>
        <v>33216.31</v>
      </c>
      <c r="I103" s="42">
        <v>49400</v>
      </c>
      <c r="J103" s="42">
        <v>120000</v>
      </c>
      <c r="K103" s="30">
        <f t="shared" si="24"/>
        <v>33216.31</v>
      </c>
      <c r="L103" s="30">
        <f t="shared" si="25"/>
        <v>120000</v>
      </c>
      <c r="M103" s="30">
        <f t="shared" si="26"/>
        <v>67538.77</v>
      </c>
      <c r="N103" s="30">
        <f t="shared" si="27"/>
        <v>49400</v>
      </c>
      <c r="O103" s="18">
        <f t="shared" si="28"/>
        <v>46147.734996841384</v>
      </c>
      <c r="P103" s="31">
        <f t="shared" si="29"/>
        <v>0.93416467604942077</v>
      </c>
      <c r="Q103" s="30">
        <f t="shared" ref="Q103:Q104" si="37">N103</f>
        <v>49400</v>
      </c>
      <c r="R103" s="34" t="s">
        <v>803</v>
      </c>
    </row>
    <row r="104" spans="1:18" ht="25.5">
      <c r="A104" s="11">
        <v>102</v>
      </c>
      <c r="B104" s="11">
        <v>873313</v>
      </c>
      <c r="C104" s="10" t="s">
        <v>765</v>
      </c>
      <c r="D104" s="20" t="s">
        <v>7</v>
      </c>
      <c r="E104" s="10" t="s">
        <v>8</v>
      </c>
      <c r="F104" s="4">
        <v>42350</v>
      </c>
      <c r="G104" s="16">
        <f t="shared" si="22"/>
        <v>681.84</v>
      </c>
      <c r="H104" s="30">
        <f t="shared" si="23"/>
        <v>43031.839999999997</v>
      </c>
      <c r="I104" s="42">
        <v>64100</v>
      </c>
      <c r="J104" s="42">
        <v>135000</v>
      </c>
      <c r="K104" s="30">
        <f t="shared" si="24"/>
        <v>43031.839999999997</v>
      </c>
      <c r="L104" s="30">
        <f t="shared" si="25"/>
        <v>135000</v>
      </c>
      <c r="M104" s="30">
        <f t="shared" si="26"/>
        <v>80710.613333333327</v>
      </c>
      <c r="N104" s="30">
        <f t="shared" si="27"/>
        <v>64100</v>
      </c>
      <c r="O104" s="18">
        <f t="shared" si="28"/>
        <v>48181.63519359356</v>
      </c>
      <c r="P104" s="31">
        <f t="shared" si="29"/>
        <v>0.75166357556308205</v>
      </c>
      <c r="Q104" s="30">
        <f t="shared" si="37"/>
        <v>64100</v>
      </c>
      <c r="R104" s="34" t="s">
        <v>803</v>
      </c>
    </row>
    <row r="105" spans="1:18" ht="25.5">
      <c r="A105" s="11">
        <v>103</v>
      </c>
      <c r="B105" s="11">
        <v>871111</v>
      </c>
      <c r="C105" s="10" t="s">
        <v>766</v>
      </c>
      <c r="D105" s="20" t="s">
        <v>7</v>
      </c>
      <c r="E105" s="10" t="s">
        <v>8</v>
      </c>
      <c r="F105" s="4">
        <v>39930</v>
      </c>
      <c r="G105" s="16">
        <f t="shared" si="22"/>
        <v>642.87</v>
      </c>
      <c r="H105" s="30">
        <f t="shared" si="23"/>
        <v>40572.870000000003</v>
      </c>
      <c r="I105" s="42">
        <v>70200</v>
      </c>
      <c r="J105" s="42">
        <v>110000</v>
      </c>
      <c r="K105" s="30">
        <f t="shared" si="24"/>
        <v>40572.870000000003</v>
      </c>
      <c r="L105" s="30">
        <f t="shared" si="25"/>
        <v>110000</v>
      </c>
      <c r="M105" s="30">
        <f t="shared" si="26"/>
        <v>73590.956666666665</v>
      </c>
      <c r="N105" s="30">
        <f t="shared" si="27"/>
        <v>70200</v>
      </c>
      <c r="O105" s="18">
        <f t="shared" si="28"/>
        <v>34837.559262176124</v>
      </c>
      <c r="P105" s="31">
        <f t="shared" si="29"/>
        <v>0.49626152795122686</v>
      </c>
      <c r="Q105" s="30">
        <f t="shared" ref="Q105:Q108" si="38">M105</f>
        <v>73590.956666666665</v>
      </c>
      <c r="R105" s="44" t="s">
        <v>810</v>
      </c>
    </row>
    <row r="106" spans="1:18" ht="25.5">
      <c r="A106" s="11">
        <v>104</v>
      </c>
      <c r="B106" s="11">
        <v>873420</v>
      </c>
      <c r="C106" s="10" t="s">
        <v>767</v>
      </c>
      <c r="D106" s="20" t="s">
        <v>7</v>
      </c>
      <c r="E106" s="10" t="s">
        <v>8</v>
      </c>
      <c r="F106" s="4">
        <v>42350</v>
      </c>
      <c r="G106" s="16">
        <f t="shared" si="22"/>
        <v>681.84</v>
      </c>
      <c r="H106" s="30">
        <f t="shared" si="23"/>
        <v>43031.839999999997</v>
      </c>
      <c r="I106" s="42">
        <v>78400</v>
      </c>
      <c r="J106" s="42">
        <v>120000</v>
      </c>
      <c r="K106" s="30">
        <f t="shared" si="24"/>
        <v>43031.839999999997</v>
      </c>
      <c r="L106" s="30">
        <f t="shared" si="25"/>
        <v>120000</v>
      </c>
      <c r="M106" s="30">
        <f t="shared" si="26"/>
        <v>80477.279999999999</v>
      </c>
      <c r="N106" s="30">
        <f t="shared" si="27"/>
        <v>78400</v>
      </c>
      <c r="O106" s="18">
        <f t="shared" si="28"/>
        <v>38526.104560352316</v>
      </c>
      <c r="P106" s="31">
        <f t="shared" si="29"/>
        <v>0.49140439490245302</v>
      </c>
      <c r="Q106" s="30">
        <f t="shared" si="38"/>
        <v>80477.279999999999</v>
      </c>
      <c r="R106" s="44" t="s">
        <v>810</v>
      </c>
    </row>
    <row r="107" spans="1:18" ht="51">
      <c r="A107" s="11">
        <v>105</v>
      </c>
      <c r="B107" s="11">
        <v>873422</v>
      </c>
      <c r="C107" s="10" t="s">
        <v>768</v>
      </c>
      <c r="D107" s="20" t="s">
        <v>7</v>
      </c>
      <c r="E107" s="10" t="s">
        <v>8</v>
      </c>
      <c r="F107" s="4">
        <v>44058</v>
      </c>
      <c r="G107" s="16">
        <f t="shared" si="22"/>
        <v>709.33</v>
      </c>
      <c r="H107" s="30">
        <f t="shared" si="23"/>
        <v>44767.33</v>
      </c>
      <c r="I107" s="42">
        <v>107400</v>
      </c>
      <c r="J107" s="42">
        <v>120000</v>
      </c>
      <c r="K107" s="30">
        <f t="shared" si="24"/>
        <v>44767.33</v>
      </c>
      <c r="L107" s="30">
        <f t="shared" si="25"/>
        <v>120000</v>
      </c>
      <c r="M107" s="30">
        <f t="shared" si="26"/>
        <v>90722.443333333344</v>
      </c>
      <c r="N107" s="30">
        <f t="shared" si="27"/>
        <v>107400</v>
      </c>
      <c r="O107" s="18">
        <f t="shared" si="28"/>
        <v>40293.849792612673</v>
      </c>
      <c r="P107" s="31">
        <f t="shared" si="29"/>
        <v>0.37517551017330236</v>
      </c>
      <c r="Q107" s="30">
        <f t="shared" si="38"/>
        <v>90722.443333333344</v>
      </c>
      <c r="R107" s="44" t="s">
        <v>810</v>
      </c>
    </row>
    <row r="108" spans="1:18" ht="25.5">
      <c r="A108" s="11">
        <v>106</v>
      </c>
      <c r="B108" s="11">
        <v>871050</v>
      </c>
      <c r="C108" s="10" t="s">
        <v>769</v>
      </c>
      <c r="D108" s="20" t="s">
        <v>7</v>
      </c>
      <c r="E108" s="10" t="s">
        <v>8</v>
      </c>
      <c r="F108" s="4">
        <v>42638</v>
      </c>
      <c r="G108" s="16">
        <f t="shared" si="22"/>
        <v>686.47</v>
      </c>
      <c r="H108" s="30">
        <f t="shared" si="23"/>
        <v>43324.47</v>
      </c>
      <c r="I108" s="42">
        <v>77000</v>
      </c>
      <c r="J108" s="42">
        <v>145000</v>
      </c>
      <c r="K108" s="30">
        <f t="shared" si="24"/>
        <v>43324.47</v>
      </c>
      <c r="L108" s="30">
        <f t="shared" si="25"/>
        <v>145000</v>
      </c>
      <c r="M108" s="30">
        <f t="shared" si="26"/>
        <v>88441.489999999991</v>
      </c>
      <c r="N108" s="30">
        <f t="shared" si="27"/>
        <v>77000</v>
      </c>
      <c r="O108" s="18">
        <f t="shared" si="28"/>
        <v>51794.392749218532</v>
      </c>
      <c r="P108" s="31">
        <f t="shared" si="29"/>
        <v>0.67265445128855239</v>
      </c>
      <c r="Q108" s="30">
        <f t="shared" si="38"/>
        <v>88441.489999999991</v>
      </c>
      <c r="R108" s="44" t="s">
        <v>810</v>
      </c>
    </row>
    <row r="109" spans="1:18" ht="25.5">
      <c r="A109" s="11">
        <v>107</v>
      </c>
      <c r="B109" s="11">
        <v>870108</v>
      </c>
      <c r="C109" s="10" t="s">
        <v>770</v>
      </c>
      <c r="D109" s="20" t="s">
        <v>7</v>
      </c>
      <c r="E109" s="10" t="s">
        <v>8</v>
      </c>
      <c r="F109" s="4">
        <v>38738</v>
      </c>
      <c r="G109" s="16">
        <f t="shared" si="22"/>
        <v>623.67999999999995</v>
      </c>
      <c r="H109" s="30">
        <f t="shared" si="23"/>
        <v>39361.68</v>
      </c>
      <c r="I109" s="42">
        <v>64100</v>
      </c>
      <c r="J109" s="42">
        <v>130000</v>
      </c>
      <c r="K109" s="30">
        <f t="shared" si="24"/>
        <v>39361.68</v>
      </c>
      <c r="L109" s="30">
        <f t="shared" si="25"/>
        <v>130000</v>
      </c>
      <c r="M109" s="30">
        <f t="shared" si="26"/>
        <v>77820.56</v>
      </c>
      <c r="N109" s="30">
        <f t="shared" si="27"/>
        <v>64100</v>
      </c>
      <c r="O109" s="18">
        <f t="shared" si="28"/>
        <v>46851.004131617097</v>
      </c>
      <c r="P109" s="31">
        <f t="shared" si="29"/>
        <v>0.73090490064925273</v>
      </c>
      <c r="Q109" s="30">
        <f t="shared" ref="Q109:Q110" si="39">N109</f>
        <v>64100</v>
      </c>
      <c r="R109" s="34" t="s">
        <v>803</v>
      </c>
    </row>
    <row r="110" spans="1:18" ht="25.5">
      <c r="A110" s="11">
        <v>108</v>
      </c>
      <c r="B110" s="11">
        <v>870004</v>
      </c>
      <c r="C110" s="10" t="s">
        <v>771</v>
      </c>
      <c r="D110" s="20" t="s">
        <v>7</v>
      </c>
      <c r="E110" s="10" t="s">
        <v>8</v>
      </c>
      <c r="F110" s="4">
        <v>34113</v>
      </c>
      <c r="G110" s="16">
        <f t="shared" si="22"/>
        <v>549.22</v>
      </c>
      <c r="H110" s="30">
        <f t="shared" si="23"/>
        <v>34662.22</v>
      </c>
      <c r="I110" s="42">
        <v>64100</v>
      </c>
      <c r="J110" s="42">
        <v>130000</v>
      </c>
      <c r="K110" s="30">
        <f t="shared" si="24"/>
        <v>34662.22</v>
      </c>
      <c r="L110" s="30">
        <f t="shared" si="25"/>
        <v>130000</v>
      </c>
      <c r="M110" s="30">
        <f t="shared" si="26"/>
        <v>76254.073333333334</v>
      </c>
      <c r="N110" s="30">
        <f t="shared" si="27"/>
        <v>64100</v>
      </c>
      <c r="O110" s="18">
        <f t="shared" si="28"/>
        <v>48817.150651959731</v>
      </c>
      <c r="P110" s="31">
        <f t="shared" si="29"/>
        <v>0.76157801329110342</v>
      </c>
      <c r="Q110" s="30">
        <f t="shared" si="39"/>
        <v>64100</v>
      </c>
      <c r="R110" s="34" t="s">
        <v>803</v>
      </c>
    </row>
    <row r="111" spans="1:18" ht="38.25">
      <c r="A111" s="11">
        <v>109</v>
      </c>
      <c r="B111" s="11">
        <v>870601</v>
      </c>
      <c r="C111" s="10" t="s">
        <v>772</v>
      </c>
      <c r="D111" s="20" t="s">
        <v>7</v>
      </c>
      <c r="E111" s="10" t="s">
        <v>8</v>
      </c>
      <c r="F111" s="4">
        <v>40209</v>
      </c>
      <c r="G111" s="16">
        <f t="shared" si="22"/>
        <v>647.36</v>
      </c>
      <c r="H111" s="30">
        <f t="shared" si="23"/>
        <v>40856.36</v>
      </c>
      <c r="I111" s="42">
        <v>74000</v>
      </c>
      <c r="J111" s="42">
        <v>125000</v>
      </c>
      <c r="K111" s="30">
        <f t="shared" si="24"/>
        <v>40856.36</v>
      </c>
      <c r="L111" s="30">
        <f t="shared" si="25"/>
        <v>125000</v>
      </c>
      <c r="M111" s="30">
        <f t="shared" si="26"/>
        <v>79952.12</v>
      </c>
      <c r="N111" s="30">
        <f t="shared" si="27"/>
        <v>74000</v>
      </c>
      <c r="O111" s="18">
        <f t="shared" si="28"/>
        <v>42386.422796494655</v>
      </c>
      <c r="P111" s="31">
        <f t="shared" si="29"/>
        <v>0.57278949724992778</v>
      </c>
      <c r="Q111" s="30">
        <f>M111</f>
        <v>79952.12</v>
      </c>
      <c r="R111" s="44" t="s">
        <v>810</v>
      </c>
    </row>
    <row r="112" spans="1:18" ht="25.5">
      <c r="A112" s="11">
        <v>110</v>
      </c>
      <c r="B112" s="11">
        <v>873431</v>
      </c>
      <c r="C112" s="10" t="s">
        <v>773</v>
      </c>
      <c r="D112" s="20" t="s">
        <v>7</v>
      </c>
      <c r="E112" s="10" t="s">
        <v>8</v>
      </c>
      <c r="F112" s="4">
        <v>32690</v>
      </c>
      <c r="G112" s="16">
        <f t="shared" si="22"/>
        <v>526.30999999999995</v>
      </c>
      <c r="H112" s="30">
        <f t="shared" si="23"/>
        <v>33216.31</v>
      </c>
      <c r="I112" s="42">
        <v>49400</v>
      </c>
      <c r="J112" s="42">
        <v>120000</v>
      </c>
      <c r="K112" s="30">
        <f t="shared" si="24"/>
        <v>33216.31</v>
      </c>
      <c r="L112" s="30">
        <f t="shared" si="25"/>
        <v>120000</v>
      </c>
      <c r="M112" s="30">
        <f t="shared" si="26"/>
        <v>67538.77</v>
      </c>
      <c r="N112" s="30">
        <f t="shared" si="27"/>
        <v>49400</v>
      </c>
      <c r="O112" s="18">
        <f t="shared" si="28"/>
        <v>46147.734996841384</v>
      </c>
      <c r="P112" s="31">
        <f t="shared" si="29"/>
        <v>0.93416467604942077</v>
      </c>
      <c r="Q112" s="30">
        <f>N112</f>
        <v>49400</v>
      </c>
      <c r="R112" s="34" t="s">
        <v>803</v>
      </c>
    </row>
    <row r="113" spans="1:18">
      <c r="A113" s="11">
        <v>111</v>
      </c>
      <c r="B113" s="11">
        <v>871121</v>
      </c>
      <c r="C113" s="10" t="s">
        <v>774</v>
      </c>
      <c r="D113" s="20" t="s">
        <v>7</v>
      </c>
      <c r="E113" s="10" t="s">
        <v>8</v>
      </c>
      <c r="F113" s="4">
        <v>43709</v>
      </c>
      <c r="G113" s="16">
        <f t="shared" si="22"/>
        <v>703.71</v>
      </c>
      <c r="H113" s="30">
        <f t="shared" si="23"/>
        <v>44412.71</v>
      </c>
      <c r="I113" s="42">
        <v>70200</v>
      </c>
      <c r="J113" s="42">
        <v>110000</v>
      </c>
      <c r="K113" s="30">
        <f t="shared" si="24"/>
        <v>44412.71</v>
      </c>
      <c r="L113" s="30">
        <f t="shared" si="25"/>
        <v>110000</v>
      </c>
      <c r="M113" s="30">
        <f t="shared" si="26"/>
        <v>74870.903333333335</v>
      </c>
      <c r="N113" s="30">
        <f t="shared" si="27"/>
        <v>70200</v>
      </c>
      <c r="O113" s="18">
        <f t="shared" si="28"/>
        <v>33042.187516083628</v>
      </c>
      <c r="P113" s="31">
        <f t="shared" si="29"/>
        <v>0.47068643185304315</v>
      </c>
      <c r="Q113" s="30">
        <f>M113</f>
        <v>74870.903333333335</v>
      </c>
      <c r="R113" s="44" t="s">
        <v>810</v>
      </c>
    </row>
    <row r="114" spans="1:18" ht="51">
      <c r="A114" s="11">
        <v>112</v>
      </c>
      <c r="B114" s="11">
        <v>873444</v>
      </c>
      <c r="C114" s="10" t="s">
        <v>775</v>
      </c>
      <c r="D114" s="20" t="s">
        <v>7</v>
      </c>
      <c r="E114" s="10" t="s">
        <v>8</v>
      </c>
      <c r="F114" s="4">
        <v>24468</v>
      </c>
      <c r="G114" s="16">
        <f t="shared" si="22"/>
        <v>393.93</v>
      </c>
      <c r="H114" s="30">
        <f t="shared" si="23"/>
        <v>24861.93</v>
      </c>
      <c r="I114" s="42">
        <v>26000</v>
      </c>
      <c r="J114" s="42">
        <v>90000</v>
      </c>
      <c r="K114" s="30">
        <f t="shared" si="24"/>
        <v>24861.93</v>
      </c>
      <c r="L114" s="30">
        <f t="shared" si="25"/>
        <v>90000</v>
      </c>
      <c r="M114" s="30">
        <f t="shared" si="26"/>
        <v>46953.976666666662</v>
      </c>
      <c r="N114" s="30">
        <f t="shared" si="27"/>
        <v>26000</v>
      </c>
      <c r="O114" s="18">
        <f t="shared" si="28"/>
        <v>37283.292430278118</v>
      </c>
      <c r="P114" s="31">
        <f t="shared" si="29"/>
        <v>1.4339727857799276</v>
      </c>
      <c r="Q114" s="30">
        <f t="shared" ref="Q114:Q115" si="40">N114</f>
        <v>26000</v>
      </c>
      <c r="R114" s="34" t="s">
        <v>803</v>
      </c>
    </row>
    <row r="115" spans="1:18" ht="38.25">
      <c r="A115" s="11">
        <v>113</v>
      </c>
      <c r="B115" s="11">
        <v>873423</v>
      </c>
      <c r="C115" s="10" t="s">
        <v>776</v>
      </c>
      <c r="D115" s="20" t="s">
        <v>7</v>
      </c>
      <c r="E115" s="10" t="s">
        <v>8</v>
      </c>
      <c r="F115" s="4">
        <v>35622</v>
      </c>
      <c r="G115" s="16">
        <f t="shared" si="22"/>
        <v>573.51</v>
      </c>
      <c r="H115" s="30">
        <f t="shared" si="23"/>
        <v>36195.51</v>
      </c>
      <c r="I115" s="42">
        <v>74000</v>
      </c>
      <c r="J115" s="42">
        <v>150000</v>
      </c>
      <c r="K115" s="30">
        <f t="shared" si="24"/>
        <v>36195.51</v>
      </c>
      <c r="L115" s="30">
        <f t="shared" si="25"/>
        <v>150000</v>
      </c>
      <c r="M115" s="30">
        <f t="shared" si="26"/>
        <v>86731.83666666667</v>
      </c>
      <c r="N115" s="30">
        <f t="shared" si="27"/>
        <v>74000</v>
      </c>
      <c r="O115" s="18">
        <f t="shared" si="28"/>
        <v>57960.678349377791</v>
      </c>
      <c r="P115" s="31">
        <f t="shared" si="29"/>
        <v>0.78325241012672686</v>
      </c>
      <c r="Q115" s="30">
        <f t="shared" si="40"/>
        <v>74000</v>
      </c>
      <c r="R115" s="34" t="s">
        <v>803</v>
      </c>
    </row>
    <row r="116" spans="1:18" ht="25.5">
      <c r="A116" s="11">
        <v>114</v>
      </c>
      <c r="B116" s="11">
        <v>873302</v>
      </c>
      <c r="C116" s="10" t="s">
        <v>777</v>
      </c>
      <c r="D116" s="20" t="s">
        <v>7</v>
      </c>
      <c r="E116" s="10" t="s">
        <v>8</v>
      </c>
      <c r="F116" s="4">
        <v>87192</v>
      </c>
      <c r="G116" s="16">
        <f t="shared" si="22"/>
        <v>1403.79</v>
      </c>
      <c r="H116" s="30">
        <f t="shared" si="23"/>
        <v>88595.79</v>
      </c>
      <c r="I116" s="42">
        <v>85000</v>
      </c>
      <c r="J116" s="42">
        <v>150000</v>
      </c>
      <c r="K116" s="30">
        <f t="shared" si="24"/>
        <v>85000</v>
      </c>
      <c r="L116" s="30">
        <f t="shared" si="25"/>
        <v>150000</v>
      </c>
      <c r="M116" s="30">
        <f t="shared" si="26"/>
        <v>107865.26333333332</v>
      </c>
      <c r="N116" s="30">
        <f t="shared" si="27"/>
        <v>88595.79</v>
      </c>
      <c r="O116" s="18">
        <f t="shared" si="28"/>
        <v>36534.017735639689</v>
      </c>
      <c r="P116" s="31">
        <f t="shared" si="29"/>
        <v>0.41236742440740909</v>
      </c>
      <c r="Q116" s="30">
        <f t="shared" ref="Q116:Q117" si="41">M116</f>
        <v>107865.26333333332</v>
      </c>
      <c r="R116" s="44" t="s">
        <v>810</v>
      </c>
    </row>
    <row r="117" spans="1:18" ht="25.5">
      <c r="A117" s="11">
        <v>115</v>
      </c>
      <c r="B117" s="11">
        <v>881521</v>
      </c>
      <c r="C117" s="10" t="s">
        <v>778</v>
      </c>
      <c r="D117" s="20" t="s">
        <v>7</v>
      </c>
      <c r="E117" s="10" t="s">
        <v>8</v>
      </c>
      <c r="F117" s="4">
        <v>51895</v>
      </c>
      <c r="G117" s="16">
        <f t="shared" si="22"/>
        <v>835.51</v>
      </c>
      <c r="H117" s="30">
        <f t="shared" si="23"/>
        <v>52730.51</v>
      </c>
      <c r="I117" s="42">
        <v>117000</v>
      </c>
      <c r="J117" s="42">
        <v>160000</v>
      </c>
      <c r="K117" s="30">
        <f t="shared" si="24"/>
        <v>52730.51</v>
      </c>
      <c r="L117" s="30">
        <f t="shared" si="25"/>
        <v>160000</v>
      </c>
      <c r="M117" s="30">
        <f t="shared" si="26"/>
        <v>109910.17</v>
      </c>
      <c r="N117" s="30">
        <f t="shared" si="27"/>
        <v>117000</v>
      </c>
      <c r="O117" s="18">
        <f t="shared" si="28"/>
        <v>53985.04550601673</v>
      </c>
      <c r="P117" s="31">
        <f t="shared" si="29"/>
        <v>0.46141064535057036</v>
      </c>
      <c r="Q117" s="30">
        <f t="shared" si="41"/>
        <v>109910.17</v>
      </c>
      <c r="R117" s="44" t="s">
        <v>810</v>
      </c>
    </row>
    <row r="118" spans="1:18" ht="63.75">
      <c r="A118" s="11">
        <v>116</v>
      </c>
      <c r="B118" s="11">
        <v>881431</v>
      </c>
      <c r="C118" s="10" t="s">
        <v>779</v>
      </c>
      <c r="D118" s="20" t="s">
        <v>7</v>
      </c>
      <c r="E118" s="10" t="s">
        <v>8</v>
      </c>
      <c r="F118" s="4">
        <v>42244</v>
      </c>
      <c r="G118" s="16">
        <f t="shared" si="22"/>
        <v>680.13</v>
      </c>
      <c r="H118" s="30">
        <f t="shared" si="23"/>
        <v>42924.13</v>
      </c>
      <c r="I118" s="42">
        <v>77000</v>
      </c>
      <c r="J118" s="42">
        <v>150000</v>
      </c>
      <c r="K118" s="30">
        <f t="shared" si="24"/>
        <v>42924.13</v>
      </c>
      <c r="L118" s="30">
        <f t="shared" si="25"/>
        <v>150000</v>
      </c>
      <c r="M118" s="30">
        <f t="shared" si="26"/>
        <v>89974.71</v>
      </c>
      <c r="N118" s="30">
        <f t="shared" si="27"/>
        <v>77000</v>
      </c>
      <c r="O118" s="18">
        <f t="shared" si="28"/>
        <v>54704.367364519443</v>
      </c>
      <c r="P118" s="31">
        <f t="shared" si="29"/>
        <v>0.71044632940934338</v>
      </c>
      <c r="Q118" s="30">
        <f>N118</f>
        <v>77000</v>
      </c>
      <c r="R118" s="34" t="s">
        <v>803</v>
      </c>
    </row>
    <row r="119" spans="1:18" ht="51">
      <c r="A119" s="11">
        <v>117</v>
      </c>
      <c r="B119" s="11">
        <v>881432</v>
      </c>
      <c r="C119" s="10" t="s">
        <v>780</v>
      </c>
      <c r="D119" s="20" t="s">
        <v>7</v>
      </c>
      <c r="E119" s="10" t="s">
        <v>8</v>
      </c>
      <c r="F119" s="4">
        <v>49422</v>
      </c>
      <c r="G119" s="16">
        <f t="shared" si="22"/>
        <v>795.69</v>
      </c>
      <c r="H119" s="30">
        <f t="shared" si="23"/>
        <v>50217.69</v>
      </c>
      <c r="I119" s="42">
        <v>77000</v>
      </c>
      <c r="J119" s="42">
        <v>145000</v>
      </c>
      <c r="K119" s="30">
        <f t="shared" si="24"/>
        <v>50217.69</v>
      </c>
      <c r="L119" s="30">
        <f t="shared" si="25"/>
        <v>145000</v>
      </c>
      <c r="M119" s="30">
        <f t="shared" si="26"/>
        <v>90739.23</v>
      </c>
      <c r="N119" s="30">
        <f t="shared" si="27"/>
        <v>77000</v>
      </c>
      <c r="O119" s="18">
        <f t="shared" si="28"/>
        <v>48862.013906292283</v>
      </c>
      <c r="P119" s="31">
        <f t="shared" si="29"/>
        <v>0.634571609172627</v>
      </c>
      <c r="Q119" s="30">
        <f t="shared" ref="Q119:Q123" si="42">M119</f>
        <v>90739.23</v>
      </c>
      <c r="R119" s="44" t="s">
        <v>810</v>
      </c>
    </row>
    <row r="120" spans="1:18" ht="51">
      <c r="A120" s="11">
        <v>118</v>
      </c>
      <c r="B120" s="11">
        <v>881501</v>
      </c>
      <c r="C120" s="10" t="s">
        <v>781</v>
      </c>
      <c r="D120" s="20" t="s">
        <v>7</v>
      </c>
      <c r="E120" s="10" t="s">
        <v>8</v>
      </c>
      <c r="F120" s="4">
        <v>54647</v>
      </c>
      <c r="G120" s="16">
        <f t="shared" si="22"/>
        <v>879.82</v>
      </c>
      <c r="H120" s="30">
        <f t="shared" si="23"/>
        <v>55526.82</v>
      </c>
      <c r="I120" s="42">
        <v>137800</v>
      </c>
      <c r="J120" s="42">
        <v>145000</v>
      </c>
      <c r="K120" s="30">
        <f t="shared" si="24"/>
        <v>55526.82</v>
      </c>
      <c r="L120" s="30">
        <f t="shared" si="25"/>
        <v>145000</v>
      </c>
      <c r="M120" s="30">
        <f t="shared" si="26"/>
        <v>112775.60666666667</v>
      </c>
      <c r="N120" s="30">
        <f t="shared" si="27"/>
        <v>137800</v>
      </c>
      <c r="O120" s="18">
        <f t="shared" si="28"/>
        <v>49709.432516416171</v>
      </c>
      <c r="P120" s="31">
        <f t="shared" si="29"/>
        <v>0.36073608502479076</v>
      </c>
      <c r="Q120" s="30">
        <f t="shared" si="42"/>
        <v>112775.60666666667</v>
      </c>
      <c r="R120" s="44" t="s">
        <v>810</v>
      </c>
    </row>
    <row r="121" spans="1:18" ht="38.25">
      <c r="A121" s="11">
        <v>119</v>
      </c>
      <c r="B121" s="11">
        <v>881510</v>
      </c>
      <c r="C121" s="10" t="s">
        <v>782</v>
      </c>
      <c r="D121" s="20" t="s">
        <v>7</v>
      </c>
      <c r="E121" s="10" t="s">
        <v>8</v>
      </c>
      <c r="F121" s="4">
        <v>51408</v>
      </c>
      <c r="G121" s="16">
        <f t="shared" si="22"/>
        <v>827.67</v>
      </c>
      <c r="H121" s="30">
        <f t="shared" si="23"/>
        <v>52235.67</v>
      </c>
      <c r="I121" s="42">
        <v>117000</v>
      </c>
      <c r="J121" s="42">
        <v>145000</v>
      </c>
      <c r="K121" s="30">
        <f t="shared" si="24"/>
        <v>52235.67</v>
      </c>
      <c r="L121" s="30">
        <f t="shared" si="25"/>
        <v>145000</v>
      </c>
      <c r="M121" s="30">
        <f t="shared" si="26"/>
        <v>104745.22333333333</v>
      </c>
      <c r="N121" s="30">
        <f t="shared" si="27"/>
        <v>117000</v>
      </c>
      <c r="O121" s="18">
        <f t="shared" si="28"/>
        <v>47580.877392600007</v>
      </c>
      <c r="P121" s="31">
        <f t="shared" si="29"/>
        <v>0.40667416574871801</v>
      </c>
      <c r="Q121" s="30">
        <f t="shared" si="42"/>
        <v>104745.22333333333</v>
      </c>
      <c r="R121" s="44" t="s">
        <v>810</v>
      </c>
    </row>
    <row r="122" spans="1:18" ht="51">
      <c r="A122" s="11">
        <v>120</v>
      </c>
      <c r="B122" s="11">
        <v>876802</v>
      </c>
      <c r="C122" s="10" t="s">
        <v>783</v>
      </c>
      <c r="D122" s="20" t="s">
        <v>7</v>
      </c>
      <c r="E122" s="10" t="s">
        <v>8</v>
      </c>
      <c r="F122" s="4">
        <v>104632</v>
      </c>
      <c r="G122" s="16">
        <f t="shared" si="22"/>
        <v>1684.58</v>
      </c>
      <c r="H122" s="30">
        <f t="shared" si="23"/>
        <v>106316.58</v>
      </c>
      <c r="I122" s="42">
        <v>205700</v>
      </c>
      <c r="J122" s="42">
        <v>140000</v>
      </c>
      <c r="K122" s="30">
        <f t="shared" si="24"/>
        <v>106316.58</v>
      </c>
      <c r="L122" s="30">
        <f t="shared" si="25"/>
        <v>205700</v>
      </c>
      <c r="M122" s="30">
        <f t="shared" si="26"/>
        <v>150672.19333333333</v>
      </c>
      <c r="N122" s="30">
        <f t="shared" si="27"/>
        <v>140000</v>
      </c>
      <c r="O122" s="18">
        <f t="shared" si="28"/>
        <v>50543.919769168337</v>
      </c>
      <c r="P122" s="31">
        <f t="shared" si="29"/>
        <v>0.36102799835120242</v>
      </c>
      <c r="Q122" s="30">
        <f t="shared" si="42"/>
        <v>150672.19333333333</v>
      </c>
      <c r="R122" s="44" t="s">
        <v>810</v>
      </c>
    </row>
    <row r="123" spans="1:18" ht="76.5">
      <c r="A123" s="11">
        <v>121</v>
      </c>
      <c r="B123" s="11">
        <v>876801</v>
      </c>
      <c r="C123" s="10" t="s">
        <v>784</v>
      </c>
      <c r="D123" s="20" t="s">
        <v>7</v>
      </c>
      <c r="E123" s="10" t="s">
        <v>8</v>
      </c>
      <c r="F123" s="4">
        <v>72000</v>
      </c>
      <c r="G123" s="16">
        <f t="shared" si="22"/>
        <v>1159.2</v>
      </c>
      <c r="H123" s="30">
        <f t="shared" si="23"/>
        <v>73159.199999999997</v>
      </c>
      <c r="I123" s="42">
        <v>168800</v>
      </c>
      <c r="J123" s="42">
        <v>120000</v>
      </c>
      <c r="K123" s="30">
        <f t="shared" si="24"/>
        <v>73159.199999999997</v>
      </c>
      <c r="L123" s="30">
        <f t="shared" si="25"/>
        <v>168800</v>
      </c>
      <c r="M123" s="30">
        <f t="shared" si="26"/>
        <v>120653.06666666667</v>
      </c>
      <c r="N123" s="30">
        <f t="shared" si="27"/>
        <v>120000</v>
      </c>
      <c r="O123" s="18">
        <f t="shared" si="28"/>
        <v>47823.744397666407</v>
      </c>
      <c r="P123" s="31">
        <f t="shared" si="29"/>
        <v>0.39853120331388675</v>
      </c>
      <c r="Q123" s="30">
        <f t="shared" si="42"/>
        <v>120653.06666666667</v>
      </c>
      <c r="R123" s="44" t="s">
        <v>810</v>
      </c>
    </row>
    <row r="124" spans="1:18" ht="51">
      <c r="A124" s="11">
        <v>122</v>
      </c>
      <c r="B124" s="11">
        <v>886012</v>
      </c>
      <c r="C124" s="10" t="s">
        <v>785</v>
      </c>
      <c r="D124" s="20" t="s">
        <v>7</v>
      </c>
      <c r="E124" s="10" t="s">
        <v>8</v>
      </c>
      <c r="F124" s="10"/>
      <c r="G124" s="10"/>
      <c r="H124" s="10"/>
      <c r="I124" s="79"/>
      <c r="J124" s="42">
        <v>145000</v>
      </c>
      <c r="K124" s="30">
        <f t="shared" si="24"/>
        <v>145000</v>
      </c>
      <c r="L124" s="30">
        <f t="shared" si="25"/>
        <v>145000</v>
      </c>
      <c r="M124" s="30">
        <f t="shared" si="26"/>
        <v>145000</v>
      </c>
      <c r="N124" s="30">
        <f t="shared" si="27"/>
        <v>145000</v>
      </c>
      <c r="O124" s="18" t="e">
        <f>STDEV(J124)</f>
        <v>#DIV/0!</v>
      </c>
      <c r="P124" s="30" t="e">
        <f t="shared" si="29"/>
        <v>#DIV/0!</v>
      </c>
      <c r="Q124" s="45">
        <f>J124</f>
        <v>145000</v>
      </c>
      <c r="R124" s="49" t="s">
        <v>808</v>
      </c>
    </row>
    <row r="125" spans="1:18">
      <c r="A125" s="18"/>
      <c r="B125" s="18"/>
      <c r="C125" s="18" t="s">
        <v>814</v>
      </c>
      <c r="D125" s="18"/>
      <c r="E125" s="18"/>
      <c r="F125" s="18"/>
      <c r="G125" s="18"/>
      <c r="H125" s="30">
        <f>SUM(H3:H124)</f>
        <v>14770434.010000015</v>
      </c>
      <c r="I125" s="79">
        <f>SUM(I3:I124)</f>
        <v>22013726</v>
      </c>
      <c r="J125" s="45">
        <f>SUM(J3:J124)</f>
        <v>31540000</v>
      </c>
      <c r="K125" s="18"/>
      <c r="L125" s="18"/>
      <c r="M125" s="18"/>
      <c r="N125" s="18"/>
      <c r="O125" s="18"/>
      <c r="P125" s="18"/>
      <c r="Q125" s="30">
        <f>SUM(Q3:Q124)</f>
        <v>20411104.169999994</v>
      </c>
      <c r="R125" s="18"/>
    </row>
  </sheetData>
  <autoFilter ref="A2:R125"/>
  <mergeCells count="1">
    <mergeCell ref="A1:R1"/>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GRUPO 1 TOMOGRAFIA</vt:lpstr>
      <vt:lpstr>GRUPO 2 IMAG</vt:lpstr>
      <vt:lpstr>GRUPO 3 IMAG</vt:lpstr>
      <vt:lpstr>GRUPO 4 IMAG</vt:lpstr>
      <vt:lpstr>'GRUPO 1 TOMOGRAFIA'!_Hlk30777110</vt:lpstr>
      <vt:lpstr>'GRUPO 2 IMAG'!_Toc66690210</vt:lpstr>
      <vt:lpstr>'GRUPO 3 IMAG'!_Toc66690211</vt:lpstr>
      <vt:lpstr>'GRUPO 4 IMAG'!_Toc66690212</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Alexander</dc:creator>
  <cp:lastModifiedBy>Jaime Alexander</cp:lastModifiedBy>
  <dcterms:created xsi:type="dcterms:W3CDTF">2021-04-04T03:26:44Z</dcterms:created>
  <dcterms:modified xsi:type="dcterms:W3CDTF">2021-04-08T18:06:55Z</dcterms:modified>
</cp:coreProperties>
</file>