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felia.arevalo\Desktop\OFELIA 2021\MENOR 003 ESEVI\ADENDA 5\"/>
    </mc:Choice>
  </mc:AlternateContent>
  <bookViews>
    <workbookView xWindow="0" yWindow="0" windowWidth="22905" windowHeight="7560"/>
  </bookViews>
  <sheets>
    <sheet name="PRESUPUESTO" sheetId="1" r:id="rId1"/>
    <sheet name="AIU" sheetId="4"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xlnm._FilterDatabase" localSheetId="0" hidden="1">PRESUPUESTO!$C$1:$C$395</definedName>
    <definedName name="A">[1]INSUMOS!#REF!</definedName>
    <definedName name="A_IMPRESIÓN_IM">#REF!</definedName>
    <definedName name="AAAA">#REF!</definedName>
    <definedName name="Andres">[2]INSUMOS!#REF!</definedName>
    <definedName name="Andres1">[3]INSUMOS!#REF!</definedName>
    <definedName name="Aº">[4]INSUMOS!#REF!</definedName>
    <definedName name="APU1S">#REF!</definedName>
    <definedName name="_xlnm.Extract">#REF!</definedName>
    <definedName name="_xlnm.Print_Area" localSheetId="1">AIU!$A$1:$I$73</definedName>
    <definedName name="_xlnm.Print_Area" localSheetId="0">PRESUPUESTO!$A$1:$G$393</definedName>
    <definedName name="Base_datos_IM">#REF!</definedName>
    <definedName name="_xlnm.Database">#REF!</definedName>
    <definedName name="BuiltIn_Print_Area">#REF!</definedName>
    <definedName name="BuiltIn_Print_Area___0">#REF!</definedName>
    <definedName name="CANTIDAD">'[5]LISTA DE CANTIDADES'!$A$7:$X$1122</definedName>
    <definedName name="EURO">#REF!</definedName>
    <definedName name="Extracción_IM">#REF!</definedName>
    <definedName name="INVENTARIO">[6]Inventario!$A$2:$E$582</definedName>
    <definedName name="JF">#REF!</definedName>
    <definedName name="JJ">[4]INSUMOS!#REF!</definedName>
    <definedName name="m">'[7]LISTA DE CANTIDADES'!$A$7:$X$1122</definedName>
    <definedName name="MATERIALES">[8]List_MATERIALES!$B$8:$B$1102</definedName>
    <definedName name="OLE_LINK1" localSheetId="0">PRESUPUESTO!#REF!</definedName>
    <definedName name="Omar">[2]INSUMOS!#REF!</definedName>
    <definedName name="PINTURAS">"PROVISIONALES!$D$10:$D$84"</definedName>
    <definedName name="Presupuesto">[9]INSUMOS!#REF!</definedName>
    <definedName name="_xlnm.Print_Titles" localSheetId="0">PRESUPUESTO!$1:$8</definedName>
    <definedName name="trm">#REF!</definedName>
    <definedName name="TRTRT">[1]INSUMOS!#REF!</definedName>
    <definedName name="USD">#REF!</definedName>
    <definedName name="w">'[10]LISTA DE CANTIDADES'!$A$7:$X$1122</definedName>
    <definedName name="WW">#REF!</definedName>
    <definedName name="XX">#REF!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68" i="4" l="1"/>
  <c r="H71" i="4"/>
  <c r="H70" i="4"/>
  <c r="H69" i="4"/>
  <c r="I69" i="4"/>
  <c r="H66" i="4"/>
  <c r="H65" i="4"/>
  <c r="D4" i="4"/>
  <c r="H62" i="4"/>
  <c r="F347" i="4" l="1"/>
  <c r="D292" i="4"/>
  <c r="D291" i="4"/>
  <c r="D290" i="4"/>
  <c r="D289" i="4"/>
  <c r="G64" i="4"/>
  <c r="I64" i="4" s="1"/>
  <c r="G63" i="4"/>
  <c r="G61" i="4"/>
  <c r="I61" i="4" s="1"/>
  <c r="G60" i="4"/>
  <c r="G59" i="4"/>
  <c r="G58" i="4"/>
  <c r="I58" i="4" s="1"/>
  <c r="G57" i="4"/>
  <c r="H54" i="4" s="1"/>
  <c r="I54" i="4" s="1"/>
  <c r="G56" i="4"/>
  <c r="G55" i="4"/>
  <c r="G53" i="4"/>
  <c r="H50" i="4" s="1"/>
  <c r="I50" i="4" s="1"/>
  <c r="G52" i="4"/>
  <c r="G51" i="4"/>
  <c r="G49" i="4"/>
  <c r="G48" i="4"/>
  <c r="G47" i="4"/>
  <c r="G46" i="4"/>
  <c r="I46" i="4" s="1"/>
  <c r="H45" i="4"/>
  <c r="I45" i="4" s="1"/>
  <c r="G28" i="4"/>
  <c r="F28" i="4"/>
  <c r="E28" i="4"/>
  <c r="F27" i="4"/>
  <c r="G27" i="4" s="1"/>
  <c r="I27" i="4" s="1"/>
  <c r="G26" i="4"/>
  <c r="I26" i="4" s="1"/>
  <c r="F26" i="4"/>
  <c r="G25" i="4"/>
  <c r="I25" i="4" s="1"/>
  <c r="F25" i="4"/>
  <c r="F24" i="4"/>
  <c r="G24" i="4" s="1"/>
  <c r="I24" i="4" s="1"/>
  <c r="G23" i="4"/>
  <c r="F23" i="4"/>
  <c r="F22" i="4"/>
  <c r="G22" i="4" s="1"/>
  <c r="I22" i="4" s="1"/>
  <c r="F21" i="4"/>
  <c r="G21" i="4" s="1"/>
  <c r="I21" i="4" s="1"/>
  <c r="F20" i="4"/>
  <c r="G20" i="4" s="1"/>
  <c r="I20" i="4" s="1"/>
  <c r="F19" i="4"/>
  <c r="G19" i="4" s="1"/>
  <c r="I19" i="4" s="1"/>
  <c r="G18" i="4"/>
  <c r="I18" i="4" s="1"/>
  <c r="F18" i="4"/>
  <c r="G17" i="4"/>
  <c r="I17" i="4" s="1"/>
  <c r="F17" i="4"/>
  <c r="F16" i="4"/>
  <c r="G16" i="4" s="1"/>
  <c r="I16" i="4" s="1"/>
  <c r="G15" i="4"/>
  <c r="F15" i="4"/>
  <c r="F14" i="4"/>
  <c r="G14" i="4" s="1"/>
  <c r="I14" i="4" s="1"/>
  <c r="F13" i="4"/>
  <c r="G13" i="4" s="1"/>
  <c r="I13" i="4" s="1"/>
  <c r="F12" i="4"/>
  <c r="G12" i="4" s="1"/>
  <c r="G11" i="4"/>
  <c r="I11" i="4" s="1"/>
  <c r="I62" i="4" l="1"/>
  <c r="I49" i="4"/>
  <c r="I12" i="4"/>
  <c r="H10" i="4"/>
  <c r="I10" i="4" s="1"/>
  <c r="I15" i="4"/>
  <c r="I23" i="4"/>
  <c r="I28" i="4"/>
  <c r="G37" i="4"/>
  <c r="I37" i="4" s="1"/>
  <c r="G41" i="4"/>
  <c r="I41" i="4" s="1"/>
  <c r="I57" i="4"/>
  <c r="G34" i="4"/>
  <c r="I34" i="4" s="1"/>
  <c r="G42" i="4"/>
  <c r="I42" i="4" s="1"/>
  <c r="D5" i="4"/>
  <c r="G33" i="4"/>
  <c r="I33" i="4" s="1"/>
  <c r="I53" i="4"/>
  <c r="G31" i="4"/>
  <c r="G35" i="4"/>
  <c r="I35" i="4" s="1"/>
  <c r="G39" i="4"/>
  <c r="G43" i="4"/>
  <c r="I47" i="4"/>
  <c r="I51" i="4"/>
  <c r="I55" i="4"/>
  <c r="I59" i="4"/>
  <c r="I63" i="4"/>
  <c r="G44" i="4"/>
  <c r="I44" i="4" s="1"/>
  <c r="G32" i="4"/>
  <c r="I32" i="4" s="1"/>
  <c r="G36" i="4"/>
  <c r="I36" i="4" s="1"/>
  <c r="G40" i="4"/>
  <c r="I40" i="4" s="1"/>
  <c r="I48" i="4"/>
  <c r="I52" i="4"/>
  <c r="I56" i="4"/>
  <c r="I60" i="4"/>
  <c r="F116" i="1"/>
  <c r="F105" i="1"/>
  <c r="I39" i="4" l="1"/>
  <c r="H38" i="4"/>
  <c r="I38" i="4" s="1"/>
  <c r="I31" i="4"/>
  <c r="H30" i="4"/>
  <c r="I65" i="4"/>
  <c r="I66" i="4"/>
  <c r="H72" i="4"/>
  <c r="F10" i="1"/>
  <c r="F11" i="1"/>
  <c r="F12" i="1"/>
  <c r="F13" i="1"/>
  <c r="F14" i="1"/>
  <c r="F15" i="1"/>
  <c r="F16" i="1"/>
  <c r="F17" i="1"/>
  <c r="F18" i="1"/>
  <c r="F21" i="1"/>
  <c r="F22" i="1"/>
  <c r="F23" i="1"/>
  <c r="F24" i="1"/>
  <c r="F27" i="1"/>
  <c r="F28" i="1"/>
  <c r="F29" i="1"/>
  <c r="F30" i="1"/>
  <c r="F31" i="1"/>
  <c r="F32" i="1"/>
  <c r="F33" i="1"/>
  <c r="F36" i="1"/>
  <c r="F37" i="1"/>
  <c r="F38" i="1"/>
  <c r="F39" i="1"/>
  <c r="F40" i="1"/>
  <c r="F41" i="1"/>
  <c r="F42" i="1"/>
  <c r="F43" i="1"/>
  <c r="F44" i="1"/>
  <c r="F47" i="1"/>
  <c r="F48" i="1"/>
  <c r="F51" i="1"/>
  <c r="F52" i="1" s="1"/>
  <c r="F54" i="1"/>
  <c r="F55" i="1"/>
  <c r="F56" i="1"/>
  <c r="F57" i="1"/>
  <c r="F58" i="1"/>
  <c r="F59" i="1"/>
  <c r="F60" i="1"/>
  <c r="F61" i="1"/>
  <c r="F62" i="1"/>
  <c r="F63" i="1"/>
  <c r="F64" i="1"/>
  <c r="F65" i="1"/>
  <c r="I30" i="4" l="1"/>
  <c r="H29" i="4"/>
  <c r="F49" i="1"/>
  <c r="F45" i="1"/>
  <c r="F34" i="1"/>
  <c r="F25" i="1"/>
  <c r="F66" i="1"/>
  <c r="F19" i="1"/>
  <c r="I29" i="4" l="1"/>
  <c r="F377" i="1"/>
  <c r="F376" i="1"/>
  <c r="F375" i="1"/>
  <c r="F374" i="1"/>
  <c r="F373" i="1"/>
  <c r="F372" i="1"/>
  <c r="F371" i="1"/>
  <c r="F370" i="1"/>
  <c r="F369" i="1"/>
  <c r="F368" i="1"/>
  <c r="F367" i="1"/>
  <c r="F365" i="1"/>
  <c r="F364" i="1"/>
  <c r="F363" i="1"/>
  <c r="F362" i="1"/>
  <c r="F361" i="1"/>
  <c r="F360" i="1"/>
  <c r="F359" i="1"/>
  <c r="F357" i="1"/>
  <c r="F356" i="1"/>
  <c r="F355" i="1"/>
  <c r="F354" i="1"/>
  <c r="F353" i="1"/>
  <c r="F352" i="1"/>
  <c r="F351" i="1"/>
  <c r="F350" i="1"/>
  <c r="F349" i="1"/>
  <c r="F348" i="1"/>
  <c r="F347" i="1"/>
  <c r="F346" i="1"/>
  <c r="F345" i="1"/>
  <c r="F341" i="1"/>
  <c r="F340" i="1"/>
  <c r="F339" i="1"/>
  <c r="F338" i="1"/>
  <c r="F337" i="1"/>
  <c r="F336" i="1"/>
  <c r="F335" i="1"/>
  <c r="F334" i="1"/>
  <c r="F333" i="1"/>
  <c r="F331" i="1"/>
  <c r="F330" i="1"/>
  <c r="F329" i="1"/>
  <c r="F328" i="1"/>
  <c r="F327" i="1"/>
  <c r="F326" i="1"/>
  <c r="F325" i="1"/>
  <c r="F324" i="1"/>
  <c r="F323" i="1"/>
  <c r="F322" i="1"/>
  <c r="F321" i="1"/>
  <c r="F320" i="1"/>
  <c r="F319" i="1"/>
  <c r="F318" i="1"/>
  <c r="F317" i="1"/>
  <c r="F313" i="1"/>
  <c r="F312" i="1"/>
  <c r="F309" i="1"/>
  <c r="F308" i="1"/>
  <c r="F307" i="1"/>
  <c r="F306" i="1"/>
  <c r="F305" i="1"/>
  <c r="F304" i="1"/>
  <c r="F303" i="1"/>
  <c r="F302" i="1"/>
  <c r="O301" i="1"/>
  <c r="F301" i="1"/>
  <c r="F300" i="1"/>
  <c r="F297" i="1"/>
  <c r="F296" i="1"/>
  <c r="F295" i="1"/>
  <c r="F294" i="1"/>
  <c r="F293" i="1"/>
  <c r="F292" i="1"/>
  <c r="F291" i="1"/>
  <c r="F290" i="1"/>
  <c r="F289" i="1"/>
  <c r="F288" i="1"/>
  <c r="F287" i="1"/>
  <c r="F286" i="1"/>
  <c r="F285" i="1"/>
  <c r="F284" i="1"/>
  <c r="F283" i="1"/>
  <c r="F282" i="1"/>
  <c r="F280" i="1"/>
  <c r="F279" i="1"/>
  <c r="F278" i="1"/>
  <c r="F277" i="1"/>
  <c r="F276" i="1"/>
  <c r="F275" i="1"/>
  <c r="F274" i="1"/>
  <c r="F273" i="1"/>
  <c r="F272" i="1"/>
  <c r="F268" i="1"/>
  <c r="F267" i="1"/>
  <c r="F265" i="1"/>
  <c r="F264" i="1"/>
  <c r="F263" i="1"/>
  <c r="F262" i="1"/>
  <c r="F261" i="1"/>
  <c r="F260" i="1"/>
  <c r="F259" i="1"/>
  <c r="F258" i="1"/>
  <c r="F256" i="1"/>
  <c r="F255" i="1"/>
  <c r="F254" i="1"/>
  <c r="F253" i="1"/>
  <c r="F252" i="1"/>
  <c r="F251" i="1"/>
  <c r="F250" i="1"/>
  <c r="F249" i="1"/>
  <c r="F248" i="1"/>
  <c r="F247" i="1"/>
  <c r="F246" i="1"/>
  <c r="F245" i="1"/>
  <c r="F244" i="1"/>
  <c r="F243" i="1"/>
  <c r="F242" i="1"/>
  <c r="F241" i="1"/>
  <c r="F240" i="1"/>
  <c r="F239" i="1"/>
  <c r="F238" i="1"/>
  <c r="F237" i="1"/>
  <c r="F236" i="1"/>
  <c r="F235" i="1"/>
  <c r="F234" i="1"/>
  <c r="F233" i="1"/>
  <c r="F229" i="1"/>
  <c r="F228" i="1"/>
  <c r="F227" i="1"/>
  <c r="F226" i="1"/>
  <c r="F225" i="1"/>
  <c r="F224" i="1"/>
  <c r="F223" i="1"/>
  <c r="F222" i="1"/>
  <c r="F221" i="1"/>
  <c r="F220" i="1"/>
  <c r="F219" i="1"/>
  <c r="F217" i="1"/>
  <c r="F216" i="1"/>
  <c r="F215" i="1"/>
  <c r="F214" i="1"/>
  <c r="F213" i="1"/>
  <c r="F212" i="1"/>
  <c r="F211" i="1"/>
  <c r="F210" i="1"/>
  <c r="F209" i="1"/>
  <c r="F207" i="1"/>
  <c r="F206" i="1"/>
  <c r="F205" i="1"/>
  <c r="F204" i="1"/>
  <c r="F203" i="1"/>
  <c r="F202" i="1"/>
  <c r="F201" i="1"/>
  <c r="F200" i="1"/>
  <c r="F199" i="1"/>
  <c r="F198" i="1"/>
  <c r="F197" i="1"/>
  <c r="F196" i="1"/>
  <c r="F195" i="1"/>
  <c r="F194" i="1"/>
  <c r="F193" i="1"/>
  <c r="F190" i="1"/>
  <c r="F189" i="1"/>
  <c r="F188" i="1"/>
  <c r="F187" i="1"/>
  <c r="F186" i="1"/>
  <c r="F185" i="1"/>
  <c r="F183" i="1"/>
  <c r="F182" i="1"/>
  <c r="F181" i="1"/>
  <c r="F180" i="1"/>
  <c r="F179" i="1"/>
  <c r="F178" i="1"/>
  <c r="F177" i="1"/>
  <c r="F176" i="1"/>
  <c r="F175" i="1"/>
  <c r="F174" i="1"/>
  <c r="F173" i="1"/>
  <c r="F172" i="1"/>
  <c r="F171" i="1"/>
  <c r="F170" i="1"/>
  <c r="F169" i="1"/>
  <c r="F168" i="1"/>
  <c r="F167" i="1"/>
  <c r="F166" i="1"/>
  <c r="F165" i="1"/>
  <c r="F164" i="1"/>
  <c r="F163" i="1"/>
  <c r="F162" i="1"/>
  <c r="F161" i="1"/>
  <c r="F159" i="1"/>
  <c r="F158" i="1"/>
  <c r="F157" i="1"/>
  <c r="F156" i="1"/>
  <c r="F155" i="1"/>
  <c r="F154" i="1"/>
  <c r="F153" i="1"/>
  <c r="F152" i="1"/>
  <c r="F151" i="1"/>
  <c r="F150"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5" i="1"/>
  <c r="F114" i="1"/>
  <c r="F113" i="1"/>
  <c r="F112" i="1"/>
  <c r="F111" i="1"/>
  <c r="F110" i="1"/>
  <c r="F109" i="1"/>
  <c r="F108" i="1"/>
  <c r="F107" i="1"/>
  <c r="F106" i="1"/>
  <c r="F101" i="1"/>
  <c r="F100" i="1"/>
  <c r="F99" i="1"/>
  <c r="F98" i="1"/>
  <c r="F97" i="1"/>
  <c r="F96" i="1"/>
  <c r="F94" i="1"/>
  <c r="F93" i="1"/>
  <c r="F92" i="1"/>
  <c r="F90" i="1"/>
  <c r="F89" i="1"/>
  <c r="F88" i="1"/>
  <c r="F87" i="1"/>
  <c r="F86" i="1"/>
  <c r="F84" i="1"/>
  <c r="F83" i="1"/>
  <c r="F82" i="1"/>
  <c r="F81" i="1"/>
  <c r="F80" i="1"/>
  <c r="F79" i="1"/>
  <c r="F78" i="1"/>
  <c r="F74" i="1"/>
  <c r="F73" i="1"/>
  <c r="F72" i="1"/>
  <c r="F71" i="1"/>
  <c r="F70" i="1"/>
  <c r="F69" i="1"/>
  <c r="F68" i="1"/>
  <c r="I73" i="4" l="1"/>
  <c r="F75" i="1"/>
  <c r="F102" i="1"/>
  <c r="F269" i="1"/>
  <c r="F310" i="1"/>
  <c r="F342" i="1"/>
  <c r="F378" i="1"/>
  <c r="F314" i="1"/>
  <c r="F380" i="1" l="1"/>
  <c r="F384" i="1" l="1"/>
  <c r="F385" i="1" s="1"/>
  <c r="F383" i="1"/>
  <c r="F382" i="1"/>
  <c r="F386" i="1" l="1"/>
  <c r="F388" i="1" l="1"/>
</calcChain>
</file>

<file path=xl/sharedStrings.xml><?xml version="1.0" encoding="utf-8"?>
<sst xmlns="http://schemas.openxmlformats.org/spreadsheetml/2006/main" count="812" uniqueCount="400">
  <si>
    <t xml:space="preserve">PRESUPUESTO GENERAL DE OBRA </t>
  </si>
  <si>
    <t>POLICIA NACIONAL</t>
  </si>
  <si>
    <t>PROYECTO: CONSULTORÍA INTEGRAL PARA LA ACTUALIZACIÓN, AJUSTE Y COMPLEMENTACIÓN DE LOS ESTUDIOS TÉCNICOS, INCLUYENDO EL TRÁMITE DE LICENCIAS Y PERMISOS A QUE DIERAN LUGAR, PARA LA CONSTRUCCIÓN DE LA FASE II DE LA ESCUELA DE SEGURIDAD VIAL.</t>
  </si>
  <si>
    <t>CANTIDADES ALCANCE 1 DE LA FASE II
(FRENTE 1, 2, 3, 4, 5 Y 6)</t>
  </si>
  <si>
    <t>ITEM</t>
  </si>
  <si>
    <t>DESCRIPCION</t>
  </si>
  <si>
    <t>UND</t>
  </si>
  <si>
    <t>VR. UNITARIO</t>
  </si>
  <si>
    <t>CANTIDADES</t>
  </si>
  <si>
    <t>VR. TOTAL</t>
  </si>
  <si>
    <t>PRELIMINARES</t>
  </si>
  <si>
    <t xml:space="preserve">LOCALIZACION, TRAZADO Y REPLANTEO </t>
  </si>
  <si>
    <t>M2</t>
  </si>
  <si>
    <t>CERRAMIENTO EN TEJA DE ZINC ONDULADA H=2.30m</t>
  </si>
  <si>
    <t>ML</t>
  </si>
  <si>
    <t>CERRAMIENTO EN POLISOMBRA H=2.30m</t>
  </si>
  <si>
    <t>DESCAPOTE A MAQUINA e=20cm (INCLUYE RETIRO Y DISPOSICION FINAL)</t>
  </si>
  <si>
    <t xml:space="preserve">CAMPAMENTO DE OBRA </t>
  </si>
  <si>
    <t>BATERIA DE BAÑOS</t>
  </si>
  <si>
    <t>ACOMETIDA PROVISIONAL DE AGUA (INCLUYE TRAMITE ANTE EMPRESA DE SERVICIOS PUBLICOS)</t>
  </si>
  <si>
    <t>ACOMETIDA PROVISIONAL DE ENERGÍA (INCLUYE TRAMITE ANTE EMPRESA DE SERVICIOS PUBLICOS)</t>
  </si>
  <si>
    <t>VALLA INFORMATIVA LICENCIA 4.0m x 2.0m DISEÑO DE ACUERDO A LO DISPUESTO POR LA ENTIDAD. INCLUYE ESTRUCTURA METALICA DE APOYO Y LAMINAS METALICAS PARA FIJACION DE BANNER</t>
  </si>
  <si>
    <t>EXCAVACIONES Y RELLENOS</t>
  </si>
  <si>
    <t>EXCAVACIÓN MANUAL EN MATERIAL COMÚN h=0.0-2.0m (INCLUYE TRASIEGO, RETIRO Y DISPOSICION FINAL)</t>
  </si>
  <si>
    <t>M3</t>
  </si>
  <si>
    <t>EXCAVACIÓN MECANICA MATERIAL SIN CLASIFICAR (INCLUYE TRASIEGO, RETIRO Y DISPOSICION FINAL)</t>
  </si>
  <si>
    <t>RELLENO  EN MATERIAL GRANULAR DE MEJORAMIENTO PARA ESTRUCTURAS Y NIVELACION. COMPACTACIÓN MECÁNICA. SEGÚN ESTUDIO DE SUELOS RELLENO  ARTICULO 311-13 INVIAS</t>
  </si>
  <si>
    <t>RELLENO CON MATERIAL PROVENIENTE DE LA EXCAVACION. COMPACTACIÓN MECÁNICA</t>
  </si>
  <si>
    <t>CIMENTACION</t>
  </si>
  <si>
    <t>BASE EN CONCRETO POBRE f’c=14MPa. ESPESOR MINIMO 5cm</t>
  </si>
  <si>
    <t xml:space="preserve">PILOTE PREEXCAVADO D=50cm. CONCRETO  f’c=28MPa. </t>
  </si>
  <si>
    <t xml:space="preserve">PILOTE PREEXCAVADO D=60m. CONCRETO  f’c=28MPa. </t>
  </si>
  <si>
    <t>CONCRETO PARA ZAPATAS, DADOS Y/O PEDESTALES f´c=28MPa</t>
  </si>
  <si>
    <t>VIGA DE CIMENTACIÓN EN CONCRETO f’c=28MPa</t>
  </si>
  <si>
    <t>MURO DE CONTENCION EN CONCRETO f’c=28MPa</t>
  </si>
  <si>
    <t xml:space="preserve">FILTRO FRANCES DE 0.50 X 0.30  INCLUYE TUBERIA PERFORADA DE 4", CON MATERIAL FILTRANTE 1" - 2" CON GEOTEXTIL NO TEJIDO </t>
  </si>
  <si>
    <t>ESTRUCTURAS  DE CONCRETO</t>
  </si>
  <si>
    <t>PLACA CONTRAPISO f’c=28 MPa e=0.12m. INCLUYE VIGA PERIMETRAL DESCOLGADA PARA CONFINAMIENTO DE PLACA DE 0.2X0.3M. INCLUYE CORTES, JUNTAS DE DILATACION, RELLENO DE JUNTAS (con respaldo de juntas preformado, de polietileno celular expandido ó rollo de espuma continuo, compuesto de una piel exterior no absorbente y una red interior de celda abierta y de celda cerrada) POLIETILENO DE SEPARACION ENTRE RELLENO Y PLACA</t>
  </si>
  <si>
    <t>COLUMNAS, PANTALLAS Y MUROS DE CONCRETO  f’c=28 MPa</t>
  </si>
  <si>
    <t>PLACA  AEREA ALIGERADA EN CONCRETO f’c=28 MPa. ALTURA DE PLACA h=0.55m,  TORTA SUPERIOR e=0.05m. INCLUYE VIGAS DESCOLGADAS, RIOSTRAS, VIGUETAS, TORTA SUPERIOR, ETC</t>
  </si>
  <si>
    <t>PLACA  AEREA  ALIGERADA EN CONCRETO f'c=28MPa. ALTURA DE PLACA h=0.55m, TORTA SUPERIOR e=0.05m, TORTA INFERIOR e=0.04m. INCLUYE VIGAS DESCOLGADAS, RIOSTRAS, VIGUETAS, TORTA SUPERIOR, TORTA INFERIOR, ETC</t>
  </si>
  <si>
    <t xml:space="preserve">VIGAS AÉREAS EN CONCRETO f’c=28 MPa </t>
  </si>
  <si>
    <t>PLACA EN LAMINA COLABORANTE STELL DECK 2" CALIBRE 22. H=0.12m. CONCRETO DE f’c=21 Mpa</t>
  </si>
  <si>
    <t>ESCALERAS EN CONCRETO  f’c=28 Mpa</t>
  </si>
  <si>
    <t>RAMPA EN CONCRETO DE 28MPa, e=0.10m</t>
  </si>
  <si>
    <t>TANQUE SUBTERRÁNEO CONCRETO f´c=28 MPa IMPERMEABILIZADO INTEGRALMENTE CON XYPEX ADMIX C-2000. INCLUYE CINTA PVC JUNTA. TAPAS DE ALFAJOR. PASAMUROS CON RUANAS EN PLATINA. CUELLOS DE GANSO DE VENTILACION. ACABADO SUPERFICIE INTERNA con Impermeabilizante de la red de capilares y/o microfisuras del concreto</t>
  </si>
  <si>
    <t>ACERO DE  REFUERZO</t>
  </si>
  <si>
    <t>ACERO DE REFUERZO. SUMINISTRO, TRANSPORTE, TRASIEGO, CORTE,  FIGURACIÓN, COLOCACIÓN Y AMARRE DEL REFUERZO DE ACERO.</t>
  </si>
  <si>
    <t>KG</t>
  </si>
  <si>
    <t>MALLA ELECTROSOLDADA. SUMINISTRO, TRANSPORTE, CORTE, FIGURACIÓN, COLOCACIÓN Y AMARRE DE LAS MALLAS FABRICADAS CON ALAMBRES CORRUGADOS DE ALTA RESISTENCIA.</t>
  </si>
  <si>
    <t>ESTRUCTURA METALICA</t>
  </si>
  <si>
    <t>ESTRUCTURA METÁLICA. SUMINISTRO, TRANSPORTE, MONTAJE Y PINTURA DE ELEMENTOS EN METAL PARA CONFORMAR LAS ESTRUCTURA METÁLICAS DEL PROYECTO (SOLDADA O PERNADA)</t>
  </si>
  <si>
    <t>MAMPOSTERIA</t>
  </si>
  <si>
    <t>MURO EN SISTEMA DURAPANEL PARA FACHADAS. INCLUYE ANCLAJES EN PISO Y TECHO, NUCLEO EN POLIESTIRENO EXPANDIDO, MALLAS  DELANTERA Y POSTERIOR EN ACERO GALVANIZADO, CONECTORES DE ACERO, MORTERO LISO TIPO PAÑETE SOBRE AMBAS CARAS COMO ACABADO FINAL</t>
  </si>
  <si>
    <t>MURO FACHADA EN LADRILLO PRENSADO LIVIANO  24.5X6X12. INCLUYE MALLA RAM ENTRE HILADAS</t>
  </si>
  <si>
    <t>LAVADO, LIMPIEZA E IMPERMEABILIZACION FACHADA DE MAMPOSTERIA A LA VISTA. PROHIBIDO USO DE ACIDO MURIATICO PARA LAVADO</t>
  </si>
  <si>
    <t>MURO EN SUPERBOARD UNA SOLA CARA PARA INTERIORES. ACABADO MASILLADO Y PINTADO A UNA MANO COLOR BLANCO. PERFILERIA CAL. 20. ESPESOR DE LAMINA 10mm. INCLUYE AISLANTE TERMOACUSTICO DE e= 1"  Aislamiento acústico y térmico de lana mineral de vidrio biosoluble en forma de láminas</t>
  </si>
  <si>
    <t>MURO EN CONCRETO f'c=21MPa, ESPESOR DE MURO 15CM</t>
  </si>
  <si>
    <t>POYO CONCRETO f'c=21MPa 15CMx20CM</t>
  </si>
  <si>
    <t>MURO EN BLOQUE N°5 30x20x12. INCLUYE MALLA RAM</t>
  </si>
  <si>
    <t>MURO EN BLOQUE N°4 30x20x10. INCLUYE MALLA RAM</t>
  </si>
  <si>
    <t>VIGUETA DE CONFINAMIENTO, DINTEL O ALFAJIA EN CONCRETO DE f'c=21MPa DE HASTA 0.15m x 0.25m. INCLUYE REFUERZO</t>
  </si>
  <si>
    <t>COLUMNETAS Y TENSORES DE CONFINAMIENTO f'c=21MPa DE HASTA  0.15m x 0.25m. INCLUYE REFUERZO</t>
  </si>
  <si>
    <t>ANCLAJE EPOXICO (DIAMETRO DE 3/8" A 6/8") L=0.70m. INCLUYE ACERO DEL ANCLAJE</t>
  </si>
  <si>
    <t>DOVELA DE CONFINAMIENTO CONCRETO GROUTING f'c=21MPa PARA MURO FACHADA MAMPOSTERIA PERFORACION VERTICAL. INCLUYE REFUERZO</t>
  </si>
  <si>
    <t>PAÑETE LISO (SOBRE  MUROS Y/O BAJO PLACA) MORTERO 1:3, e=1.5 CM. INCLUYE FILOS Y DILATACIONES. INCLUYE FACTOR POR METROS LINEALES  DE CARTELAS, VANOS, ETC</t>
  </si>
  <si>
    <t xml:space="preserve">PISO LOSA EN PIEDRA MUÑECA, FORMATO: 100X100X2CM, SIN PULIR (ASERRADA), COLOR AMARILLO, SELLADA ANTES Y DESPUES DE LA INSTALACIÓN. INCLUYE CENEFA </t>
  </si>
  <si>
    <t>CUBIERTAS</t>
  </si>
  <si>
    <t>ALISTADO  EN MORTERO INPERMEABILIZADO 1:4 (ARENA LAVADA) e=0.05m. PARA CUBIERTA. INCLUYE MEDIAS CAÑAS Y REMATES CONTRA ESTRUCTURA Y/O MAMPOSTERIA</t>
  </si>
  <si>
    <t>SUMINISTRO E INSTALACION DE IMPERMEABILIZACION CON MEMBRANA POLIMERICA 15G e=1.5mm.  INCLUYE MEDIAS CAÑAS Y REMATES CONTRA ESTRUCTURA Y/O MAMPOSTERIA</t>
  </si>
  <si>
    <t>SUMINISTRO E INSTALACION DE TAPA PREFABRICADA DE CONCRETO DE e=0.05m. REFORZADA CON MALLA ELECTROSOLDADA. GOTERO INFERIOR PERIMETRAL</t>
  </si>
  <si>
    <t>SUMINISTRO E INSTALACION DE ESCOTILLAS EN LAMINA DE ALFAJOR DE 3mm DE ESPESOR, CON ESTRUCTURA METALICA EN PERFIL 1"X1"X3/16". CON MANIJA INTERIOR Y EXTERIOR. CON CIERRE PARA CANDADO. INCLUYE CANDADO LAMINADO 50mm YALE. DIMENSIONES DE COMPUERTA 70X70CM</t>
  </si>
  <si>
    <t>SUMINISTRO E INSTALACION DE BARANDA METALICA, PARALES DOBLES EN PLATINA  METALICA DE 1/2" X 2-1/2" Y PASAMANOS TRIPLE EN PERFIL TUBULAR DE 2"x3mm, ACABADO PINTURA ESMALTE PARA METAL COLOR NEGRO MATE O GRAFITO SOBRE BASE ANTICORROSIVA. ALTURA BARANDA 1.0m. INLCUYE SISTEMA DE ANCLAJE A ESTRUCTURA Y PLATINAS DE ANCLAJE</t>
  </si>
  <si>
    <t xml:space="preserve">SUMINISTRO E INSTALACION DE CUBIERTA EN POLICARBONATO ALVEOLAR 10MM. INCLUYE TODOS LOS ACCESORIOS REQUERIDOS PARA ADOSAR A ESTRUCTURA METALICA </t>
  </si>
  <si>
    <t>SUMINISTRO E INSTALACION DE FLANCHE METALICO GALVANIZADO CALIBRE 20. LONGITUD DE DESARROLLO HASTA DE 1M. ACABADO PINTURA IMPRIMANTE, ANTICORROSIVO Y ESMALTE</t>
  </si>
  <si>
    <t>CARPINTERIA METALICA,  MADERA Y PVC</t>
  </si>
  <si>
    <t xml:space="preserve">PUERTAS </t>
  </si>
  <si>
    <t>PUERTAS METALICAS (P-10, P-11, P-12, P-14, P-15, P-16) EN LAMINA COLD ROLLED CALIBRE 18 (1.2mm). HOJA ENTAMBORADOS REFORZADOS. INCLUYE MARCO EN LAMINA COLD ROLLED CALIBRE 18" (MARCO CARGADO CONCRETO FLUIDO). COLOR.  INCLUYE CERRADURAS, BISAGRAS, PASADORES, MANIJAS, HERRAJES, ANCLAJES, ANTICORROSIVO Y ACABADO EN ESMALTE, SEGÚN DISEÑO ARQUITECTONICO.  CERRADURA B362 MULTIPUNTO ANTIQUE SCHLAGE + TIRADOR ACERO INOXIDABLE 1"</t>
  </si>
  <si>
    <t>PUERTAS METALICAS (P-17, P-18, P-19) EN LAMINA COLD ROLLED CALIBRE 18 (1.2mm). HOJA ENTAMBORADOS REFORZADOS. INCLUYE MARCO EN LAMINA COLD ROLLED CALIBRE 18" (MARCO CARGADO CONCRETO FLUIDO). COLOR.  INCLUYE CERRADURAS, BISAGRAS, PASADORES, MANIJAS, HERRAJES, ANCLAJES, ANTICORROSIVO Y ACABADO EN ESMALTE, SEGÚN DISEÑO ARQUITECTONICO. BARRA ANTIPANICO HORIZONTAL + CERRADURA GEO MANIJA CROMO SATINADO</t>
  </si>
  <si>
    <t>PUERTAS METALICAS CORTAFUEGO NORMA UL (P-13) LAMINA GALVANIZADA. HOJA ENTAMBORADOS REFORZADOS. INCLUYE MARCO EN LAMINA COLD ROLLED CALIBRE 18" (MARCO CARGADO CONCRETO FLUIDO). COLOR.  INCLUYE CERRADURAS, BISAGRAS, PASADORES, MANIJAS, HERRAJES, ANCLAJES, ANTICORROSIVO Y ACABADO EN ESMALTE, SEGÚN DISEÑO ARQUITECTONICO. BARRA ANTIPANICO HORIZONTAL + CERRADURA GEO MANIJA CROMO SATINADO  + BRAZO HIDRAULICO AUTOMATICO</t>
  </si>
  <si>
    <t>PUERTAS METALICAS (P-20, P-21) EN LAMINA COLD ROLLED CALIBRE 18 (1.2mm). HOJA TIPO REJILLA  REFORZADOS. INCLUYE MARCO EN LAMINA COLD ROLLED CALIBRE 18" (MARCO CARGADO CONCRETO FLUIDO). COLOR.  INCLUYE CERRADURAS, BISAGRAS, PASADORES, MANIJAS, HERRAJES, ANCLAJES, ANTICORROSIVO Y ACABADO EN ESMALTE, SEGÚN DISEÑO ARQUITECTONICO. CERRADURA GEO MANIJA CROMO SATINADO  TIRADOR ACERO INOXIDABLE 1"</t>
  </si>
  <si>
    <t>PUERTAS EN  MADERA (P-01, P-03, P-04, P-06), COMPUESTA POR HOJA ENTAMBORADA EN LAMINA MELAMINICA DE 15MM CON REFUERZO BASTIDORES INTERNO. COLOR A ESCOGER POR LA ENTIDAD, CON DILATACIONES INTERMEDIAS Y/O LISAS, CON CANTO RIGIDO. INCLUYE MARCO EN CEDRO DILATADO A MURO. INCLUYE CERRADURAS, BISAGRAS, PASADORES, MANIJAS, HERRAJES, ANCLAJES, TARUGOS, ETC. SEGÚN DISEÑO ARQUITECTONICO. CERRADURA GEO MANIJA CROMO SATINADO</t>
  </si>
  <si>
    <t>PUERTAS EN  MADERA (P-02, P-05, P-09), COMPUESTA POR HOJA ENTAMBORADA EN LAMINA MELAMINICA DE 15MM CON REFUERZO BASTIDORES INTERNO. COLOR A ESCOGER POR LA ENTIDAD, CON DILATACIONES INTERMEDIAS Y/O LISAS, CON CANTO RIGIDO. INCLUYE MARCO EN CEDRO DILATADO A MURO. INCLUYE CERRADURAS, BISAGRAS, PASADORES, MANIJAS, HERRAJES, ANCLAJES, TARUGOS, ETC. SEGÚN DISEÑO ARQUITECTONICO.  TIRADOR ACERO INOX 1-1/2"</t>
  </si>
  <si>
    <t>PUERTAS EN  MADERA (P-07, P-08), COMPUESTA POR HOJA ENTAMBORADA EN LAMINA MELAMINICA DE 15MM CON REFUERZO BASTIDORES INTERNO. COLOR A ESCOGER POR LA ENTIDAD, CON DILATACIONES INTERMEDIAS Y/O LISAS, CON CANTO RIGIDO. INCLUYE MARCO EN CEDRO DILATADO A MURO. INCLUYE CERRADURAS, BISAGRAS, PASADORES, MANIJAS, HERRAJES, ANCLAJES, TARUGOS, ETC. SEGÚN DISEÑO ARQUITECTONICO.  BARRA ANTIPANICO HORIZONTAL + CERRADURA GEO MANIJA CROMO SATINADO + BRAZO HIDRAULICO AUTOMATICO</t>
  </si>
  <si>
    <t>PUERTAS VENTANAS</t>
  </si>
  <si>
    <t>PUERTA VENTANA EN PVC (PV-09), CON CAMARA DE 31.5MM. DOBLE CRISTALERIA. CRISTAL EXTERIOR VIDRIO LAMINADO 10MM (4MM NC + PVB 0.76MM + 6MM NC). CRISTAL INTERIOR VIDRIO LAMINADO 8MM (4MM NC + PVB 0.76MM + 4MM NC), COLOR PERFILERIA PVC NEGRO O GRIS GRAFITO. INSTALACION CON SILICONA ANTIHONGO, CANTIDAD MODULOS SEGUN CUADRO DE VENTANAS. INCLUYE ACCCESORIOS, SELLOS, EMPAQUES, FIJACIONES, ETC. INCLUYE CERRADURAS</t>
  </si>
  <si>
    <t>PUERTA VENTANA EN PVC (PV-08, PV-16. PV-17, PV-18, PV-19, PV-20, PV-21, PV-22, PV-23, PV-24, PV-25, PV-26, PV-27, PV-28, PV-29, PV-30, PV-31, PV-32, PV-33, PV-345, PV-36, PV-37, PV-38, PV-39),  VIDRIO TRASLUCIDO SANDBLASTEADO LAMINADO 8MM (4MM NC + PVB 0.76MM + 4MM NC), COLOR PERFILERIA PVC NEGRO O GRIS GRAFITO. INSTALACION CON SILICONA ANTIHONGO, CANTIDAD MODULOS SEGUN CUADRO DE VENTANAS. INCLUYE ACCCESORIOS, SELLOS, EMPAQUES, FIJACIONES, ETC. INCLUYE CERRADURAS</t>
  </si>
  <si>
    <t>PUERTA VENTANA EN PVC (PV-01, PV-04. PV-05, PV-07, PV-13, PV-14, PV-15),  VIDRIO TRASLUCIDO SANDBLASTEADO LAMINADO 8MM (4MM NC + PVB 0.76MM + 4MM NC), COLOR PERFILERIA PVC NEGRO O GRIS GRAFITO. INSTALACION CON SILICONA ANTIHONGO, CANTIDAD MODULOS SEGUN CUADRO DE VENTANAS. INCLUYE ACCCESORIOS, SELLOS, EMPAQUES, FIJACIONES, ETC. INCLUYE CERRADURAS</t>
  </si>
  <si>
    <t>PUERTA VENTANA EN PVC (PV-02, PV-03. PV-06),  VIDRIO TRASLUCIDO SANDBLASTEADO LAMINADO 8MM (4MM NC + PVB 0.76MM + 4MM NC), COLOR PERFILERIA PVC NEGRO O GRIS GRAFITO. INSTALACION CON SILICONA ANTIHONGO, CANTIDAD MODULOS SEGUN CUADRO DE VENTANAS. INCLUYE ACCCESORIOS, SELLOS, EMPAQUES, FIJACIONES, ETC. INCLUYE CERRADURAS</t>
  </si>
  <si>
    <t>PUERTA VENTANA EN PVC (PV-10, PV-11. PV-12)  VIDRIO TRASLUCIDO SANDBLASTEADO TEMPLADO 10MM, COLOR PERFILERIA PVC NEGRO O GRIS GRAFITO. INSTALACION CON SILICONA ANTIHONGO, CANTIDAD MODULOS SEGUN CUADRO DE VENTANAS. INCLUYE ACCCESORIOS, SELLOS, EMPAQUES, FIJACIONES, ETC. INCLUYE CERRADURAS</t>
  </si>
  <si>
    <t xml:space="preserve">VENTANERIA </t>
  </si>
  <si>
    <t xml:space="preserve">VENTANA EN PVC (V-01, V-02, V-03, V-04, V-05, V-06, V-07, V-08, V-23, V-24, V-27, V-28, V-33, V-34, V-35, V-36, V-37, V-38, V-39, V-41, V-42, V-43, V-44, V-45, V-46, V-57, V-58), CON CAMARA DE 31.5MM. DOBLE CRISTALERIA. CRISTAL EXTERIOR VIDRIO LAMINADO 10MM (4MM NC + PVB 0.76MM + 6MM NC). CRISTAL INTERIOR VIDRIO LAMINADO 8MM (4MM NC + PVB 0.76MM + 4MM NC), COLOR PERFILERIA PVC NEGRO O GRIS GRAFITO. INSTALACION CON SILICONA ANTIHONGO, CANTIDAD MODULOS SEGUN CUADRO DE VENTANAS. INCLUYE ACCCESORIOS, SELLOS, EMPAQUES, FIJACIONES, ETC. </t>
  </si>
  <si>
    <t xml:space="preserve">VENTANA EN PVC (V-16, V-59, V-60, V-61, V-62, V-63, V-64, V-65, V-66, V-67, V-68, V-69, V-70, V-71, V-72, V-73, V-74, V-75. V-76),  VIDRIO LAMINADO SAMBLASTEADO MM (4MM NC + PVB 0.76MM + 4MM NC). PERFILERIA PVC COLOR NEGRO O GRIS GRAFITO. INSTALACION CON SILICONA ANTIHONGO, CANTIDAD MODULOS SEGUN CUADRO DE VENTANAS. INCLUYE ACCCESORIOS, SELLOS, EMPAQUES, FIJACIONES, ETC. </t>
  </si>
  <si>
    <t xml:space="preserve">VENTANA EN PVC (V-09, V-10, V-11, V-12, V-13, V-14, V-15, V-17, V-18, V-19, V-20, V-21, V-22, V-25, V-26, V-29, V-30, V-31, V-32, V-40, V-47, V-48. V-49, V-50, V-51, V-52, V-53, V-54, V-55, V-56 ),  VIDRIO LAMINADO 8MM (4MM NC + PVB 0.76MM + 4MM NC). PERFILERIA PVC COLOR NEGRO O GRIS GRAFITO. INSTALACION CON SILICONA ANTIHONGO, CANTIDAD MODULOS SEGUN CUADRO DE VENTANAS. INCLUYE ACCCESORIOS, SELLOS, EMPAQUES, FIJACIONES, ETC. </t>
  </si>
  <si>
    <t>CARPINTERIA METALICA</t>
  </si>
  <si>
    <t>ESCALERA EN FIBRA DE VIDRIO NORMA ANSI A 14.5 PARA SUBIDA A CUBIERTA ADOSADA A MURO. L=3.66M. 12 PASOS. UN SOLO CUERPO</t>
  </si>
  <si>
    <t>SUMINISTRO E INSTALACION DE BARANDA METALICA EN TUBERÍA GALVANIZADA, COMPUESTA POR 3 PASAMANOS DIAM. 2"x3 mm. PARALES EN PLATINA DOBLE DE 2-1/2"x1/2". PLATINA DE ANCLAJE A PISO DE 2-1/2"x1/2". ACABADO EN PINTURA ANTICORROSIVA +  ESMALTE EPOXIC. PARA ESCALERAS Y ZONAS DE VACIO. INCLUYE ANCLAJES, PERNOS, Y DEMAS ACCESORIOS PARA SU CORRECTA INSTALACION. BARANDA PARA ESCALERAS, RAMPAS Y PUENTES</t>
  </si>
  <si>
    <t>SUMINISTRO E INSTALACION DE REJILLA TIPO R-01, R-02 Y R-03. MARCO EN PLATINA METALICA 2-1/2"x3/4". PARALES INTERMEDIOS EN VARILLAS LISA DE 1/2". BASTIDORES HORIZONTALES EN PLATINA METALICA 2-1/2"x1/4" DISTANCIADOS CADA 9CM. ACABADO EN PINTURA ANTICORROSIVA +  ESMALTE EPOXIC</t>
  </si>
  <si>
    <t>SUMINISTRO E INSTALACION DE REJILLA TIPO R-04, R-05, R-06, R-07, R-08, R-09, R-10. MARCO EN PLATINA METALICA 2-1/2"x3/4". PARALES INTERMEDIOS EN VARILLAS LISA DE 1/2". BASTIDORES HORIZONTALES EN PLATINA METALICA 2-1/2"x1/4" DISTANCIADOS CADA 15CM. ACABADO EN PINTURA ANTICORROSIVA +  ESMALTE EPOXIC</t>
  </si>
  <si>
    <t>SUMINISTRO E INSTALACION DE JUNTA PARA PISO EN ALUMINIO TIPO NOVAJUNTA PRO MOVIL. ANCHO DE JUNTA 50MM. INCLUYE MEMBRANA DE ESTANQUEIDAD</t>
  </si>
  <si>
    <t>SUMINISTRO E INSTALACION DE JUNTA PÁRA MURO EN ALUMINIO TIPO DECODEPOT SERIE 400-J481. ANCHO DE JUNTA MAX 300MM</t>
  </si>
  <si>
    <t>INSTALACIONES HIDRÁULICAS, SANITARIAS, PLUVIALES Y RED CONTRAINCENDIO</t>
  </si>
  <si>
    <t>ACOMETIDA LLENADO DE TANQUE DE AGUA POTABLE</t>
  </si>
  <si>
    <t>SUMINISTRO E INSTALACIÓN TUBERÍA PVC-P Ø 2 1/2"</t>
  </si>
  <si>
    <t>SUMINISTRO E INSTALACIÓN TUBERÍA HG Ø 2 1/2"</t>
  </si>
  <si>
    <t>SUMINISTRO E INSTALACIÓN ACCESORIOS PVC-P Ø 2 1/2"</t>
  </si>
  <si>
    <t>SUMINISTRO E INSTALACIÓN ACCESORIOS HG Ø 2 1/2"</t>
  </si>
  <si>
    <t>SUMINISTRO E INSTALACIÓN REGISTRO PESADO CORTINA TIPO RED WHITE Ø 2 1/2"</t>
  </si>
  <si>
    <t>SUMINISTRO E INSTALACIÓN CHEQUE HIDRO Ø 2 1/2"</t>
  </si>
  <si>
    <t>SUMINISTRO E INSTALACIÓN VÁLVULA FLOTADOR TIPO HELBERT Ø 2 1/2"</t>
  </si>
  <si>
    <t>SUMINISTRO E INSTALACIÓN MEDIDOR TOTALIZADOR HOMOLOGADO Ø 2 1/2"</t>
  </si>
  <si>
    <t>SUMINISTRO E INSTALACIÓN REGISTRO TIPO BOLA PARA AGUA Ø 2 1/2"</t>
  </si>
  <si>
    <t>SUMINISTRO E INSTALACIÓN UNIÓN DRESSER Ø 2 1/2"</t>
  </si>
  <si>
    <t>SUMINISTRO E INSTALACIÓN CAJILLA PARA MEDIDOR Ø 2 1/2"</t>
  </si>
  <si>
    <t>SUMINISTRO E INSTALACIÓN SOPORTERÍA Ø 2 1/2"</t>
  </si>
  <si>
    <t>RED GENERAL DE SUMINISTRO DE AGUA FRIA A PRESIÓN</t>
  </si>
  <si>
    <t>SUMINISTRO E INSTALACION TUBERIA PVC-P RDE 9 Ø1/2"</t>
  </si>
  <si>
    <t>SUMINISTRO E INSTALACION TUBERIA PVC-P RDE 11 Ø3/4"</t>
  </si>
  <si>
    <t>SUMINISTRO E INSTALACION TUBERIA PVC-P RDE 13,5 Ø1"</t>
  </si>
  <si>
    <t>SUMINISTRO E INSTALACION TUBERIA PVC-P RDE 21 Ø11/4"</t>
  </si>
  <si>
    <t>SUMINISTRO E INSTALACION TUBERIA PVC-P RDE 21 Ø11/2"</t>
  </si>
  <si>
    <t>SUMINISTRO E INSTALACION TUBERIA PVC-P RDE 21 Ø2"</t>
  </si>
  <si>
    <t>SUMINISTRO E INSTALACION TUBERIA PVC-P RDE 21 Ø21/2"</t>
  </si>
  <si>
    <t>SUMINISTRO E INSTALACION TUBERIA PVC-P RDE 21 Ø3"</t>
  </si>
  <si>
    <t>SUMINISTRO E INSTALACION ACCESORIOS PVC-P Ø1/2"</t>
  </si>
  <si>
    <t>SUMINISTRO E INSTALACION ACCESORIOS PVC-P Ø3/4"</t>
  </si>
  <si>
    <t>SUMINISTRO E INSTALACION ACCESORIOS PVC-P Ø1"</t>
  </si>
  <si>
    <t>SUMINISTRO E INSTALACION ACCESORIOS PVC-P Ø11/4"</t>
  </si>
  <si>
    <t>SUMINISTRO E INSTALACION ACCESORIOS PVC-P Ø11/2"</t>
  </si>
  <si>
    <t>SUMINISTRO E INSTALACION ACCESORIOS PVC-P Ø2"</t>
  </si>
  <si>
    <t>SUMINISTRO E INSTALACION ACCESORIOS PVC-P Ø21/2"</t>
  </si>
  <si>
    <t>SUMINISTRO E INSTALACION ACCESORIOS PVC-P Ø3"</t>
  </si>
  <si>
    <t>SUMINISTRO E INSTALACION REGISTRO RED WHITE P/D Ø1/2"</t>
  </si>
  <si>
    <t>SUMINISTRO E INSTALACION REGISTRO RED WHITE P/D Ø3/4"</t>
  </si>
  <si>
    <t>SUMINISTRO E INSTALACION REGISTRO RED WHITE P/D Ø1"</t>
  </si>
  <si>
    <t>SUMINISTRO E INSTALACION REGISTRO RED WHITE P/D Ø11/4"</t>
  </si>
  <si>
    <t>SUMINISTRO E INSTALACION REGISTRO RED WHITE P/D Ø11/2"</t>
  </si>
  <si>
    <t>SUMINISTRO E INSTALACION REGISTRO RED WHITE P/D Ø2"</t>
  </si>
  <si>
    <t>SUMINISTRO E INSTALACION REGISTRO RED WHITE P/D Ø3"</t>
  </si>
  <si>
    <t>SUMINISTRO E INSTALACION SOPORTERÍA Ø1/2"</t>
  </si>
  <si>
    <t>SUMINISTRO E INSTALACION SOPORTERÍA Ø3/4"</t>
  </si>
  <si>
    <t>SUMINISTRO E INSTALACION SOPORTERÍA Ø1"</t>
  </si>
  <si>
    <t>SUMINISTRO E INSTALACION SOPORTERÍA Ø1 1/4"</t>
  </si>
  <si>
    <t>SUMINISTRO E INSTALACION SOPORTERÍA Ø1 1/2"</t>
  </si>
  <si>
    <t>SUMINISTRO E INSTALACION SOPORTERÍA Ø2"</t>
  </si>
  <si>
    <t>SUMINISTRO E INSTALACION SOPORTERÍA Ø2 1/2"</t>
  </si>
  <si>
    <t>SUMINISTRO E INSTALACION SOPORTERÍA Ø3"</t>
  </si>
  <si>
    <t>PUNTOS HIDRÁULICOS DE AGUA FRÍA</t>
  </si>
  <si>
    <t>PUNTO HIDRAULICO A.F LAVAMANOS Ø1/2"</t>
  </si>
  <si>
    <t>PUNTO HIDRAULICO A.F LAVAPLATOS Ø1/2"</t>
  </si>
  <si>
    <t>PUNTO HIDRAULICO A.F SANITARIO DE FLUXOMETRO Ø1 1/4"</t>
  </si>
  <si>
    <t>PUNTO HIDRAULICO A.F SANITARIO DE TANQUE Ø1/2"</t>
  </si>
  <si>
    <t>PUNTO HIDRAULICO A.F LAVADORA Ø1/2"</t>
  </si>
  <si>
    <t>PUNTO HIDRAULICO A.F DUCHA Ø1/2"</t>
  </si>
  <si>
    <t>PUNTO HIDRAULICO A.F ORINAL Ø1"</t>
  </si>
  <si>
    <t>PUNTO HIDRAULICO A.F LLAVE MANGUERA Ø1/2"</t>
  </si>
  <si>
    <t>PUNTO HIDRAULICO A.F LAVADERO Ø1/2"</t>
  </si>
  <si>
    <t>PUNTO HIDRAULICO A.F CALDERÍN MURAL Ø2"</t>
  </si>
  <si>
    <t>RED GENERAL DE SUMINISTRO DE AGUA CALIENTE A PRESIÓN Y RECIRCULACIÓN</t>
  </si>
  <si>
    <t>SUMINISTRO E INSTALACION TUBERIA COBRE TIPO M Ø1/2"</t>
  </si>
  <si>
    <t>SUMINISTRO E INSTALACION TUBERIA COBRE TIPO M Ø3/4"</t>
  </si>
  <si>
    <t>SUMINISTRO E INSTALACION TUBERIA COBRE TIPO M Ø1"</t>
  </si>
  <si>
    <t>SUMINISTRO E INSTALACION TUBERIA COBRE TIPO M Ø11/4"</t>
  </si>
  <si>
    <t>SUMINISTRO E INSTALACION TUBERIA COBRE TIPO M Ø11/2"</t>
  </si>
  <si>
    <t>SUMINISTRO E INSTALACION TUBERIA COBRE TIPO M Ø2"</t>
  </si>
  <si>
    <t>SUMINISTRO E INSTALACION ACCESORIOS COBRE Ø1/2"</t>
  </si>
  <si>
    <t>SUMINISTRO E INSTALACION ACCESORIOS COBRE Ø3/4"</t>
  </si>
  <si>
    <t>SUMINISTRO E INSTALACION ACCESORIOS COBRE Ø1"</t>
  </si>
  <si>
    <t>SUMINISTRO E INSTALACION ACCESORIOS COBRE Ø11/4"</t>
  </si>
  <si>
    <t>SUMINISTRO E INSTALACION ACCESORIOS COBRE Ø11/2"</t>
  </si>
  <si>
    <t>SUMINISTRO E INSTALACION ACCESORIOS COBRE Ø2"</t>
  </si>
  <si>
    <t>SUMINISTRO E INSTALACIÓN CHEQUE HIDRO Ø 3/4"</t>
  </si>
  <si>
    <t>SUMINISTRO E INSTALACION SOPORTERÍA Ø11/4"</t>
  </si>
  <si>
    <t>PUNTOS HIDRÁULICOS DE AGUA CALIENTE</t>
  </si>
  <si>
    <t>PUNTO HIDRÁULICO A.C. LAVAMANOS COBRE M  Ø1/2"</t>
  </si>
  <si>
    <t>PUNTO HIDRÁULICO A.C. LAVADORA COBRE M  Ø3/4"</t>
  </si>
  <si>
    <t>PUNTO HIDRÁULICO A.C. DUCHA COBRE Ø1/2"</t>
  </si>
  <si>
    <t>PUNTO HIDRÁULICO A.C. LAVADERO COBRE Ø1/2"</t>
  </si>
  <si>
    <t>PUNTO HIDRAULICO A.C CALDERÍN MURAL Ø2"</t>
  </si>
  <si>
    <t>CUARTO DE BOMBAS - RED DE AGUA POTABLE</t>
  </si>
  <si>
    <t>GLB</t>
  </si>
  <si>
    <t>RED DE DESAGÜES DE AGUAS SERVIDAS</t>
  </si>
  <si>
    <t>SUMINISTRO E INSTALACION TUBERIA PVC-S Ø2"</t>
  </si>
  <si>
    <t>SUMINISTRO E INSTALACION TUBERIA PVC-S Ø3"</t>
  </si>
  <si>
    <t>SUMINISTRO E INSTALACION TUBERIA PVC-S Ø4"</t>
  </si>
  <si>
    <t>SUMINISTRO E INSTALACION TUBERIA PVC-L Ø2"</t>
  </si>
  <si>
    <t>SUMINISTRO E INSTALACION TUBERIA PVC-L Ø4"</t>
  </si>
  <si>
    <t>SUMINISTRO E INSTALACION TUBERIA ALCANTARILLADO NOVAFORT Ø110MM</t>
  </si>
  <si>
    <t>SUMINISTRO E INSTALACION TUBERIA ALCANTARILLADO NOVAFORT Ø160MM</t>
  </si>
  <si>
    <t>SUMINISTRO E INSTALACION TUBERIA ALCANTARILLADO NOVAFORT Ø200MM</t>
  </si>
  <si>
    <t>SUMINISTRO E INSTALACION ACCESORIOS PVC-S Ø2"</t>
  </si>
  <si>
    <t>SUMINISTRO E INSTALACION ACCESORIOS PVC-S Ø3"</t>
  </si>
  <si>
    <t>SUMINISTRO E INSTALACION ACCESORIOS PVC-S Ø4"</t>
  </si>
  <si>
    <t>SUMINISTRO E INSTALACION ABRAZADERA  Ø2"</t>
  </si>
  <si>
    <t>SUMINISTRO E INSTALACION ABRAZADERA  Ø3"</t>
  </si>
  <si>
    <t>SUMINISTRO E INSTALACION ABRAZADERA  Ø4"</t>
  </si>
  <si>
    <t>SUMINISTRO E INSTALACION JUNTA EXPANSIVA Ø4"</t>
  </si>
  <si>
    <t>SALIDAS SANITARIAS</t>
  </si>
  <si>
    <t>SALIDA SANITARIA PARA SANITARIO Ø4"</t>
  </si>
  <si>
    <t>SALIDA SANITARIA LAVAMANOS Ø2"</t>
  </si>
  <si>
    <t>SALIDA SANITARIA LAVAPLATOS Ø2"</t>
  </si>
  <si>
    <t>SALIDA SANITARIA ORINAL Ø2"</t>
  </si>
  <si>
    <t>SALIDA SANITARIA DUCHA Ø2"</t>
  </si>
  <si>
    <t>SALIDA SANITARIA LAVADORA– SIFON DE PISO 2”</t>
  </si>
  <si>
    <t>SALIDA SANITARIA LAVADERO Ø2"</t>
  </si>
  <si>
    <t>SALIDA SANITARIA SIFON DE PISO Ø2"</t>
  </si>
  <si>
    <t>SALIDA SANITARIA SIFON DE PISO Ø3"</t>
  </si>
  <si>
    <t>RED DE DESAGÜES DE AGUAS LLUVIAS</t>
  </si>
  <si>
    <t>SUMINISTRO E INSTALACION TRAGANTE TIPO CUPULA Ø6"XØ4"</t>
  </si>
  <si>
    <t>MONTAJE DE APARATOS Y EQUIPOS REDES HIDROSANITARIAS</t>
  </si>
  <si>
    <t>RED DE PROTECCION CONTRA INCENDIO</t>
  </si>
  <si>
    <t>SUMINISTRO E INSTALACION TUBERIA ACERO CARBÓN RANURADA SCH-10 Ø3"</t>
  </si>
  <si>
    <t>SUMINISTRO E INSTALACION TUBERIA ACERO CARBÓN RANURADA SCH-10 Ø4"</t>
  </si>
  <si>
    <t>SUMINISTRO E INSTALACION ACCESORIO ACERO CARBÓN RANURADO Ø3"</t>
  </si>
  <si>
    <t>SUMINISTRO E INSTALACION ACCESORIO ACERO CARBÓN RANURADO Ø4"</t>
  </si>
  <si>
    <t>SUMINISTRO E INSTALACION ACOPLE RIGIDO RANURADO Ø3"</t>
  </si>
  <si>
    <t>SUMINISTRO E INSTALACION ACOPLE RIGIDO RANURADO Ø4"</t>
  </si>
  <si>
    <t>SUMINISTRO E INSTALACION SOPORTE SISMORESISTENTE CUATRO VÍAS Ø4"</t>
  </si>
  <si>
    <t>SUMINISTRO E INSTALACION SOPORTE SISMORESISTENTE CUATRO VÍAS Ø6"</t>
  </si>
  <si>
    <t>SUMINISTRO E INSTALACION SOPORTERÍA Ø4"</t>
  </si>
  <si>
    <t>CUARTO DE BOMBAS RED DE PROTECCION CONTRA INCENDIO</t>
  </si>
  <si>
    <t>SUMINISTRO E INSTALACION TUBERIA ACERO CARBÓN RANURADA SCH-10 Ø6"</t>
  </si>
  <si>
    <t>SUMINISTRO E INSTALACION ACCESORIO ACERO CARBÓN RANURADO Ø6"</t>
  </si>
  <si>
    <t>SUMINISTRO E INSTALACION ACOPLE RIGIDO RANURADO Ø6"</t>
  </si>
  <si>
    <t>SUMINISTRO E INSTALACION VÁLVULA DE VASTAGO ASCENDENTE OS&amp;Y Ø3"</t>
  </si>
  <si>
    <t>SUMINISTRO E INSTALACION VÁLVULA DE VASTAGO ASCENDENTE OS&amp;Y Ø4"</t>
  </si>
  <si>
    <t>SUMINISTRO E INSTALACION VÁLVULA DE VASTAGO ASCENDENTE OS&amp;Y Ø6"</t>
  </si>
  <si>
    <t>SUMINISTRO E INSTALACION CHEQUE AMORTIGUADO RANURADO Ø6"</t>
  </si>
  <si>
    <t>SUMINISTRO E INSTALACION UNIÓN FLEXITALICA Ø6"</t>
  </si>
  <si>
    <t>SUMINISTRO E INSTALACION LAMINA ANTIVORTICE Ø6"</t>
  </si>
  <si>
    <t>SUMINISTRO E INSTALACION VÁLVULA MARIPOSA SUPERVISADA RANURADA Ø6"</t>
  </si>
  <si>
    <t>SUMINISTRO E INSTALACION SENSOR DE FLUJO Ø6"</t>
  </si>
  <si>
    <t>SUMINISTRO E INSTALACION VÁLVULA DE DRENAJE Y PRUEBA CON VISOR Ø1-1/4"</t>
  </si>
  <si>
    <t>SUMINISTRO E INSTALACION SOPORTERÍA Ø6"</t>
  </si>
  <si>
    <t>SUMINISTRO E INSTALACION EQUIPO DE BOMBEO DE MOTOR DIESEL, CONTRA INCENDIO, CERTIFICADO Y APROBADO UL/FM SEGÚN CUMPLIMIENTO DE NORMATIVIDAD NFPA-20, CON CAUDAL DE DISEÑO 750GPM Y CABEZA DINAMICA TOTAL  105 M.C.A.</t>
  </si>
  <si>
    <t>OBRAS CIVILES REDES HIDROSANITARIAS</t>
  </si>
  <si>
    <t>RELLENO EN RECEBO. COMPACTACIÓN MECÁNICA</t>
  </si>
  <si>
    <t>RELLENO EN ARENA</t>
  </si>
  <si>
    <t>RETIRO DE MATERIAL</t>
  </si>
  <si>
    <t>CAJA DE INSPECCION HMAX= 0,8M  0,6MX0,6M</t>
  </si>
  <si>
    <t>CAJA DE INSPECCION HMAX= 1,2M  0,8MX0,8M</t>
  </si>
  <si>
    <t>CAJA DE INSPECCION HMAX= 1,6M  1,0MX1,0M</t>
  </si>
  <si>
    <t>TRABAJOS COMPLEMENTARIOS</t>
  </si>
  <si>
    <t>PRUEBAS DE ESTANQUEIDAD</t>
  </si>
  <si>
    <t>PRUEBA DE PRESION</t>
  </si>
  <si>
    <t>OBRAS EXTERIORES A EDIFICACIONES</t>
  </si>
  <si>
    <t>REDES EXTERNAS EXISTENTES</t>
  </si>
  <si>
    <t>DEMOLICION CAJA DE INSPECCION EXISTENTE</t>
  </si>
  <si>
    <t xml:space="preserve">CAJA DE INSPECCION EN MAMPOSTERIA. ALTURA MAXIMA 1.5m. 1.0X1.0. INCLUYE TAPA DE INSPECCION </t>
  </si>
  <si>
    <t>TRASLADO RED ELECTRICA EXISTENTE</t>
  </si>
  <si>
    <t>TRASLADO RED AGUAS NEGRAS EXISTENTE</t>
  </si>
  <si>
    <t>TRASLADO RED AGUAS LLUVIAS  EXISTENTE</t>
  </si>
  <si>
    <t>TRASLADO RED AGUAS GRISES  EXISTENTE</t>
  </si>
  <si>
    <t>URBANISMO</t>
  </si>
  <si>
    <t>RELLENO  EN MATERIAL GRANULAR PARA ESTRUCTURA DE URBANISMO. COMPACTACIÓN MECÁNICA. SEGÚN ESTUDIO DE SUELOS RELLENO  ARTICULO 311-13 INVIAS</t>
  </si>
  <si>
    <t>SUMINISTRO, TRANSPORTE, COLOCACIÓN, HUMEDECIMIENTO O AIREACIÓN, EXTENSIÓN Y CONFORMACIÓN, COMPACTACIÓN Y TERMINADO DE MATERIAL DE SUB-BASE GRANULAR ART. 320.13. PARA PARQUEADEROS Y ANDENES</t>
  </si>
  <si>
    <t>SUMINISTRO E INSTALACION DE BORDILLO PREFABRICADO EN CONCRETO B-15-80 O EQUIVALENTE, A15XH35XL80. INCLUYE MORTERO DE NIVELACION, SELLO EN JUNTAS</t>
  </si>
  <si>
    <t>SUMINISTRO E INSTALACION DE GRAMOQUIN EN CONCRETO TIPO REJILLA "Decoblock AREJ-9" 9X29X43 QUE CUMPLA NTC 2017, COLOR GRIS, CON CESPED TIPO KIKUYO SEMBRADO ENTRE LOS ESPACIOS</t>
  </si>
  <si>
    <t>SUMINISTRO, TRANSPORTE, COLOCACIÓN, HUMEDECIMIENTO O AIREACIÓN, EXTENSIÓN Y CONFORMACIÓN, COMPACTACIÓN Y TERMINADO DE MATERIAL DE TIERRA NEGRA PARA ZONAS VERDES INTERNAS DEL EDIFICIO</t>
  </si>
  <si>
    <t>SUMINISTRO, TRANSPORTE Y COLOCACIÓN DE CESPEDÓN PARA ZONAS VERDES INTERNAS DEL EDIFICIO</t>
  </si>
  <si>
    <t>SUMINISTRO E INSTALACION DE LOGOS INSTITUCIONALES, SEGÚN DISEÑO DEFINIDO POR IDENTIDAD INSTITUCIONAL. ESCUDOS EN BRONCE DE 80CM DE ALTO</t>
  </si>
  <si>
    <t>SUMINISTRO E INSTALACION DE NOMBRE DE LA ESCUELA LETRAS EN BRONCE DE 40CM DE ALTO</t>
  </si>
  <si>
    <t>SUMINISTRO, TRANSPORTE Y SIEMBRA DE ARBOLES SEGÚN DISEÑO DE PAISAJISMO. TAMAÑO DE SIEMBRA H=1.5M MINIMO.</t>
  </si>
  <si>
    <t xml:space="preserve">JARDÍN EXTERIOR INSTITUCIONAL, CON PLANTAS ORNAMENTALES </t>
  </si>
  <si>
    <t xml:space="preserve">SUMINISTRO, TRANSPORTE Y E INSTALACION DE TOPELLANTAS EN CONCRETO DE 3000PSI O EQUIVALENTE, A10XH20XL60. INCLUYE ANCLAJE A PISO </t>
  </si>
  <si>
    <t>PINTURA EPOXICA PARA PISOS PINTUCOAT PLUS AMARILLO. PARA LINEAS DE DIVISION DE PARQUEADEROS. 3 MANOS</t>
  </si>
  <si>
    <t>CARCAMO EN CONCRETO 3000 PSI. ANCHO EXTERMO 60CM, ALTURA VARIABLE EXTERNA DESDE 22CM HASTA 26CM. ESPESOR PARED 12CM. INCLUYE REJILLA EN PLATINAS 1" x 1" x 3/16". INCLUYE ACERO DE REFUERZO</t>
  </si>
  <si>
    <t xml:space="preserve">PORTON TUBULAR GALVANIZADO 2"  CON PLATINAS DE 1-1/2"x3/16". PARALES TUBULARES PRINCIPALES EN 4". PINTURA ANTICORROSIVA Y ESMALTE, INCLUYE HERRAJES  Y ACCESORIOS  </t>
  </si>
  <si>
    <t>GARITAS (SON 5 GARITAS)</t>
  </si>
  <si>
    <t>MURO DE CERRAMIENTO DEFINITIVO DEL PREDIO ESEVI</t>
  </si>
  <si>
    <t>BASE EN CONCRETO POBRE f’c=14MPa. ESPESOR MINIMO 5cm (PARA ZAPATAS)</t>
  </si>
  <si>
    <t>CONCRETO PARA VIGAS DE CIMENTACION, ZAPATAS, DADOS Y/O PEDESTALES f´c=28MPa DE MURO DE CERRAMIENTO</t>
  </si>
  <si>
    <t>CONCRETO PARA COLUMNAS  f’c=28 MPa (PARA COLUMNETAS DE MURO DE CERRAMIENTO)</t>
  </si>
  <si>
    <t>MURO DOBLE EN BLOQUE N°5 30x20x12. INCLUYE MALLA RAM</t>
  </si>
  <si>
    <t>VIGA AEREA  EN CONCRETO 3.000PSI, 0.25 X 0.30cm. VIGA REMATE SUPERIOR PARA MURO DE CERRAMIENTO. CONCRETO A LA VISTA</t>
  </si>
  <si>
    <t>PINTURA TIPO KORAZA SOBRE PAÑETE COLOR INSTITUCIONAL (3 MANOS). INCLUYE FILOS Y DILATACIONES. PARA EXTERIORES</t>
  </si>
  <si>
    <t>GENERALES Y VARIOS</t>
  </si>
  <si>
    <t xml:space="preserve">ASEO GENERAL DE OBRA (ASEO FINO PARA ENTREGA) </t>
  </si>
  <si>
    <t>SEÑALIZACION DE CADA ESPACIO EN ACRILICO DE 10MM DE GROSOR 30x20CM, ADOSADO A PARED O VIDRIO CON ACCESORIOS EN ACERO INOXIDABLE O ALUMINIO. SEGÚN DISEÑO INSTITUCIONAL</t>
  </si>
  <si>
    <t xml:space="preserve">OBRAS VIALES </t>
  </si>
  <si>
    <t>VIA INTERNA DE SERVICIO, EJE VIAL 1, EJE VIAL 2, EJE VIAL 3</t>
  </si>
  <si>
    <t>SUMINISTRO E INSTALACION DE SARDINEL PREFABRICADO EN CONCRETO IDU A-10 O EQUIVALENTE, A20XH50XL80. INCLUYE MORTERO DE NIVELACION, SELLO EN JUNTAS</t>
  </si>
  <si>
    <t>SUMINISTRO, EXTENDIDA Y COMPACTACION DE MEJORAMIENTO DE LA SUBRASANTE CON PIEDA RAJON. INCLUYE SELLO CON SUBBASE</t>
  </si>
  <si>
    <t>SUMINISTRO E INSTALACION DE GEOTEXTIL PARA SEPARACIÓN DE SUELO MEJORADO Y CAPAS GRANULARES. GEOTEXTIL T2100</t>
  </si>
  <si>
    <t>SUMINISTRO, EXTENDIDA Y COMPACTACION DE MATERIAL SELECCIONADO PARA SUBBASE GRANULAR SBG_1</t>
  </si>
  <si>
    <t>SUMINISTRO, EXTENDIDA Y COMPACTACION DE MATERIAL SELECCIONADO PARA BASE GRANULAR BG_1</t>
  </si>
  <si>
    <t xml:space="preserve">SUMINISTRO, EXTENDIDA Y COMPACTACION DE MEZCLA DENSA EN CALIENTE MDC-2 </t>
  </si>
  <si>
    <t>SUMINISTRO E INSTALACION DE TACHA REFLECTIVA BIDIRECCIONAL Y UNIDIRECCIONAL (CUALQUIER COLOR)</t>
  </si>
  <si>
    <t>SUMINISTRO E INSTALACION DE ESTOPEROL METALICO CON ESPIGO</t>
  </si>
  <si>
    <t>SUMINISTRO E INSTALACION DE BORDILLO TACHON VIAL TRASPASABLE 40X15X8</t>
  </si>
  <si>
    <t>MARCA VIAL CON PINTURA EN FRIO (ARTÍCULO INVIAS 700 - 07)</t>
  </si>
  <si>
    <t>LINEA DE DEMARCACION VIAL EN FRIO ANCHO MINIMO DE 12CM (ARTÍCULO INVIAS 700 - 07))</t>
  </si>
  <si>
    <t>SUMINISTRO E INSTALACION DE SEÑAL VERTICAL. SEÑALIZACION DOBLE CON LAMINA REFLECTIVA DE ACUERDO A ESTUDIO DE TRANSITO Y SEÑALIZACION VIAL. INCLUYE ESTRCUCTURA DE SOPORTE DE ACUERDO A NORMA INVIAS ARTÍCULO 710-07</t>
  </si>
  <si>
    <t>SUMINISTRO E INSTALACION DE SEÑAL VERTICAL. SEÑALIZACION SENCILLA CON LAMINA REFLECTIVA DE ACUERDO A ESTUDIO DE TRANSITO Y SEÑALIZACION VIAL. INCLUYE ESTRCUCTURA DE SOPORTE DE ACUERDO A NORMA INVIAS ARTÍCULO 710 -07</t>
  </si>
  <si>
    <t>EJE VIAL 4, EJE VIAL 5, EJE VIAL 6, EJE VIAL 7, EJE VIAL 8, EJE VIAL 9, EJE VIAL ROTONDA</t>
  </si>
  <si>
    <t>PAVIMENTO EN CONCRETO MR = 4,2 MPA PREMEZCLADO, E = 0.15 M, INCLUYE REFUERZO, PASADORES, CORTE CON DISCO Y SELLO DE JUNTAS</t>
  </si>
  <si>
    <t>CUNETA EN CONCRETO 3000 PSI. E=10CM. INCLUYE REFUERZO. ANCHO 1M</t>
  </si>
  <si>
    <t>OBRA COMPLEMENTARIA BAHIA DE DESACELERACION ESEVI - ANI (K0+000 HASTA K0+139.96)</t>
  </si>
  <si>
    <t>BAHIA DE DESACELERACION ESEVI (K0+000 HASTA K0+139.96)</t>
  </si>
  <si>
    <t>DEMOLICION PAVIMENTO EXISTENTE  (INCLUYE RETIRO DE MATERIAL)</t>
  </si>
  <si>
    <t>SUMINISTRO E INSTALACION DE TACHA REFLECTIVA BIDIRECCIONAL Y UNIDIRECCIONAL</t>
  </si>
  <si>
    <t>EXTENSION BOX CULVERT</t>
  </si>
  <si>
    <t>DEMOLICION TRAMO DE BOX CULVERT EXISTENTE</t>
  </si>
  <si>
    <t>CONCRETO DE f'c=28MPa  PARA BOX CULVERT (MUROS, PLACA SUFERIOR, PLACA INFERIOR, ALETAS, ETC)</t>
  </si>
  <si>
    <t>SUMINISTRO E INSTALACION DE BARANDA METALICA, PARALES DOBLES EN PLATINA  METALICA DE 1/2" X 2-1/2" Y PASAMANOS TRIPLE EN PERFIL TUBULAR DE 2"x3mm, ACABADO PINTURA ESMALTE PARA METAL COLOR NEGRO MATE O GRAFITO SOBRE BASE ANTICORROSIVA. ALTURA BARANDA 1.0m. INCLUYE SISTEMA DE ANCLAJE A ESTRUCTURA Y PLATINAS DE ANCLAJE</t>
  </si>
  <si>
    <t>INSTALACIONES HIDRÁULICAS PARA ACOMETIDA PRINCIPAL DE RED DE ACUEDUCTO PARA LA ESEVI</t>
  </si>
  <si>
    <t>SUMINISTRO Y DISPOSICIÓN DE RELLENO EN ARENA LAVADA DE RIO PARA UBICACIÓN DE CAMA PARA ASENTAMIENTO DE TUBERÍA</t>
  </si>
  <si>
    <t>SUMINISTRO E INSTALACION DE TUBERÍA EN POLIETILENO DE ALTA DENSIDAD (PEAD) PE-100 PN-16 EN DIAMETRO 200 mm  - RDE 11. INLCUYE TODOS LOS ACCESORIOS QUE SE REQUIERAN</t>
  </si>
  <si>
    <t xml:space="preserve">SUMINISTRO E INSTALACION DE VALVULA DE CORTE COMPUERTA ELASTICA VASTAGO NO ASCENDENTE TIPO GARRA DE TIGRE PARA POLIETILENO EN DIAMETRO 200 mm </t>
  </si>
  <si>
    <t>SUMINISTRO E INSTALACION DE VALVULA TIPO VENTOSA DE DOBLE CAMARA TRIPLE ACCION BRIDADA EN DIAMETRO 200 mm</t>
  </si>
  <si>
    <t>SUMINISTRO  Y DISPOSICION DE RELLENO EN MATERIAL GRANULAR PARA MEJORAMIENTO Y SOPORTE DEL TERRENO, RECEBO COMUN COMPACTADO AL 95% DEL  PROCTOR MODIFICADO</t>
  </si>
  <si>
    <t>SUMINISTRO E INSTALACION DE EMPRADIZADO PARA ZONAS VERDES</t>
  </si>
  <si>
    <t>PERFORACIÓN DIRIGIDA PARA PASO SUBVIAL A PROFUNDIDAD MINIMA DE 2MTS INCLUYE TUBERÍA PEAD PE-100 PN-16 EN DIAMETRO 110 mm - RDE 11, ACCESORIOS REQUERIDOS, ZANJAS DE MANIOBRAS, RELLENOS Y EMPRADIZACIÓN POSTERIOR A INSTALACIÓN.  SON 70m DE PERFORACION</t>
  </si>
  <si>
    <t xml:space="preserve">PRUEBA DE PRESIÓN RED 200 mm </t>
  </si>
  <si>
    <t>PRUEBA DE PRESIÓN RED 110 mm</t>
  </si>
  <si>
    <t>TOTAL COSTO DIRECTO (C.D.)</t>
  </si>
  <si>
    <t>ADMINISTRACION</t>
  </si>
  <si>
    <t xml:space="preserve">IMPREVISTOS </t>
  </si>
  <si>
    <t xml:space="preserve">UTILIDAD </t>
  </si>
  <si>
    <t xml:space="preserve">IVA  / UTILIDAD </t>
  </si>
  <si>
    <t>TOTAL COSTOS INDIRECTOS (C.I.)</t>
  </si>
  <si>
    <t xml:space="preserve"> (A) TOTAL COSTOS OBRA</t>
  </si>
  <si>
    <t>ANALISIS DE AIU</t>
  </si>
  <si>
    <t xml:space="preserve">Valor del presupuesto </t>
  </si>
  <si>
    <t xml:space="preserve">Anticipo </t>
  </si>
  <si>
    <t xml:space="preserve">Duración del contrato </t>
  </si>
  <si>
    <t xml:space="preserve">meses </t>
  </si>
  <si>
    <t xml:space="preserve">CAPITULO </t>
  </si>
  <si>
    <t xml:space="preserve">TIPO DE GASTO </t>
  </si>
  <si>
    <t>UN</t>
  </si>
  <si>
    <t xml:space="preserve">CANTIDAD </t>
  </si>
  <si>
    <t>VLOR UNITARIO (MES)</t>
  </si>
  <si>
    <t xml:space="preserve">FACTOR PRESTACIONAL </t>
  </si>
  <si>
    <t xml:space="preserve">VLOR TOTAL </t>
  </si>
  <si>
    <t xml:space="preserve">SUMA </t>
  </si>
  <si>
    <t>%</t>
  </si>
  <si>
    <t xml:space="preserve">ADMINISTRACION </t>
  </si>
  <si>
    <t>Director de la obra</t>
  </si>
  <si>
    <t>un</t>
  </si>
  <si>
    <t>Ingeniero Residente</t>
  </si>
  <si>
    <t>Maestro general</t>
  </si>
  <si>
    <t>Almacenista</t>
  </si>
  <si>
    <t>Comision Topografica</t>
  </si>
  <si>
    <t>Trabajador SISO</t>
  </si>
  <si>
    <t>Trabajador Social</t>
  </si>
  <si>
    <t>Especialista Electrico</t>
  </si>
  <si>
    <t>Especialista Mecanico</t>
  </si>
  <si>
    <t>Especialista Geotecnista</t>
  </si>
  <si>
    <t>Especialista Estructural</t>
  </si>
  <si>
    <t>Especialista Hidraulico</t>
  </si>
  <si>
    <t>Especialista Vias y Transito</t>
  </si>
  <si>
    <t xml:space="preserve">Programador </t>
  </si>
  <si>
    <t>Asesor contable</t>
  </si>
  <si>
    <t>Asesor Juridico</t>
  </si>
  <si>
    <t>Secretaria</t>
  </si>
  <si>
    <t>Celadores **</t>
  </si>
  <si>
    <t xml:space="preserve">GASTOS GENERALES </t>
  </si>
  <si>
    <t xml:space="preserve">Pólizas y garantías </t>
  </si>
  <si>
    <t>Manejo del anticipo</t>
  </si>
  <si>
    <t xml:space="preserve">Cumplimiento del contrato </t>
  </si>
  <si>
    <t xml:space="preserve">Estabilidad de la obra </t>
  </si>
  <si>
    <t xml:space="preserve">Prestaciones Sociales </t>
  </si>
  <si>
    <t xml:space="preserve">Responsabilidad Civil </t>
  </si>
  <si>
    <t>Calidad de los bienes</t>
  </si>
  <si>
    <t xml:space="preserve">Todo riesgo </t>
  </si>
  <si>
    <t xml:space="preserve">Impuestos </t>
  </si>
  <si>
    <t>ICA</t>
  </si>
  <si>
    <t xml:space="preserve">Impuesto de contribucion especial (guerra) </t>
  </si>
  <si>
    <t>Impuesto Sobre cheques 4*1000</t>
  </si>
  <si>
    <t>Gl</t>
  </si>
  <si>
    <t>Estampilla pro UNAL</t>
  </si>
  <si>
    <t xml:space="preserve">Gastos de oficina </t>
  </si>
  <si>
    <t xml:space="preserve">Papelería </t>
  </si>
  <si>
    <t xml:space="preserve">Gl </t>
  </si>
  <si>
    <t xml:space="preserve">Equipo de oficina </t>
  </si>
  <si>
    <t>Botiquín afiliación a entidades de primeros auxilios</t>
  </si>
  <si>
    <t xml:space="preserve">Servicios públicos domiciliarios </t>
  </si>
  <si>
    <t xml:space="preserve">Agua </t>
  </si>
  <si>
    <t xml:space="preserve">Luz </t>
  </si>
  <si>
    <t>Teléfono e Internet</t>
  </si>
  <si>
    <t xml:space="preserve">Otros </t>
  </si>
  <si>
    <t>Actas de vecindad</t>
  </si>
  <si>
    <t>Plan de gestion COVID-19</t>
  </si>
  <si>
    <t>Ensayos de laboratorio</t>
  </si>
  <si>
    <t>Plan de gestión ambiental</t>
  </si>
  <si>
    <t>Plan de gestión social</t>
  </si>
  <si>
    <t xml:space="preserve">Planos record de todas las ingenierias </t>
  </si>
  <si>
    <t>Plan de gestion seguridad y salud en trabajo</t>
  </si>
  <si>
    <t xml:space="preserve">EQUIPOS Y HERRAMIENTAS </t>
  </si>
  <si>
    <t xml:space="preserve">Equipos </t>
  </si>
  <si>
    <t xml:space="preserve">Herramientas </t>
  </si>
  <si>
    <t xml:space="preserve">COSTO TOTAL DEL PRESUPUESTO = </t>
  </si>
  <si>
    <t>ADMINISTRACION=</t>
  </si>
  <si>
    <t>IMPREVISTOS =</t>
  </si>
  <si>
    <t>UTILIDAD =</t>
  </si>
  <si>
    <t>IVA SOBRE UTILIDAD</t>
  </si>
  <si>
    <t>FIC</t>
  </si>
  <si>
    <t>Arriendo oficina</t>
  </si>
  <si>
    <t>PUNTO HIDRÁULICO A.C. LAVAMANOS COBRE M  Ø3/4"</t>
  </si>
  <si>
    <t>Retencion en la fuente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</si>
</sst>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8" formatCode="&quot;$&quot;\ #,##0.00_);[Red]\(&quot;$&quot;\ #,##0.00\)"/>
    <numFmt numFmtId="41" formatCode="_(* #,##0_);_(* \(#,##0\);_(* &quot;-&quot;_);_(@_)"/>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dd\-mm\-yy;@"/>
    <numFmt numFmtId="169" formatCode="_-[$$-240A]* #,##0.00_-;\-[$$-240A]* #,##0.00_-;_-[$$-240A]* &quot;-&quot;??_-;_-@_-"/>
    <numFmt numFmtId="171" formatCode="0.0%"/>
    <numFmt numFmtId="173" formatCode="_-&quot;$&quot;* #,##0_-;\-&quot;$&quot;* #,##0_-;_-&quot;$&quot;* &quot;-&quot;_-;_-@_-"/>
    <numFmt numFmtId="174" formatCode="_-&quot;$&quot;* #,##0.00_-;\-&quot;$&quot;* #,##0.00_-;_-&quot;$&quot;* &quot;-&quot;_-;_-@_-"/>
    <numFmt numFmtId="175" formatCode="_ &quot;$&quot;\ * #,##0.00_ ;_ &quot;$&quot;\ * \-#,##0.00_ ;_ &quot;$&quot;\ * &quot;-&quot;??_ ;_ @_ "/>
    <numFmt numFmtId="176" formatCode="_(&quot;$&quot;\ * #,##0_);_(&quot;$&quot;\ * \(#,##0\);_(&quot;$&quot;\ * &quot;-&quot;??_);_(@_)"/>
    <numFmt numFmtId="177" formatCode="0.000%"/>
    <numFmt numFmtId="178" formatCode="_-&quot;$&quot;* #,##0.00_-;\-&quot;$&quot;* #,##0.00_-;_-&quot;$&quot;* &quot;-&quot;??_-;_-@_-"/>
    <numFmt numFmtId="179" formatCode="_-&quot;$&quot;\ * #,##0.0000000_-;\-&quot;$&quot;\ * #,##0.0000000_-;_-&quot;$&quot;\ * &quot;-&quot;_-;_-@_-"/>
    <numFmt numFmtId="180" formatCode="_-* #,##0.00\ _€_-;\-* #,##0.00\ _€_-;_-* &quot;-&quot;??\ _€_-;_-@_-"/>
    <numFmt numFmtId="181" formatCode="[$$-240A]\ #,##0.0_);\([$$-240A]\ #,##0.0\)"/>
    <numFmt numFmtId="182" formatCode="_-* #,##0.00\ &quot;€&quot;_-;\-* #,##0.00\ &quot;€&quot;_-;_-* &quot;-&quot;??\ &quot;€&quot;_-;_-@_-"/>
    <numFmt numFmtId="183" formatCode="General_)"/>
    <numFmt numFmtId="184" formatCode="_-* #,##0.00\ &quot;$&quot;_-;\-* #,##0.00\ &quot;$&quot;_-;_-* &quot;-&quot;??\ &quot;$&quot;_-;_-@_-"/>
    <numFmt numFmtId="185" formatCode="_ * #,##0.00_ ;_ * \-#,##0.00_ ;_ * &quot;-&quot;??_ ;_ @_ "/>
    <numFmt numFmtId="186" formatCode="_ [$€-2]\ * #,##0.00_ ;_ [$€-2]\ * \-#,##0.00_ ;_ [$€-2]\ * &quot;-&quot;??_ "/>
    <numFmt numFmtId="187" formatCode="_-* #,##0.00\ [$€]_-;\-* #,##0.00\ [$€]_-;_-* &quot;-&quot;??\ [$€]_-;_-@_-"/>
    <numFmt numFmtId="188" formatCode="_-[$$-240A]* #,##0.000_-;\-[$$-240A]* #,##0.000_-;_-[$$-240A]* &quot;-&quot;??_-;_-@_-"/>
  </numFmts>
  <fonts count="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name val="Arial"/>
      <family val="2"/>
    </font>
    <font>
      <b/>
      <sz val="24"/>
      <name val="Arial"/>
      <family val="2"/>
    </font>
    <font>
      <sz val="9"/>
      <name val="Arial"/>
      <family val="2"/>
    </font>
    <font>
      <b/>
      <sz val="14"/>
      <name val="Arial"/>
      <family val="2"/>
    </font>
    <font>
      <b/>
      <sz val="9"/>
      <name val="Arial"/>
      <family val="2"/>
    </font>
    <font>
      <b/>
      <sz val="12"/>
      <name val="Arial"/>
      <family val="2"/>
    </font>
    <font>
      <sz val="8"/>
      <color theme="1"/>
      <name val="Arial"/>
      <family val="2"/>
    </font>
    <font>
      <sz val="10"/>
      <color indexed="8"/>
      <name val="MS Sans Serif"/>
      <family val="2"/>
    </font>
    <font>
      <sz val="9"/>
      <color rgb="FF000000"/>
      <name val="Arial"/>
      <family val="2"/>
    </font>
    <font>
      <b/>
      <sz val="9"/>
      <color rgb="FF000000"/>
      <name val="Arial"/>
      <family val="2"/>
    </font>
    <font>
      <sz val="9"/>
      <color theme="1"/>
      <name val="Arial"/>
      <family val="2"/>
    </font>
    <font>
      <sz val="12"/>
      <color theme="1"/>
      <name val="Arial"/>
      <family val="2"/>
    </font>
    <font>
      <b/>
      <sz val="22"/>
      <color theme="1"/>
      <name val="Calibri"/>
      <family val="2"/>
      <scheme val="minor"/>
    </font>
    <font>
      <b/>
      <sz val="16"/>
      <color theme="1"/>
      <name val="Calibri"/>
      <family val="2"/>
      <scheme val="minor"/>
    </font>
    <font>
      <b/>
      <sz val="10"/>
      <name val="Arial"/>
      <family val="2"/>
    </font>
    <font>
      <sz val="11"/>
      <name val="Calibri"/>
      <family val="2"/>
      <scheme val="minor"/>
    </font>
    <font>
      <sz val="11"/>
      <color rgb="FFFFFF00"/>
      <name val="Calibri"/>
      <family val="2"/>
      <scheme val="minor"/>
    </font>
    <font>
      <b/>
      <sz val="11"/>
      <color rgb="FFFF0000"/>
      <name val="Calibri"/>
      <family val="2"/>
      <scheme val="minor"/>
    </font>
    <font>
      <sz val="10"/>
      <name val="Courier"/>
      <family val="3"/>
    </font>
    <font>
      <sz val="10"/>
      <name val="Helv"/>
      <charset val="204"/>
    </font>
    <font>
      <sz val="11"/>
      <color theme="1"/>
      <name val="Arial"/>
      <family val="2"/>
    </font>
  </fonts>
  <fills count="10">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4" tint="0.39997558519241921"/>
        <bgColor indexed="64"/>
      </patternFill>
    </fill>
    <fill>
      <patternFill patternType="solid">
        <fgColor rgb="FF92D050"/>
        <bgColor indexed="64"/>
      </patternFill>
    </fill>
    <fill>
      <patternFill patternType="solid">
        <fgColor rgb="FF00B050"/>
        <bgColor indexed="64"/>
      </patternFill>
    </fill>
  </fills>
  <borders count="39">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style="hair">
        <color auto="1"/>
      </right>
      <top/>
      <bottom/>
      <diagonal/>
    </border>
    <border>
      <left style="hair">
        <color auto="1"/>
      </left>
      <right style="hair">
        <color auto="1"/>
      </right>
      <top/>
      <bottom/>
      <diagonal/>
    </border>
    <border>
      <left style="hair">
        <color auto="1"/>
      </left>
      <right style="medium">
        <color auto="1"/>
      </right>
      <top/>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diagonal/>
    </border>
    <border>
      <left style="hair">
        <color auto="1"/>
      </left>
      <right style="medium">
        <color auto="1"/>
      </right>
      <top style="hair">
        <color auto="1"/>
      </top>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style="hair">
        <color auto="1"/>
      </left>
      <right style="medium">
        <color indexed="64"/>
      </right>
      <top style="medium">
        <color indexed="64"/>
      </top>
      <bottom style="medium">
        <color indexed="64"/>
      </bottom>
      <diagonal/>
    </border>
  </borders>
  <cellStyleXfs count="111">
    <xf numFmtId="0" fontId="0" fillId="0" borderId="0"/>
    <xf numFmtId="167"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4" fillId="0" borderId="0"/>
    <xf numFmtId="0" fontId="1" fillId="0" borderId="0"/>
    <xf numFmtId="0" fontId="11" fillId="0" borderId="0"/>
    <xf numFmtId="0" fontId="4" fillId="0" borderId="0"/>
    <xf numFmtId="167" fontId="4"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73" fontId="4" fillId="0" borderId="0" applyFont="0" applyFill="0" applyBorder="0" applyAlignment="0" applyProtection="0"/>
    <xf numFmtId="175" fontId="4" fillId="0" borderId="0" applyFont="0" applyFill="0" applyBorder="0" applyAlignment="0" applyProtection="0"/>
    <xf numFmtId="9" fontId="4" fillId="0" borderId="0" applyFont="0" applyFill="0" applyBorder="0" applyAlignment="0" applyProtection="0"/>
    <xf numFmtId="180" fontId="1" fillId="0" borderId="0" applyFont="0" applyFill="0" applyBorder="0" applyAlignment="0" applyProtection="0"/>
    <xf numFmtId="185" fontId="4" fillId="0" borderId="0" applyFont="0" applyFill="0" applyBorder="0" applyAlignment="0" applyProtection="0"/>
    <xf numFmtId="185" fontId="4" fillId="0" borderId="0" applyFont="0" applyFill="0" applyBorder="0" applyAlignment="0" applyProtection="0"/>
    <xf numFmtId="0" fontId="23" fillId="0" borderId="0"/>
    <xf numFmtId="186" fontId="4" fillId="0" borderId="0" applyFont="0" applyFill="0" applyBorder="0" applyAlignment="0" applyProtection="0"/>
    <xf numFmtId="187" fontId="4" fillId="0" borderId="0" applyFont="0" applyFill="0" applyBorder="0" applyAlignment="0" applyProtection="0"/>
    <xf numFmtId="41" fontId="4" fillId="0" borderId="0" applyFont="0" applyFill="0" applyBorder="0" applyAlignment="0" applyProtection="0"/>
    <xf numFmtId="44"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4" fontId="1" fillId="0" borderId="0" applyFont="0" applyFill="0" applyBorder="0" applyAlignment="0" applyProtection="0"/>
    <xf numFmtId="184" fontId="1" fillId="0" borderId="0" applyFont="0" applyFill="0" applyBorder="0" applyAlignment="0" applyProtection="0"/>
    <xf numFmtId="182"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183" fontId="22" fillId="0" borderId="0"/>
    <xf numFmtId="0" fontId="4" fillId="0" borderId="0"/>
    <xf numFmtId="0" fontId="1" fillId="0" borderId="0"/>
    <xf numFmtId="0" fontId="1" fillId="0" borderId="0"/>
    <xf numFmtId="0" fontId="1" fillId="0" borderId="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9" fontId="4" fillId="0" borderId="0" applyFont="0" applyFill="0" applyBorder="0" applyAlignment="0" applyProtection="0"/>
    <xf numFmtId="0" fontId="4" fillId="0" borderId="0"/>
    <xf numFmtId="180" fontId="1" fillId="0" borderId="0" applyFont="0" applyFill="0" applyBorder="0" applyAlignment="0" applyProtection="0"/>
    <xf numFmtId="182" fontId="4" fillId="0" borderId="0" applyFont="0" applyFill="0" applyBorder="0" applyAlignment="0" applyProtection="0"/>
    <xf numFmtId="180" fontId="1" fillId="0" borderId="0" applyFont="0" applyFill="0" applyBorder="0" applyAlignment="0" applyProtection="0"/>
    <xf numFmtId="173" fontId="1" fillId="0" borderId="0" applyFont="0" applyFill="0" applyBorder="0" applyAlignment="0" applyProtection="0"/>
    <xf numFmtId="44" fontId="4"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4" fillId="0" borderId="0"/>
    <xf numFmtId="44" fontId="1" fillId="0" borderId="0" applyFont="0" applyFill="0" applyBorder="0" applyAlignment="0" applyProtection="0"/>
    <xf numFmtId="0" fontId="4" fillId="0" borderId="0"/>
    <xf numFmtId="0" fontId="24" fillId="0" borderId="0"/>
    <xf numFmtId="0" fontId="1" fillId="0" borderId="0"/>
    <xf numFmtId="180"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1" fillId="0" borderId="0" applyFont="0" applyFill="0" applyBorder="0" applyAlignment="0" applyProtection="0"/>
    <xf numFmtId="0" fontId="24"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63">
    <xf numFmtId="0" fontId="0" fillId="0" borderId="0" xfId="0"/>
    <xf numFmtId="0" fontId="5" fillId="0" borderId="0" xfId="5" applyFont="1" applyFill="1" applyBorder="1" applyAlignment="1">
      <alignment horizontal="center"/>
    </xf>
    <xf numFmtId="0" fontId="6" fillId="0" borderId="0" xfId="5" applyFont="1" applyFill="1" applyAlignment="1">
      <alignment vertical="center"/>
    </xf>
    <xf numFmtId="0" fontId="5" fillId="0" borderId="0" xfId="5" applyFont="1" applyFill="1" applyBorder="1" applyAlignment="1">
      <alignment horizontal="center" vertical="top" wrapText="1"/>
    </xf>
    <xf numFmtId="0" fontId="6" fillId="0" borderId="0" xfId="1" applyNumberFormat="1" applyFont="1" applyFill="1" applyAlignment="1">
      <alignment vertical="center"/>
    </xf>
    <xf numFmtId="0" fontId="7" fillId="0" borderId="0" xfId="5" applyNumberFormat="1" applyFont="1" applyFill="1" applyBorder="1" applyAlignment="1">
      <alignment horizontal="center" vertical="center"/>
    </xf>
    <xf numFmtId="168" fontId="7" fillId="0" borderId="0" xfId="5" applyNumberFormat="1" applyFont="1" applyFill="1" applyBorder="1" applyAlignment="1">
      <alignment horizontal="center" vertical="center"/>
    </xf>
    <xf numFmtId="0" fontId="6" fillId="0" borderId="0" xfId="5" applyFont="1" applyFill="1" applyBorder="1" applyAlignment="1">
      <alignment horizontal="left" vertical="center" wrapText="1"/>
    </xf>
    <xf numFmtId="0" fontId="6" fillId="0" borderId="0" xfId="5" applyFont="1" applyFill="1" applyBorder="1" applyAlignment="1">
      <alignment horizontal="center" vertical="center"/>
    </xf>
    <xf numFmtId="0" fontId="6" fillId="0" borderId="0" xfId="5" applyFont="1" applyFill="1" applyBorder="1" applyAlignment="1">
      <alignment vertical="center"/>
    </xf>
    <xf numFmtId="0" fontId="8" fillId="0" borderId="0" xfId="5" applyFont="1" applyFill="1" applyBorder="1" applyAlignment="1">
      <alignment horizontal="center" vertical="center"/>
    </xf>
    <xf numFmtId="43" fontId="9" fillId="0" borderId="0" xfId="5" applyNumberFormat="1" applyFont="1" applyFill="1" applyBorder="1" applyAlignment="1">
      <alignment horizontal="center" vertical="center"/>
    </xf>
    <xf numFmtId="0" fontId="8" fillId="0" borderId="8" xfId="5" applyFont="1" applyFill="1" applyBorder="1" applyAlignment="1">
      <alignment horizontal="center" vertical="center" wrapText="1"/>
    </xf>
    <xf numFmtId="169" fontId="8" fillId="0" borderId="0" xfId="5" applyNumberFormat="1" applyFont="1" applyFill="1" applyBorder="1" applyAlignment="1">
      <alignment horizontal="center" vertical="center" wrapText="1"/>
    </xf>
    <xf numFmtId="0" fontId="8" fillId="0" borderId="6" xfId="0" applyFont="1" applyFill="1" applyBorder="1" applyAlignment="1">
      <alignment horizontal="center" vertical="center"/>
    </xf>
    <xf numFmtId="0" fontId="8" fillId="0" borderId="6" xfId="0" applyFont="1" applyFill="1" applyBorder="1" applyAlignment="1">
      <alignment vertical="center" wrapText="1"/>
    </xf>
    <xf numFmtId="0" fontId="6" fillId="0" borderId="7" xfId="5" applyFont="1" applyFill="1" applyBorder="1" applyAlignment="1">
      <alignment horizontal="center" vertical="center"/>
    </xf>
    <xf numFmtId="0" fontId="6" fillId="0" borderId="9" xfId="0" applyFont="1" applyFill="1" applyBorder="1" applyAlignment="1">
      <alignment horizontal="center" vertical="center"/>
    </xf>
    <xf numFmtId="0" fontId="6" fillId="0" borderId="3" xfId="0" applyFont="1" applyFill="1" applyBorder="1" applyAlignment="1">
      <alignment vertical="center" wrapText="1"/>
    </xf>
    <xf numFmtId="0" fontId="6" fillId="0" borderId="10" xfId="5" applyFont="1" applyFill="1" applyBorder="1" applyAlignment="1">
      <alignment horizontal="center" vertical="center"/>
    </xf>
    <xf numFmtId="169" fontId="6" fillId="0" borderId="0" xfId="5" applyNumberFormat="1" applyFont="1" applyFill="1" applyBorder="1" applyAlignment="1">
      <alignment vertical="center"/>
    </xf>
    <xf numFmtId="0" fontId="6" fillId="0" borderId="6" xfId="0" applyFont="1" applyFill="1" applyBorder="1" applyAlignment="1">
      <alignment vertical="center" wrapText="1"/>
    </xf>
    <xf numFmtId="0" fontId="6" fillId="0" borderId="9" xfId="5" applyFont="1" applyFill="1" applyBorder="1" applyAlignment="1">
      <alignment horizontal="center" vertical="center"/>
    </xf>
    <xf numFmtId="0" fontId="6" fillId="0" borderId="9" xfId="6" applyFont="1" applyFill="1" applyBorder="1" applyAlignment="1">
      <alignment horizontal="left" vertical="center" wrapText="1"/>
    </xf>
    <xf numFmtId="0" fontId="6" fillId="0" borderId="8" xfId="5" applyFont="1" applyFill="1" applyBorder="1" applyAlignment="1">
      <alignment horizontal="center" vertical="center"/>
    </xf>
    <xf numFmtId="0" fontId="6" fillId="0" borderId="6" xfId="0" applyFont="1" applyFill="1" applyBorder="1" applyAlignment="1">
      <alignment horizontal="center" vertical="center"/>
    </xf>
    <xf numFmtId="0" fontId="6" fillId="0" borderId="11" xfId="0" applyFont="1" applyFill="1" applyBorder="1" applyAlignment="1">
      <alignment vertical="center" wrapText="1"/>
    </xf>
    <xf numFmtId="0" fontId="6" fillId="0" borderId="11" xfId="5" applyFont="1" applyFill="1" applyBorder="1" applyAlignment="1">
      <alignment horizontal="center" vertical="center"/>
    </xf>
    <xf numFmtId="169" fontId="8" fillId="0" borderId="9" xfId="5" applyNumberFormat="1" applyFont="1" applyFill="1" applyBorder="1" applyAlignment="1">
      <alignment vertical="center"/>
    </xf>
    <xf numFmtId="169" fontId="8" fillId="0" borderId="0" xfId="5" applyNumberFormat="1" applyFont="1" applyFill="1" applyBorder="1" applyAlignment="1">
      <alignment vertical="center"/>
    </xf>
    <xf numFmtId="0" fontId="6" fillId="0" borderId="10" xfId="6" applyFont="1" applyFill="1" applyBorder="1" applyAlignment="1">
      <alignment vertical="center" wrapText="1"/>
    </xf>
    <xf numFmtId="0" fontId="6" fillId="0" borderId="9" xfId="6" applyFont="1" applyFill="1" applyBorder="1" applyAlignment="1">
      <alignment horizontal="center" vertical="center" wrapText="1"/>
    </xf>
    <xf numFmtId="0" fontId="6" fillId="0" borderId="9" xfId="6" applyFont="1" applyFill="1" applyBorder="1" applyAlignment="1">
      <alignment vertical="center" wrapText="1"/>
    </xf>
    <xf numFmtId="0" fontId="10" fillId="0" borderId="0" xfId="0" applyFont="1" applyAlignment="1">
      <alignment wrapText="1"/>
    </xf>
    <xf numFmtId="0" fontId="6" fillId="0" borderId="4" xfId="0" applyFont="1" applyFill="1" applyBorder="1" applyAlignment="1">
      <alignment vertical="center" wrapText="1"/>
    </xf>
    <xf numFmtId="0" fontId="6" fillId="0" borderId="9" xfId="7" applyNumberFormat="1" applyFont="1" applyFill="1" applyBorder="1" applyAlignment="1">
      <alignment vertical="center" wrapText="1"/>
    </xf>
    <xf numFmtId="0" fontId="6" fillId="0" borderId="9" xfId="0" applyFont="1" applyFill="1" applyBorder="1" applyAlignment="1">
      <alignment vertical="center" wrapText="1"/>
    </xf>
    <xf numFmtId="0" fontId="6" fillId="0" borderId="9" xfId="0" applyFont="1" applyFill="1" applyBorder="1" applyAlignment="1">
      <alignment horizontal="center" vertical="center" wrapText="1"/>
    </xf>
    <xf numFmtId="43" fontId="6" fillId="0" borderId="0" xfId="5" applyNumberFormat="1" applyFont="1" applyFill="1" applyBorder="1" applyAlignment="1">
      <alignment horizontal="center" vertical="center"/>
    </xf>
    <xf numFmtId="0" fontId="8" fillId="0" borderId="9" xfId="0" applyFont="1" applyFill="1" applyBorder="1" applyAlignment="1">
      <alignment vertical="center" wrapText="1"/>
    </xf>
    <xf numFmtId="0" fontId="12" fillId="0" borderId="9" xfId="0" applyFont="1" applyFill="1" applyBorder="1" applyAlignment="1">
      <alignment horizontal="left" vertical="center" wrapText="1"/>
    </xf>
    <xf numFmtId="0" fontId="6" fillId="0" borderId="9" xfId="8" applyFont="1" applyFill="1" applyBorder="1" applyAlignment="1">
      <alignment horizontal="justify" vertical="center" wrapText="1"/>
    </xf>
    <xf numFmtId="0" fontId="13" fillId="0" borderId="9" xfId="0" applyFont="1" applyFill="1" applyBorder="1" applyAlignment="1">
      <alignment horizontal="left" vertical="center" wrapText="1"/>
    </xf>
    <xf numFmtId="0" fontId="6" fillId="0" borderId="11" xfId="0" applyFont="1" applyFill="1" applyBorder="1" applyAlignment="1">
      <alignment horizontal="center" vertical="center" wrapText="1"/>
    </xf>
    <xf numFmtId="0" fontId="8" fillId="0" borderId="9" xfId="0" applyFont="1" applyFill="1" applyBorder="1" applyAlignment="1">
      <alignment horizontal="center" vertical="center"/>
    </xf>
    <xf numFmtId="1" fontId="6" fillId="0" borderId="9" xfId="0" applyNumberFormat="1" applyFont="1" applyFill="1" applyBorder="1" applyAlignment="1">
      <alignment horizontal="center" vertical="center"/>
    </xf>
    <xf numFmtId="0" fontId="14" fillId="0" borderId="9" xfId="0" applyFont="1" applyFill="1" applyBorder="1" applyAlignment="1">
      <alignment vertical="center" wrapText="1"/>
    </xf>
    <xf numFmtId="169" fontId="6" fillId="0" borderId="11" xfId="5" applyNumberFormat="1" applyFont="1" applyFill="1" applyBorder="1" applyAlignment="1">
      <alignment vertical="center"/>
    </xf>
    <xf numFmtId="167" fontId="6" fillId="0" borderId="0" xfId="5" applyNumberFormat="1" applyFont="1" applyFill="1" applyBorder="1" applyAlignment="1">
      <alignment vertical="center"/>
    </xf>
    <xf numFmtId="0" fontId="6" fillId="0" borderId="9" xfId="0" applyFont="1" applyFill="1" applyBorder="1" applyAlignment="1">
      <alignment horizontal="left" vertical="center" wrapText="1"/>
    </xf>
    <xf numFmtId="0" fontId="14" fillId="0" borderId="0" xfId="0" applyFont="1" applyFill="1"/>
    <xf numFmtId="0" fontId="8" fillId="0" borderId="9" xfId="0" applyFont="1" applyFill="1" applyBorder="1" applyAlignment="1">
      <alignment horizontal="left" vertical="center" wrapText="1"/>
    </xf>
    <xf numFmtId="0" fontId="6" fillId="0" borderId="0" xfId="0" applyFont="1" applyFill="1" applyBorder="1" applyAlignment="1">
      <alignment horizontal="center" vertical="center"/>
    </xf>
    <xf numFmtId="169" fontId="9" fillId="0" borderId="9" xfId="9" applyNumberFormat="1" applyFont="1" applyFill="1" applyBorder="1" applyAlignment="1">
      <alignment vertical="center"/>
    </xf>
    <xf numFmtId="169" fontId="9" fillId="0" borderId="0" xfId="9" applyNumberFormat="1" applyFont="1" applyFill="1" applyBorder="1" applyAlignment="1">
      <alignment vertical="center"/>
    </xf>
    <xf numFmtId="0" fontId="14" fillId="0" borderId="0" xfId="0" applyFont="1" applyFill="1" applyAlignment="1">
      <alignment vertical="center"/>
    </xf>
    <xf numFmtId="169" fontId="15" fillId="0" borderId="0" xfId="0" applyNumberFormat="1" applyFont="1" applyFill="1" applyAlignment="1">
      <alignment vertical="center"/>
    </xf>
    <xf numFmtId="0" fontId="9" fillId="0" borderId="9" xfId="5" applyFont="1" applyFill="1" applyBorder="1" applyAlignment="1">
      <alignment horizontal="right" vertical="center"/>
    </xf>
    <xf numFmtId="171" fontId="9" fillId="0" borderId="9" xfId="4" applyNumberFormat="1" applyFont="1" applyFill="1" applyBorder="1" applyAlignment="1">
      <alignment vertical="center"/>
    </xf>
    <xf numFmtId="0" fontId="15" fillId="0" borderId="0" xfId="0" applyFont="1" applyFill="1" applyAlignment="1">
      <alignment vertical="center"/>
    </xf>
    <xf numFmtId="169" fontId="9" fillId="4" borderId="9" xfId="9" applyNumberFormat="1" applyFont="1" applyFill="1" applyBorder="1" applyAlignment="1">
      <alignment vertical="center"/>
    </xf>
    <xf numFmtId="0" fontId="9" fillId="0" borderId="0" xfId="5" applyFont="1" applyFill="1" applyBorder="1" applyAlignment="1">
      <alignment horizontal="center" vertical="center"/>
    </xf>
    <xf numFmtId="0" fontId="14" fillId="0" borderId="0" xfId="0" applyFont="1" applyFill="1" applyBorder="1" applyAlignment="1">
      <alignment vertical="center"/>
    </xf>
    <xf numFmtId="169" fontId="9" fillId="4" borderId="0" xfId="9" applyNumberFormat="1" applyFont="1" applyFill="1" applyBorder="1" applyAlignment="1">
      <alignment vertical="center"/>
    </xf>
    <xf numFmtId="0" fontId="6" fillId="0" borderId="0" xfId="0" applyFont="1" applyFill="1" applyBorder="1" applyAlignment="1">
      <alignment vertical="center" wrapText="1"/>
    </xf>
    <xf numFmtId="1" fontId="6" fillId="0" borderId="0" xfId="5" applyNumberFormat="1" applyFont="1" applyFill="1" applyAlignment="1">
      <alignment horizontal="center" vertical="center"/>
    </xf>
    <xf numFmtId="0" fontId="6" fillId="0" borderId="0" xfId="5" applyFont="1" applyFill="1" applyAlignment="1">
      <alignment vertical="center" wrapText="1"/>
    </xf>
    <xf numFmtId="0" fontId="6" fillId="0" borderId="0" xfId="5" applyFont="1" applyFill="1" applyAlignment="1">
      <alignment horizontal="center" vertical="center"/>
    </xf>
    <xf numFmtId="44" fontId="3" fillId="0" borderId="0" xfId="11" applyFont="1" applyBorder="1"/>
    <xf numFmtId="10" fontId="0" fillId="0" borderId="0" xfId="12" applyNumberFormat="1" applyFont="1" applyBorder="1"/>
    <xf numFmtId="10" fontId="0" fillId="0" borderId="0" xfId="12" applyNumberFormat="1" applyFont="1"/>
    <xf numFmtId="0" fontId="1" fillId="0" borderId="15" xfId="10" applyBorder="1"/>
    <xf numFmtId="0" fontId="3" fillId="0" borderId="20" xfId="10" applyFont="1" applyBorder="1" applyAlignment="1">
      <alignment horizontal="center" vertical="center" wrapText="1"/>
    </xf>
    <xf numFmtId="10" fontId="3" fillId="0" borderId="20" xfId="12" applyNumberFormat="1" applyFont="1" applyBorder="1" applyAlignment="1">
      <alignment horizontal="center" vertical="center" wrapText="1"/>
    </xf>
    <xf numFmtId="0" fontId="3" fillId="0" borderId="0" xfId="10" applyFont="1" applyAlignment="1">
      <alignment horizontal="center" vertical="center" wrapText="1"/>
    </xf>
    <xf numFmtId="0" fontId="3" fillId="0" borderId="21" xfId="10" applyFont="1" applyBorder="1" applyAlignment="1">
      <alignment horizontal="center" vertical="center" wrapText="1"/>
    </xf>
    <xf numFmtId="0" fontId="3" fillId="0" borderId="22" xfId="10" applyFont="1" applyBorder="1" applyAlignment="1">
      <alignment horizontal="center" vertical="center" wrapText="1"/>
    </xf>
    <xf numFmtId="10" fontId="3" fillId="0" borderId="23" xfId="12" applyNumberFormat="1" applyFont="1" applyBorder="1" applyAlignment="1">
      <alignment horizontal="center" vertical="center" wrapText="1"/>
    </xf>
    <xf numFmtId="0" fontId="3" fillId="5" borderId="24" xfId="10" applyFont="1" applyFill="1" applyBorder="1" applyAlignment="1">
      <alignment horizontal="left" vertical="center" wrapText="1"/>
    </xf>
    <xf numFmtId="0" fontId="3" fillId="5" borderId="25" xfId="10" applyFont="1" applyFill="1" applyBorder="1" applyAlignment="1">
      <alignment horizontal="left" vertical="center" wrapText="1"/>
    </xf>
    <xf numFmtId="0" fontId="3" fillId="5" borderId="25" xfId="10" applyFont="1" applyFill="1" applyBorder="1" applyAlignment="1">
      <alignment horizontal="center" vertical="center" wrapText="1"/>
    </xf>
    <xf numFmtId="10" fontId="3" fillId="5" borderId="26" xfId="12" applyNumberFormat="1" applyFont="1" applyFill="1" applyBorder="1"/>
    <xf numFmtId="0" fontId="3" fillId="0" borderId="0" xfId="10" applyFont="1"/>
    <xf numFmtId="176" fontId="19" fillId="0" borderId="28" xfId="11" applyNumberFormat="1" applyFont="1" applyBorder="1"/>
    <xf numFmtId="10" fontId="19" fillId="0" borderId="30" xfId="12" applyNumberFormat="1" applyFont="1" applyBorder="1"/>
    <xf numFmtId="10" fontId="19" fillId="0" borderId="32" xfId="12" applyNumberFormat="1" applyFont="1" applyBorder="1"/>
    <xf numFmtId="10" fontId="19" fillId="0" borderId="35" xfId="12" applyNumberFormat="1" applyFont="1" applyBorder="1"/>
    <xf numFmtId="176" fontId="3" fillId="5" borderId="25" xfId="11" applyNumberFormat="1" applyFont="1" applyFill="1" applyBorder="1" applyAlignment="1">
      <alignment horizontal="left" vertical="center" wrapText="1"/>
    </xf>
    <xf numFmtId="0" fontId="3" fillId="0" borderId="0" xfId="10" applyFont="1" applyAlignment="1">
      <alignment horizontal="left" vertical="center" wrapText="1"/>
    </xf>
    <xf numFmtId="0" fontId="3" fillId="0" borderId="27" xfId="10" applyFont="1" applyBorder="1" applyAlignment="1">
      <alignment horizontal="left"/>
    </xf>
    <xf numFmtId="176" fontId="3" fillId="0" borderId="28" xfId="11" applyNumberFormat="1" applyFont="1" applyBorder="1"/>
    <xf numFmtId="10" fontId="3" fillId="0" borderId="30" xfId="12" applyNumberFormat="1" applyFont="1" applyBorder="1"/>
    <xf numFmtId="176" fontId="19" fillId="0" borderId="28" xfId="11" applyNumberFormat="1" applyFont="1" applyFill="1" applyBorder="1"/>
    <xf numFmtId="0" fontId="1" fillId="0" borderId="0" xfId="10"/>
    <xf numFmtId="0" fontId="3" fillId="0" borderId="28" xfId="10" applyFont="1" applyBorder="1"/>
    <xf numFmtId="0" fontId="3" fillId="0" borderId="28" xfId="10" applyFont="1" applyBorder="1" applyAlignment="1">
      <alignment horizontal="center"/>
    </xf>
    <xf numFmtId="0" fontId="0" fillId="0" borderId="28" xfId="10" applyFont="1" applyBorder="1"/>
    <xf numFmtId="176" fontId="19" fillId="0" borderId="34" xfId="11" applyNumberFormat="1" applyFont="1" applyBorder="1"/>
    <xf numFmtId="0" fontId="3" fillId="5" borderId="36" xfId="10" applyFont="1" applyFill="1" applyBorder="1" applyAlignment="1">
      <alignment horizontal="left" vertical="center" wrapText="1"/>
    </xf>
    <xf numFmtId="0" fontId="3" fillId="5" borderId="37" xfId="10" applyFont="1" applyFill="1" applyBorder="1" applyAlignment="1">
      <alignment horizontal="left" vertical="center" wrapText="1"/>
    </xf>
    <xf numFmtId="0" fontId="3" fillId="5" borderId="37" xfId="10" applyFont="1" applyFill="1" applyBorder="1" applyAlignment="1">
      <alignment horizontal="center" vertical="center" wrapText="1"/>
    </xf>
    <xf numFmtId="176" fontId="3" fillId="5" borderId="37" xfId="11" applyNumberFormat="1" applyFont="1" applyFill="1" applyBorder="1" applyAlignment="1">
      <alignment horizontal="left" vertical="center" wrapText="1"/>
    </xf>
    <xf numFmtId="10" fontId="3" fillId="5" borderId="38" xfId="12" applyNumberFormat="1" applyFont="1" applyFill="1" applyBorder="1"/>
    <xf numFmtId="176" fontId="3" fillId="0" borderId="0" xfId="11" applyNumberFormat="1" applyFont="1" applyBorder="1"/>
    <xf numFmtId="174" fontId="3" fillId="7" borderId="13" xfId="13" applyNumberFormat="1" applyFont="1" applyFill="1" applyBorder="1"/>
    <xf numFmtId="10" fontId="0" fillId="0" borderId="14" xfId="12" applyNumberFormat="1" applyFont="1" applyBorder="1"/>
    <xf numFmtId="174" fontId="3" fillId="0" borderId="0" xfId="13" applyNumberFormat="1" applyFont="1" applyBorder="1"/>
    <xf numFmtId="10" fontId="0" fillId="0" borderId="16" xfId="12" applyNumberFormat="1" applyFont="1" applyBorder="1"/>
    <xf numFmtId="0" fontId="3" fillId="0" borderId="18" xfId="10" applyFont="1" applyBorder="1" applyAlignment="1">
      <alignment horizontal="left"/>
    </xf>
    <xf numFmtId="174" fontId="3" fillId="0" borderId="18" xfId="13" applyNumberFormat="1" applyFont="1" applyBorder="1"/>
    <xf numFmtId="10" fontId="0" fillId="0" borderId="19" xfId="12" applyNumberFormat="1" applyFont="1" applyBorder="1"/>
    <xf numFmtId="10" fontId="0" fillId="0" borderId="0" xfId="12" applyNumberFormat="1" applyFont="1" applyBorder="1" applyAlignment="1"/>
    <xf numFmtId="44" fontId="3" fillId="0" borderId="20" xfId="10" applyNumberFormat="1" applyFont="1" applyBorder="1" applyAlignment="1">
      <alignment horizontal="center" vertical="center" wrapText="1"/>
    </xf>
    <xf numFmtId="44" fontId="3" fillId="0" borderId="22" xfId="10" applyNumberFormat="1" applyFont="1" applyBorder="1" applyAlignment="1">
      <alignment horizontal="center" vertical="center" wrapText="1"/>
    </xf>
    <xf numFmtId="0" fontId="1" fillId="0" borderId="0" xfId="10" applyAlignment="1">
      <alignment horizontal="left"/>
    </xf>
    <xf numFmtId="0" fontId="1" fillId="0" borderId="0" xfId="10" applyAlignment="1">
      <alignment horizontal="center"/>
    </xf>
    <xf numFmtId="0" fontId="1" fillId="0" borderId="0" xfId="10" applyAlignment="1">
      <alignment horizontal="center" vertical="center"/>
    </xf>
    <xf numFmtId="44" fontId="1" fillId="0" borderId="0" xfId="10" applyNumberFormat="1" applyAlignment="1">
      <alignment horizontal="right"/>
    </xf>
    <xf numFmtId="0" fontId="1" fillId="0" borderId="12" xfId="10" applyBorder="1"/>
    <xf numFmtId="0" fontId="1" fillId="0" borderId="13" xfId="10" applyBorder="1" applyAlignment="1">
      <alignment horizontal="center"/>
    </xf>
    <xf numFmtId="174" fontId="0" fillId="0" borderId="13" xfId="13" applyNumberFormat="1" applyFont="1" applyBorder="1" applyAlignment="1">
      <alignment horizontal="center" vertical="center"/>
    </xf>
    <xf numFmtId="44" fontId="1" fillId="0" borderId="14" xfId="10" applyNumberFormat="1" applyBorder="1" applyAlignment="1">
      <alignment horizontal="right"/>
    </xf>
    <xf numFmtId="8" fontId="1" fillId="0" borderId="0" xfId="10" applyNumberFormat="1"/>
    <xf numFmtId="9" fontId="1" fillId="0" borderId="0" xfId="10" applyNumberFormat="1" applyAlignment="1">
      <alignment horizontal="center" vertical="center"/>
    </xf>
    <xf numFmtId="44" fontId="0" fillId="0" borderId="0" xfId="11" applyFont="1" applyFill="1" applyBorder="1" applyAlignment="1">
      <alignment horizontal="center" vertical="center"/>
    </xf>
    <xf numFmtId="44" fontId="1" fillId="0" borderId="16" xfId="10" applyNumberFormat="1" applyBorder="1" applyAlignment="1">
      <alignment horizontal="center" vertical="center" wrapText="1"/>
    </xf>
    <xf numFmtId="0" fontId="1" fillId="0" borderId="17" xfId="10" applyBorder="1"/>
    <xf numFmtId="0" fontId="1" fillId="0" borderId="18" xfId="10" applyBorder="1" applyAlignment="1">
      <alignment horizontal="center"/>
    </xf>
    <xf numFmtId="0" fontId="1" fillId="0" borderId="18" xfId="10" applyBorder="1" applyAlignment="1">
      <alignment horizontal="center" vertical="center"/>
    </xf>
    <xf numFmtId="44" fontId="1" fillId="0" borderId="19" xfId="10" applyNumberFormat="1" applyBorder="1"/>
    <xf numFmtId="44" fontId="3" fillId="5" borderId="25" xfId="11" applyFont="1" applyFill="1" applyBorder="1" applyAlignment="1">
      <alignment horizontal="right" vertical="center" wrapText="1"/>
    </xf>
    <xf numFmtId="0" fontId="1" fillId="0" borderId="27" xfId="10" applyBorder="1" applyAlignment="1">
      <alignment horizontal="left"/>
    </xf>
    <xf numFmtId="0" fontId="1" fillId="0" borderId="28" xfId="10" applyBorder="1" applyAlignment="1">
      <alignment horizontal="justify"/>
    </xf>
    <xf numFmtId="0" fontId="1" fillId="0" borderId="28" xfId="10" applyBorder="1" applyAlignment="1">
      <alignment horizontal="center"/>
    </xf>
    <xf numFmtId="9" fontId="1" fillId="0" borderId="28" xfId="15" applyFont="1" applyBorder="1" applyAlignment="1">
      <alignment horizontal="center" vertical="center" wrapText="1"/>
    </xf>
    <xf numFmtId="44" fontId="19" fillId="0" borderId="28" xfId="11" applyFont="1" applyFill="1" applyBorder="1" applyAlignment="1">
      <alignment horizontal="right"/>
    </xf>
    <xf numFmtId="0" fontId="0" fillId="0" borderId="28" xfId="10" applyFont="1" applyBorder="1" applyAlignment="1">
      <alignment horizontal="justify"/>
    </xf>
    <xf numFmtId="0" fontId="1" fillId="0" borderId="31" xfId="10" applyBorder="1" applyAlignment="1">
      <alignment horizontal="left"/>
    </xf>
    <xf numFmtId="0" fontId="1" fillId="0" borderId="29" xfId="10" applyBorder="1" applyAlignment="1">
      <alignment horizontal="justify"/>
    </xf>
    <xf numFmtId="0" fontId="0" fillId="0" borderId="29" xfId="10" applyFont="1" applyBorder="1" applyAlignment="1">
      <alignment horizontal="justify"/>
    </xf>
    <xf numFmtId="0" fontId="1" fillId="0" borderId="33" xfId="10" applyBorder="1" applyAlignment="1">
      <alignment horizontal="left"/>
    </xf>
    <xf numFmtId="0" fontId="1" fillId="0" borderId="34" xfId="10" applyBorder="1" applyAlignment="1">
      <alignment horizontal="justify"/>
    </xf>
    <xf numFmtId="0" fontId="1" fillId="0" borderId="34" xfId="10" applyBorder="1" applyAlignment="1">
      <alignment horizontal="center"/>
    </xf>
    <xf numFmtId="9" fontId="1" fillId="0" borderId="34" xfId="15" applyFont="1" applyBorder="1" applyAlignment="1">
      <alignment horizontal="center" vertical="center" wrapText="1"/>
    </xf>
    <xf numFmtId="44" fontId="19" fillId="0" borderId="34" xfId="11" applyFont="1" applyFill="1" applyBorder="1" applyAlignment="1">
      <alignment horizontal="right"/>
    </xf>
    <xf numFmtId="0" fontId="3" fillId="0" borderId="28" xfId="10" applyFont="1" applyBorder="1" applyAlignment="1">
      <alignment horizontal="center" vertical="center"/>
    </xf>
    <xf numFmtId="44" fontId="3" fillId="0" borderId="28" xfId="11" applyFont="1" applyFill="1" applyBorder="1" applyAlignment="1">
      <alignment horizontal="right"/>
    </xf>
    <xf numFmtId="0" fontId="1" fillId="0" borderId="28" xfId="10" applyBorder="1"/>
    <xf numFmtId="177" fontId="19" fillId="0" borderId="28" xfId="12" applyNumberFormat="1" applyFont="1" applyBorder="1" applyAlignment="1">
      <alignment horizontal="center" vertical="center"/>
    </xf>
    <xf numFmtId="10" fontId="3" fillId="0" borderId="28" xfId="10" applyNumberFormat="1" applyFont="1" applyBorder="1" applyAlignment="1">
      <alignment horizontal="center" vertical="center"/>
    </xf>
    <xf numFmtId="44" fontId="3" fillId="0" borderId="28" xfId="11" applyFont="1" applyBorder="1" applyAlignment="1">
      <alignment horizontal="right"/>
    </xf>
    <xf numFmtId="10" fontId="1" fillId="0" borderId="28" xfId="4" applyNumberFormat="1" applyFont="1" applyBorder="1" applyAlignment="1">
      <alignment horizontal="center" vertical="center"/>
    </xf>
    <xf numFmtId="44" fontId="19" fillId="0" borderId="28" xfId="11" applyFont="1" applyBorder="1" applyAlignment="1">
      <alignment horizontal="right"/>
    </xf>
    <xf numFmtId="10" fontId="1" fillId="0" borderId="28" xfId="10" applyNumberFormat="1" applyBorder="1" applyAlignment="1">
      <alignment horizontal="center" vertical="center"/>
    </xf>
    <xf numFmtId="0" fontId="1" fillId="6" borderId="0" xfId="10" applyFill="1"/>
    <xf numFmtId="0" fontId="1" fillId="0" borderId="28" xfId="10" applyBorder="1" applyAlignment="1">
      <alignment horizontal="center" vertical="center"/>
    </xf>
    <xf numFmtId="0" fontId="1" fillId="0" borderId="28" xfId="10" applyBorder="1" applyAlignment="1">
      <alignment wrapText="1"/>
    </xf>
    <xf numFmtId="0" fontId="0" fillId="0" borderId="28" xfId="10" applyFont="1" applyBorder="1" applyAlignment="1">
      <alignment wrapText="1"/>
    </xf>
    <xf numFmtId="0" fontId="0" fillId="0" borderId="28" xfId="10" applyFont="1" applyBorder="1" applyAlignment="1">
      <alignment horizontal="center"/>
    </xf>
    <xf numFmtId="0" fontId="1" fillId="0" borderId="34" xfId="10" applyBorder="1"/>
    <xf numFmtId="10" fontId="1" fillId="5" borderId="37" xfId="10" applyNumberFormat="1" applyFill="1" applyBorder="1" applyAlignment="1">
      <alignment horizontal="center" vertical="center"/>
    </xf>
    <xf numFmtId="44" fontId="3" fillId="5" borderId="37" xfId="11" applyFont="1" applyFill="1" applyBorder="1" applyAlignment="1">
      <alignment horizontal="right" vertical="center" wrapText="1"/>
    </xf>
    <xf numFmtId="0" fontId="21" fillId="0" borderId="13" xfId="10" applyFont="1" applyBorder="1" applyAlignment="1">
      <alignment vertical="center" wrapText="1"/>
    </xf>
    <xf numFmtId="176" fontId="3" fillId="0" borderId="0" xfId="11" applyNumberFormat="1" applyFont="1" applyBorder="1" applyAlignment="1">
      <alignment horizontal="center" vertical="center"/>
    </xf>
    <xf numFmtId="0" fontId="21" fillId="0" borderId="0" xfId="10" applyFont="1" applyAlignment="1">
      <alignment vertical="center" wrapText="1"/>
    </xf>
    <xf numFmtId="0" fontId="21" fillId="0" borderId="0" xfId="10" applyFont="1" applyAlignment="1">
      <alignment horizontal="center" vertical="center" wrapText="1"/>
    </xf>
    <xf numFmtId="44" fontId="21" fillId="0" borderId="0" xfId="10" applyNumberFormat="1" applyFont="1" applyAlignment="1">
      <alignment vertical="center" wrapText="1"/>
    </xf>
    <xf numFmtId="0" fontId="1" fillId="0" borderId="15" xfId="10" applyBorder="1" applyAlignment="1">
      <alignment horizontal="right"/>
    </xf>
    <xf numFmtId="0" fontId="3" fillId="0" borderId="0" xfId="10" applyFont="1" applyAlignment="1">
      <alignment horizontal="right"/>
    </xf>
    <xf numFmtId="44" fontId="1" fillId="0" borderId="0" xfId="10" applyNumberFormat="1"/>
    <xf numFmtId="9" fontId="0" fillId="0" borderId="0" xfId="12" applyFont="1" applyBorder="1"/>
    <xf numFmtId="2" fontId="1" fillId="8" borderId="0" xfId="10" applyNumberFormat="1" applyFill="1" applyAlignment="1">
      <alignment horizontal="center" vertical="center"/>
    </xf>
    <xf numFmtId="44" fontId="1" fillId="8" borderId="0" xfId="10" applyNumberFormat="1" applyFill="1" applyAlignment="1">
      <alignment horizontal="right"/>
    </xf>
    <xf numFmtId="181" fontId="10" fillId="8" borderId="9" xfId="16" applyNumberFormat="1" applyFont="1" applyFill="1" applyBorder="1" applyAlignment="1">
      <alignment horizontal="center" vertical="center"/>
    </xf>
    <xf numFmtId="0" fontId="1" fillId="8" borderId="0" xfId="10" applyFill="1" applyAlignment="1">
      <alignment horizontal="center" vertical="center"/>
    </xf>
    <xf numFmtId="44" fontId="1" fillId="8" borderId="0" xfId="10" applyNumberFormat="1" applyFill="1"/>
    <xf numFmtId="0" fontId="1" fillId="0" borderId="0" xfId="10" applyFill="1"/>
    <xf numFmtId="173" fontId="2" fillId="0" borderId="0" xfId="13" applyFont="1" applyFill="1"/>
    <xf numFmtId="0" fontId="3" fillId="0" borderId="0" xfId="10" applyFont="1" applyFill="1" applyAlignment="1">
      <alignment horizontal="center" vertical="center" wrapText="1"/>
    </xf>
    <xf numFmtId="0" fontId="3" fillId="0" borderId="0" xfId="10" applyFont="1" applyFill="1"/>
    <xf numFmtId="176" fontId="0" fillId="0" borderId="0" xfId="11" applyNumberFormat="1" applyFont="1" applyFill="1" applyAlignment="1">
      <alignment horizontal="right"/>
    </xf>
    <xf numFmtId="10" fontId="1" fillId="0" borderId="0" xfId="10" applyNumberFormat="1" applyFill="1"/>
    <xf numFmtId="0" fontId="3" fillId="0" borderId="0" xfId="10" applyFont="1" applyFill="1" applyAlignment="1">
      <alignment horizontal="left" vertical="center" wrapText="1"/>
    </xf>
    <xf numFmtId="9" fontId="1" fillId="0" borderId="0" xfId="10" applyNumberFormat="1" applyFill="1"/>
    <xf numFmtId="178" fontId="1" fillId="0" borderId="0" xfId="10" applyNumberFormat="1" applyFill="1"/>
    <xf numFmtId="0" fontId="20" fillId="0" borderId="0" xfId="10" applyFont="1" applyFill="1"/>
    <xf numFmtId="44" fontId="1" fillId="0" borderId="0" xfId="2" applyFont="1" applyFill="1" applyBorder="1"/>
    <xf numFmtId="44" fontId="1" fillId="0" borderId="0" xfId="10" applyNumberFormat="1" applyFill="1"/>
    <xf numFmtId="173" fontId="1" fillId="0" borderId="0" xfId="13" applyFont="1" applyFill="1" applyBorder="1"/>
    <xf numFmtId="179" fontId="1" fillId="0" borderId="0" xfId="3" applyNumberFormat="1" applyFont="1" applyFill="1" applyBorder="1"/>
    <xf numFmtId="169" fontId="6" fillId="0" borderId="0" xfId="5" applyNumberFormat="1" applyFont="1" applyFill="1" applyBorder="1" applyAlignment="1">
      <alignment horizontal="center" vertical="center"/>
    </xf>
    <xf numFmtId="169" fontId="6" fillId="0" borderId="9" xfId="5" applyNumberFormat="1" applyFont="1" applyFill="1" applyBorder="1" applyAlignment="1">
      <alignment horizontal="center" vertical="center"/>
    </xf>
    <xf numFmtId="0" fontId="6" fillId="9" borderId="8" xfId="5" applyFont="1" applyFill="1" applyBorder="1" applyAlignment="1">
      <alignment horizontal="center" vertical="center"/>
    </xf>
    <xf numFmtId="0" fontId="6" fillId="9" borderId="9" xfId="0" applyFont="1" applyFill="1" applyBorder="1" applyAlignment="1">
      <alignment vertical="center" wrapText="1"/>
    </xf>
    <xf numFmtId="0" fontId="6" fillId="9" borderId="6" xfId="0" applyFont="1" applyFill="1" applyBorder="1" applyAlignment="1">
      <alignment vertical="center" wrapText="1"/>
    </xf>
    <xf numFmtId="10" fontId="1" fillId="0" borderId="28" xfId="10" applyNumberFormat="1" applyFill="1" applyBorder="1"/>
    <xf numFmtId="0" fontId="0" fillId="0" borderId="28" xfId="10" applyFont="1" applyFill="1" applyBorder="1"/>
    <xf numFmtId="0" fontId="1" fillId="0" borderId="28" xfId="10" applyFill="1" applyBorder="1" applyAlignment="1">
      <alignment horizontal="center"/>
    </xf>
    <xf numFmtId="177" fontId="19" fillId="0" borderId="28" xfId="12" applyNumberFormat="1" applyFont="1" applyFill="1" applyBorder="1" applyAlignment="1">
      <alignment horizontal="center" vertical="center"/>
    </xf>
    <xf numFmtId="0" fontId="1" fillId="0" borderId="28" xfId="10" applyFill="1" applyBorder="1"/>
    <xf numFmtId="10" fontId="1" fillId="0" borderId="28" xfId="10" applyNumberFormat="1" applyFill="1" applyBorder="1" applyAlignment="1">
      <alignment horizontal="center" vertical="center"/>
    </xf>
    <xf numFmtId="0" fontId="0" fillId="8" borderId="28" xfId="10" applyFont="1" applyFill="1" applyBorder="1"/>
    <xf numFmtId="0" fontId="3" fillId="0" borderId="28" xfId="10" applyFont="1" applyFill="1" applyBorder="1" applyAlignment="1">
      <alignment horizontal="justify"/>
    </xf>
    <xf numFmtId="0" fontId="1" fillId="0" borderId="28" xfId="10" applyFill="1" applyBorder="1" applyAlignment="1">
      <alignment horizontal="center" wrapText="1"/>
    </xf>
    <xf numFmtId="0" fontId="1" fillId="0" borderId="28" xfId="10" applyFill="1" applyBorder="1" applyAlignment="1">
      <alignment horizontal="center" vertical="center" wrapText="1"/>
    </xf>
    <xf numFmtId="0" fontId="3" fillId="0" borderId="34" xfId="10" applyFont="1" applyFill="1" applyBorder="1" applyAlignment="1">
      <alignment horizontal="justify"/>
    </xf>
    <xf numFmtId="0" fontId="1" fillId="0" borderId="34" xfId="10" applyFill="1" applyBorder="1" applyAlignment="1">
      <alignment horizontal="center" wrapText="1"/>
    </xf>
    <xf numFmtId="0" fontId="1" fillId="0" borderId="34" xfId="10" applyFill="1" applyBorder="1" applyAlignment="1">
      <alignment horizontal="center" vertical="center" wrapText="1"/>
    </xf>
    <xf numFmtId="14" fontId="3" fillId="0" borderId="0" xfId="10" applyNumberFormat="1" applyFont="1" applyFill="1" applyAlignment="1">
      <alignment horizontal="left" vertical="center" wrapText="1"/>
    </xf>
    <xf numFmtId="0" fontId="1" fillId="0" borderId="0" xfId="10" applyNumberFormat="1" applyFill="1"/>
    <xf numFmtId="44" fontId="1" fillId="0" borderId="0" xfId="2" applyFill="1"/>
    <xf numFmtId="174" fontId="3" fillId="0" borderId="0" xfId="11" applyNumberFormat="1" applyFont="1" applyBorder="1"/>
    <xf numFmtId="174" fontId="3" fillId="0" borderId="0" xfId="11" applyNumberFormat="1" applyFont="1"/>
    <xf numFmtId="174" fontId="1" fillId="0" borderId="0" xfId="10" applyNumberFormat="1"/>
    <xf numFmtId="174" fontId="3" fillId="0" borderId="20" xfId="11" applyNumberFormat="1" applyFont="1" applyBorder="1" applyAlignment="1">
      <alignment horizontal="center" vertical="center" wrapText="1"/>
    </xf>
    <xf numFmtId="174" fontId="3" fillId="0" borderId="22" xfId="11" applyNumberFormat="1" applyFont="1" applyBorder="1" applyAlignment="1">
      <alignment horizontal="center" vertical="center" wrapText="1"/>
    </xf>
    <xf numFmtId="174" fontId="3" fillId="5" borderId="25" xfId="13" applyNumberFormat="1" applyFont="1" applyFill="1" applyBorder="1" applyAlignment="1">
      <alignment horizontal="left" vertical="center" wrapText="1"/>
    </xf>
    <xf numFmtId="174" fontId="3" fillId="0" borderId="29" xfId="13" applyNumberFormat="1" applyFont="1" applyBorder="1"/>
    <xf numFmtId="174" fontId="3" fillId="0" borderId="34" xfId="13" applyNumberFormat="1" applyFont="1" applyBorder="1"/>
    <xf numFmtId="174" fontId="3" fillId="0" borderId="28" xfId="13" applyNumberFormat="1" applyFont="1" applyBorder="1"/>
    <xf numFmtId="174" fontId="3" fillId="0" borderId="28" xfId="13" applyNumberFormat="1" applyFont="1" applyFill="1" applyBorder="1"/>
    <xf numFmtId="174" fontId="3" fillId="5" borderId="37" xfId="13" applyNumberFormat="1" applyFont="1" applyFill="1" applyBorder="1" applyAlignment="1">
      <alignment horizontal="left" vertical="center" wrapText="1"/>
    </xf>
    <xf numFmtId="0" fontId="9" fillId="4" borderId="6" xfId="5" applyFont="1" applyFill="1" applyBorder="1" applyAlignment="1">
      <alignment horizontal="center" vertical="center"/>
    </xf>
    <xf numFmtId="0" fontId="9" fillId="4" borderId="7" xfId="5" applyFont="1" applyFill="1" applyBorder="1" applyAlignment="1">
      <alignment horizontal="center" vertical="center"/>
    </xf>
    <xf numFmtId="0" fontId="5" fillId="0" borderId="1" xfId="5" applyFont="1" applyFill="1" applyBorder="1" applyAlignment="1">
      <alignment horizontal="center" vertical="center"/>
    </xf>
    <xf numFmtId="0" fontId="5" fillId="0" borderId="2" xfId="5" applyFont="1" applyFill="1" applyBorder="1" applyAlignment="1">
      <alignment horizontal="center" vertical="center"/>
    </xf>
    <xf numFmtId="0" fontId="5" fillId="0" borderId="3" xfId="5" applyFont="1" applyFill="1" applyBorder="1" applyAlignment="1">
      <alignment horizontal="center" vertical="center" wrapText="1"/>
    </xf>
    <xf numFmtId="0" fontId="5" fillId="0" borderId="4" xfId="5" applyFont="1" applyFill="1" applyBorder="1" applyAlignment="1">
      <alignment horizontal="center" vertical="center" wrapText="1"/>
    </xf>
    <xf numFmtId="0" fontId="7" fillId="0" borderId="1"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7" fillId="0" borderId="5" xfId="5" applyFont="1" applyFill="1" applyBorder="1" applyAlignment="1">
      <alignment horizontal="center" vertical="center" wrapText="1"/>
    </xf>
    <xf numFmtId="0" fontId="7" fillId="0" borderId="0" xfId="5" applyFont="1" applyFill="1" applyBorder="1" applyAlignment="1">
      <alignment horizontal="center" vertical="center" wrapText="1"/>
    </xf>
    <xf numFmtId="0" fontId="7" fillId="0" borderId="3" xfId="5" applyFont="1" applyFill="1" applyBorder="1" applyAlignment="1">
      <alignment horizontal="center" vertical="center" wrapText="1"/>
    </xf>
    <xf numFmtId="0" fontId="7" fillId="0" borderId="4" xfId="5" applyFont="1" applyFill="1" applyBorder="1" applyAlignment="1">
      <alignment horizontal="center" vertical="center" wrapText="1"/>
    </xf>
    <xf numFmtId="0" fontId="9" fillId="0" borderId="6" xfId="5" applyFont="1" applyFill="1" applyBorder="1" applyAlignment="1">
      <alignment horizontal="center" vertical="center"/>
    </xf>
    <xf numFmtId="0" fontId="9" fillId="0" borderId="7" xfId="5" applyFont="1" applyFill="1" applyBorder="1" applyAlignment="1">
      <alignment horizontal="center" vertical="center"/>
    </xf>
    <xf numFmtId="0" fontId="16" fillId="0" borderId="0" xfId="10" applyFont="1" applyAlignment="1">
      <alignment horizontal="center" wrapText="1"/>
    </xf>
    <xf numFmtId="0" fontId="17" fillId="0" borderId="0" xfId="10" applyFont="1" applyAlignment="1">
      <alignment horizontal="center" vertical="center" wrapText="1"/>
    </xf>
    <xf numFmtId="175" fontId="18" fillId="0" borderId="15" xfId="14" applyFont="1" applyBorder="1" applyAlignment="1">
      <alignment horizontal="center" vertical="center"/>
    </xf>
    <xf numFmtId="175" fontId="18" fillId="0" borderId="0" xfId="14" applyFont="1" applyAlignment="1">
      <alignment horizontal="center" vertical="center"/>
    </xf>
    <xf numFmtId="0" fontId="3" fillId="0" borderId="12" xfId="10" applyFont="1" applyBorder="1" applyAlignment="1">
      <alignment horizontal="right"/>
    </xf>
    <xf numFmtId="0" fontId="3" fillId="0" borderId="13" xfId="10" applyFont="1" applyBorder="1" applyAlignment="1">
      <alignment horizontal="right"/>
    </xf>
    <xf numFmtId="188" fontId="6" fillId="0" borderId="0" xfId="5" applyNumberFormat="1" applyFont="1" applyFill="1" applyBorder="1" applyAlignment="1">
      <alignment horizontal="left" vertical="center" wrapText="1"/>
    </xf>
    <xf numFmtId="188" fontId="6" fillId="0" borderId="0" xfId="5" applyNumberFormat="1" applyFont="1" applyFill="1" applyBorder="1" applyAlignment="1">
      <alignment horizontal="center" vertical="center"/>
    </xf>
    <xf numFmtId="188" fontId="8" fillId="3" borderId="9" xfId="5" applyNumberFormat="1" applyFont="1" applyFill="1" applyBorder="1" applyAlignment="1">
      <alignment horizontal="center" vertical="center" wrapText="1"/>
    </xf>
    <xf numFmtId="188" fontId="6" fillId="0" borderId="9" xfId="5" applyNumberFormat="1" applyFont="1" applyFill="1" applyBorder="1" applyAlignment="1">
      <alignment vertical="center"/>
    </xf>
    <xf numFmtId="188" fontId="6" fillId="0" borderId="9" xfId="5" applyNumberFormat="1" applyFont="1" applyFill="1" applyBorder="1" applyAlignment="1">
      <alignment horizontal="center" vertical="center"/>
    </xf>
    <xf numFmtId="188" fontId="6" fillId="0" borderId="0" xfId="5" applyNumberFormat="1" applyFont="1" applyFill="1" applyBorder="1" applyAlignment="1">
      <alignment vertical="center"/>
    </xf>
    <xf numFmtId="188" fontId="6" fillId="0" borderId="9" xfId="3" applyNumberFormat="1" applyFont="1" applyFill="1" applyBorder="1" applyAlignment="1">
      <alignment horizontal="center" vertical="center"/>
    </xf>
    <xf numFmtId="188" fontId="6" fillId="0" borderId="9" xfId="3" applyNumberFormat="1" applyFont="1" applyFill="1" applyBorder="1" applyAlignment="1">
      <alignment vertical="center"/>
    </xf>
    <xf numFmtId="188" fontId="6" fillId="0" borderId="11" xfId="5" applyNumberFormat="1" applyFont="1" applyFill="1" applyBorder="1" applyAlignment="1">
      <alignment horizontal="center" vertical="center"/>
    </xf>
    <xf numFmtId="188" fontId="6" fillId="0" borderId="10" xfId="5" applyNumberFormat="1" applyFont="1" applyFill="1" applyBorder="1" applyAlignment="1">
      <alignment vertical="center"/>
    </xf>
    <xf numFmtId="188" fontId="6" fillId="0" borderId="11" xfId="5" applyNumberFormat="1" applyFont="1" applyFill="1" applyBorder="1" applyAlignment="1">
      <alignment vertical="center"/>
    </xf>
    <xf numFmtId="188" fontId="6" fillId="0" borderId="0" xfId="0" applyNumberFormat="1" applyFont="1" applyFill="1" applyBorder="1" applyAlignment="1">
      <alignment horizontal="center" vertical="center"/>
    </xf>
    <xf numFmtId="188" fontId="14" fillId="0" borderId="0" xfId="0" applyNumberFormat="1" applyFont="1" applyFill="1" applyAlignment="1">
      <alignment vertical="center"/>
    </xf>
    <xf numFmtId="188" fontId="6" fillId="0" borderId="0" xfId="5" applyNumberFormat="1" applyFont="1" applyFill="1" applyAlignment="1">
      <alignment horizontal="center" vertical="center"/>
    </xf>
    <xf numFmtId="169" fontId="6" fillId="0" borderId="0" xfId="5" applyNumberFormat="1" applyFont="1" applyFill="1" applyBorder="1" applyAlignment="1">
      <alignment horizontal="left" vertical="center" wrapText="1"/>
    </xf>
    <xf numFmtId="169" fontId="8" fillId="2" borderId="6" xfId="5" applyNumberFormat="1" applyFont="1" applyFill="1" applyBorder="1" applyAlignment="1">
      <alignment horizontal="center" vertical="center" wrapText="1"/>
    </xf>
    <xf numFmtId="169" fontId="8" fillId="2" borderId="7" xfId="5" applyNumberFormat="1" applyFont="1" applyFill="1" applyBorder="1" applyAlignment="1">
      <alignment horizontal="center" vertical="center" wrapText="1"/>
    </xf>
    <xf numFmtId="169" fontId="8" fillId="3" borderId="9" xfId="5" applyNumberFormat="1" applyFont="1" applyFill="1" applyBorder="1" applyAlignment="1">
      <alignment horizontal="center" vertical="center"/>
    </xf>
    <xf numFmtId="169" fontId="6" fillId="0" borderId="0" xfId="0" applyNumberFormat="1" applyFont="1" applyFill="1" applyBorder="1" applyAlignment="1">
      <alignment horizontal="center" vertical="center"/>
    </xf>
    <xf numFmtId="169" fontId="14" fillId="0" borderId="0" xfId="0" applyNumberFormat="1" applyFont="1" applyFill="1" applyAlignment="1">
      <alignment vertical="center"/>
    </xf>
    <xf numFmtId="169" fontId="6" fillId="0" borderId="0" xfId="5" applyNumberFormat="1" applyFont="1" applyFill="1" applyAlignment="1">
      <alignment horizontal="center" vertical="center"/>
    </xf>
  </cellXfs>
  <cellStyles count="111">
    <cellStyle name="Comma 2" xfId="17"/>
    <cellStyle name="Comma 2 2" xfId="18"/>
    <cellStyle name="Estilo 1" xfId="19"/>
    <cellStyle name="Euro" xfId="20"/>
    <cellStyle name="Euro 2" xfId="21"/>
    <cellStyle name="Millares" xfId="1" builtinId="3"/>
    <cellStyle name="Millares [0] 2" xfId="22"/>
    <cellStyle name="Millares [0] 2 2" xfId="64"/>
    <cellStyle name="Millares [0] 3" xfId="48"/>
    <cellStyle name="Millares 2" xfId="16"/>
    <cellStyle name="Millares 2 12" xfId="61"/>
    <cellStyle name="Millares 2 2" xfId="24"/>
    <cellStyle name="Millares 2 2 2" xfId="65"/>
    <cellStyle name="Millares 2 3" xfId="45"/>
    <cellStyle name="Millares 3" xfId="9"/>
    <cellStyle name="Millares 3 2" xfId="66"/>
    <cellStyle name="Millares 4" xfId="25"/>
    <cellStyle name="Millares 4 2" xfId="43"/>
    <cellStyle name="Millares 4 3" xfId="67"/>
    <cellStyle name="Millares 4 6" xfId="62"/>
    <cellStyle name="Millares 4 6 2" xfId="71"/>
    <cellStyle name="Millares 5" xfId="26"/>
    <cellStyle name="Millares 5 2" xfId="68"/>
    <cellStyle name="Millares 6" xfId="63"/>
    <cellStyle name="Millares 6 2" xfId="49"/>
    <cellStyle name="Moneda" xfId="2" builtinId="4"/>
    <cellStyle name="Moneda [0]" xfId="3" builtinId="7"/>
    <cellStyle name="Moneda [0] 2" xfId="46"/>
    <cellStyle name="Moneda [0] 3" xfId="13"/>
    <cellStyle name="Moneda 10" xfId="40"/>
    <cellStyle name="Moneda 10 2" xfId="57"/>
    <cellStyle name="Moneda 11" xfId="84"/>
    <cellStyle name="Moneda 12" xfId="77"/>
    <cellStyle name="Moneda 13" xfId="73"/>
    <cellStyle name="Moneda 14" xfId="86"/>
    <cellStyle name="Moneda 15" xfId="78"/>
    <cellStyle name="Moneda 16" xfId="85"/>
    <cellStyle name="Moneda 17" xfId="55"/>
    <cellStyle name="Moneda 18" xfId="87"/>
    <cellStyle name="Moneda 19" xfId="90"/>
    <cellStyle name="Moneda 2" xfId="28"/>
    <cellStyle name="Moneda 2 2" xfId="14"/>
    <cellStyle name="Moneda 2 3" xfId="47"/>
    <cellStyle name="Moneda 2 3 2" xfId="70"/>
    <cellStyle name="Moneda 2 4" xfId="50"/>
    <cellStyle name="Moneda 20" xfId="79"/>
    <cellStyle name="Moneda 21" xfId="80"/>
    <cellStyle name="Moneda 22" xfId="81"/>
    <cellStyle name="Moneda 23" xfId="88"/>
    <cellStyle name="Moneda 24" xfId="89"/>
    <cellStyle name="Moneda 25" xfId="31"/>
    <cellStyle name="Moneda 26" xfId="75"/>
    <cellStyle name="Moneda 27" xfId="83"/>
    <cellStyle name="Moneda 28" xfId="91"/>
    <cellStyle name="Moneda 29" xfId="53"/>
    <cellStyle name="Moneda 3" xfId="29"/>
    <cellStyle name="Moneda 3 2" xfId="44"/>
    <cellStyle name="Moneda 30" xfId="76"/>
    <cellStyle name="Moneda 31" xfId="74"/>
    <cellStyle name="Moneda 32" xfId="93"/>
    <cellStyle name="Moneda 33" xfId="94"/>
    <cellStyle name="Moneda 34" xfId="95"/>
    <cellStyle name="Moneda 35" xfId="96"/>
    <cellStyle name="Moneda 36" xfId="97"/>
    <cellStyle name="Moneda 37" xfId="98"/>
    <cellStyle name="Moneda 38" xfId="99"/>
    <cellStyle name="Moneda 39" xfId="100"/>
    <cellStyle name="Moneda 4" xfId="30"/>
    <cellStyle name="Moneda 4 2" xfId="69"/>
    <cellStyle name="Moneda 40" xfId="101"/>
    <cellStyle name="Moneda 41" xfId="102"/>
    <cellStyle name="Moneda 42" xfId="103"/>
    <cellStyle name="Moneda 43" xfId="104"/>
    <cellStyle name="Moneda 44" xfId="105"/>
    <cellStyle name="Moneda 45" xfId="106"/>
    <cellStyle name="Moneda 46" xfId="107"/>
    <cellStyle name="Moneda 47" xfId="108"/>
    <cellStyle name="Moneda 48" xfId="109"/>
    <cellStyle name="Moneda 49" xfId="110"/>
    <cellStyle name="Moneda 5" xfId="11"/>
    <cellStyle name="Moneda 5 2" xfId="54"/>
    <cellStyle name="Moneda 6" xfId="27"/>
    <cellStyle name="Moneda 7" xfId="23"/>
    <cellStyle name="Moneda 8" xfId="82"/>
    <cellStyle name="Moneda 9" xfId="92"/>
    <cellStyle name="Normal" xfId="0" builtinId="0"/>
    <cellStyle name="Normal - Style1" xfId="42"/>
    <cellStyle name="Normal 2" xfId="5"/>
    <cellStyle name="Normal 2 2" xfId="8"/>
    <cellStyle name="Normal 3" xfId="32"/>
    <cellStyle name="Normal 3 2" xfId="33"/>
    <cellStyle name="Normal 3 2 2 3 3" xfId="34"/>
    <cellStyle name="Normal 3 2 5 2 4" xfId="35"/>
    <cellStyle name="Normal 4" xfId="72"/>
    <cellStyle name="Normal 5" xfId="36"/>
    <cellStyle name="Normal 5 2" xfId="58"/>
    <cellStyle name="Normal 5 3" xfId="60"/>
    <cellStyle name="Normal 5 4 2 2" xfId="52"/>
    <cellStyle name="Normal 6" xfId="10"/>
    <cellStyle name="Normal 6 2" xfId="56"/>
    <cellStyle name="Normal 6 3" xfId="59"/>
    <cellStyle name="Normal 7" xfId="6"/>
    <cellStyle name="Normal 8" xfId="51"/>
    <cellStyle name="Normal_precios 2001-2 y 2002-1" xfId="7"/>
    <cellStyle name="Percent 2" xfId="37"/>
    <cellStyle name="Percent 2 2" xfId="38"/>
    <cellStyle name="Porcentaje" xfId="4" builtinId="5"/>
    <cellStyle name="Porcentaje 2" xfId="39"/>
    <cellStyle name="Porcentaje 3" xfId="15"/>
    <cellStyle name="Porcentaje 4" xfId="12"/>
    <cellStyle name="Porcentual 2" xfId="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sharedStrings" Target="sharedStrings.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391583</xdr:colOff>
      <xdr:row>0</xdr:row>
      <xdr:rowOff>0</xdr:rowOff>
    </xdr:from>
    <xdr:to>
      <xdr:col>5</xdr:col>
      <xdr:colOff>1387277</xdr:colOff>
      <xdr:row>1</xdr:row>
      <xdr:rowOff>444500</xdr:rowOff>
    </xdr:to>
    <xdr:pic>
      <xdr:nvPicPr>
        <xdr:cNvPr id="2" name="0 Imagen">
          <a:extLst>
            <a:ext uri="{FF2B5EF4-FFF2-40B4-BE49-F238E27FC236}">
              <a16:creationId xmlns="" xmlns:a16="http://schemas.microsoft.com/office/drawing/2014/main" id="{00000000-0008-0000-0300-0000AD5003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8973608" y="0"/>
          <a:ext cx="995694" cy="101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EROUNAL03\Users\Users\Administrador\Dropbox\PRESUPUESTOS%20AERONAUTICA\1.%20PPTO%20IBAGUE\IBAGUE%20JULIO%202014\APUs%20%20IBAGU&#201;%20JULIO%202014\4.%20APU%20URBANISMO%20%20IBAGUE%20JULIO%20%20201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Administrador\Desktop\apu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Administrador\Desktop\PROYECTOS%20UNAL\AERONAUTICA\PRESUPUESTOS%20AERONAUTICA-UNAL\PRESUPUESTO%20AERONAUTICA%201.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Users\Daniel\Desktop\Dropbox\PRESUPUESTOS%20AERONAUTICA\PRESUPUESTOS%20AERONAUTICA-UNAL\1.%20IBAGUE\A&#209;O%202014\APU%20URBANISMO%20%20IBAGUE%20FEB-201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Heymocol/Escritorio/ppto%20la%20%20vega/PPTO%20%20CONSOLIDADO%20CONSULTORIA%2008-09-2010%20reinereparadol%20%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ebastian/Dropbox/FYBP/SIPRA%20recotizacinsipraedificiosdijin/UN%20-%20Dijin%20Florencia%20-%20Cantidades%20de%20obra%20apantallamiento%20-%20V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Heymocol/Escritorio/ppto%20la%20%20vega/PPTO%20%20CONSOLIDADO%20CONSULTORIA%2008-09-2010%20reinel%20%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MARTIN%20PAEZ/Desktop/PROYECTO%20UNIVERSIDA%20MILITAR%20NUEVA%20GRANADA/UNIVERSIDAD%20MILITAR%20NUEVA%20GRANADA/9.%20ENTREGA%209%20(18%20JUNIO)/APUS%20HIDROSANITARIO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sers\Administrador\Dropbox\PRESUPUESTOS%20AERONAUTICA\AEROPUERTO%20IBAGUE%2029%20MAYO%202014\APUs%20MAYO%202014\apus2.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ocuments%20and%20Settings/Heymocol/Escritorio/ppto%20la%20%20vega/PPTO%20%20CONSOLIDADO%20CONSULTORIA%2008-09-2010%20%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LES"/>
      <sheetName val="INSUMOS"/>
      <sheetName val="formato 7"/>
      <sheetName val="PRELIMINARES"/>
      <sheetName val="4.1.1"/>
      <sheetName val="4.1.2"/>
      <sheetName val="4.1.3"/>
      <sheetName val="4.1.4"/>
      <sheetName val="4.1.5"/>
      <sheetName val="4.1.6"/>
      <sheetName val="4.1.7"/>
      <sheetName val="EXPLANAC Y EXCAV"/>
      <sheetName val="4.2.1"/>
      <sheetName val="4.2.2"/>
      <sheetName val="ESTRUCTURAS DE PAVIMEN"/>
      <sheetName val="4.3.1"/>
      <sheetName val="4.3.2"/>
      <sheetName val="4.3.3"/>
      <sheetName val="4.3.4"/>
      <sheetName val="4.3.5"/>
      <sheetName val="4.3.6"/>
      <sheetName val="4.3.7"/>
      <sheetName val="4.3.8"/>
      <sheetName val="ANDENES Y SARDINELES"/>
      <sheetName val="4.4.1"/>
      <sheetName val="4.4.2"/>
      <sheetName val="4.4.3"/>
      <sheetName val="4.4.4"/>
      <sheetName val="4.4.5"/>
      <sheetName val="4.4.6"/>
      <sheetName val="4.4.7"/>
      <sheetName val="4.4.8"/>
      <sheetName val="4.4.9"/>
      <sheetName val="4.4.10"/>
      <sheetName val="4.5 ILUM EXTE Y SUBESTA ELECTR"/>
      <sheetName val="APUsELEC4"/>
      <sheetName val="InsumosELEC4"/>
      <sheetName val="4.6 INST HIDROSANITARIAS"/>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3.37"/>
      <sheetName val="4.6.38"/>
      <sheetName val="4.6.39"/>
      <sheetName val="4.7 INCENDIO"/>
      <sheetName val="4.7.1"/>
      <sheetName val="4.7.2"/>
      <sheetName val="4.7.3"/>
      <sheetName val="4.7.4"/>
      <sheetName val="4.7.5"/>
      <sheetName val="4.7.6"/>
      <sheetName val="SEÑALIZACION"/>
      <sheetName val="4.8.1"/>
      <sheetName val="4.8.2 "/>
      <sheetName val="4.8.3"/>
      <sheetName val="4.8.4"/>
      <sheetName val="4.8.5"/>
      <sheetName val="4.8.6"/>
      <sheetName val="4.8.7"/>
      <sheetName val="4.8.8"/>
      <sheetName val="4.8.9"/>
      <sheetName val="4.8.10"/>
      <sheetName val="ARBOLIZACION"/>
      <sheetName val="4.9.1"/>
      <sheetName val="4.9.2"/>
      <sheetName val="4.9.3"/>
      <sheetName val="4.9.4"/>
      <sheetName val="4.9.5"/>
      <sheetName val="4.9.6"/>
      <sheetName val="4.9.7"/>
      <sheetName val="4.9.8"/>
      <sheetName val="4.9.9"/>
      <sheetName val="4.9.10"/>
      <sheetName val="4.9.11"/>
      <sheetName val="4.9.12"/>
      <sheetName val="4.9.13"/>
      <sheetName val="4.9.14"/>
      <sheetName val="4.9.15"/>
      <sheetName val="4.9.16"/>
      <sheetName val="4.9.17"/>
      <sheetName val="4.9.18"/>
      <sheetName val="4.9.19"/>
      <sheetName val="4.9.20"/>
      <sheetName val="4.9.21"/>
      <sheetName val="4.9.22"/>
      <sheetName val="4.9.23"/>
      <sheetName val="4.9.2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INSUMOS"/>
      <sheetName val="JORNALES (2)"/>
      <sheetName val="1. TERMINAL"/>
      <sheetName val="1.1 PRELIMINARES"/>
      <sheetName val="1.1.1 "/>
      <sheetName val="1.1.2"/>
      <sheetName val="1.1.3"/>
      <sheetName val="1.1.4"/>
      <sheetName val="1.1.5"/>
      <sheetName val="1.1.6"/>
      <sheetName val="1.1.7"/>
      <sheetName val="1.1.8"/>
      <sheetName val="1.1.9"/>
      <sheetName val="1.1.10"/>
      <sheetName val="1.1.11"/>
      <sheetName val="1.1.12"/>
      <sheetName val="1.1.13"/>
      <sheetName val="1.1.14"/>
      <sheetName val="1.1.15"/>
      <sheetName val="1.1.16"/>
      <sheetName val="1.1.17"/>
      <sheetName val="1.2 BASICOS"/>
      <sheetName val="1.2.1"/>
      <sheetName val="1.2.2"/>
      <sheetName val="1.2.3"/>
      <sheetName val="1.2.4"/>
      <sheetName val="1.2.5"/>
      <sheetName val="1.2.6"/>
      <sheetName val="1.2.7"/>
      <sheetName val="1.2.8"/>
      <sheetName val="1.2.9"/>
      <sheetName val="1.2.10"/>
      <sheetName val="1.2.11"/>
      <sheetName val="1.3 AJUSTES "/>
      <sheetName val="1.4 EXCAVACIONES Y RELLENO"/>
      <sheetName val="1.4.1"/>
      <sheetName val="1.4.2"/>
      <sheetName val="1.4.3"/>
      <sheetName val="1.4.4"/>
      <sheetName val="1.4.5"/>
      <sheetName val="1.4.6"/>
      <sheetName val="1.4.7"/>
      <sheetName val="1.4.8"/>
      <sheetName val="1.4.9"/>
      <sheetName val="1.4.10"/>
      <sheetName val="1.4.11"/>
      <sheetName val="1.4.12"/>
      <sheetName val="1.4.13"/>
      <sheetName val="1.5 APARATOS SANITARIOS"/>
      <sheetName val="1.5.1"/>
      <sheetName val="1.5.2"/>
      <sheetName val="1.5.3"/>
      <sheetName val="1.5.4"/>
      <sheetName val="1.5.5"/>
      <sheetName val="1.5.6"/>
      <sheetName val="1.5.7"/>
      <sheetName val="1.5.8"/>
      <sheetName val="1.5.9"/>
      <sheetName val="1.5.10"/>
      <sheetName val="1.5.11"/>
      <sheetName val="1.5.12"/>
      <sheetName val="1.5.13"/>
      <sheetName val="1.6 CIMENTACION"/>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7 ESTRUCTURAS DE CONCRETO"/>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7.24"/>
      <sheetName val="1.7.25"/>
      <sheetName val="1.7.26"/>
      <sheetName val="1.7.27"/>
      <sheetName val="1.8 MAMPOSTERIA"/>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8.44"/>
      <sheetName val="1.8.45"/>
      <sheetName val="1.8.46"/>
      <sheetName val="1.8.47"/>
      <sheetName val="1.8.48"/>
      <sheetName val="1.8.49"/>
      <sheetName val="1.8.50"/>
      <sheetName val="1.8.51"/>
      <sheetName val="1.9 PAÑETES"/>
      <sheetName val="1.9.1"/>
      <sheetName val="1.9.2"/>
      <sheetName val="1.9.3"/>
      <sheetName val="1.9.4"/>
      <sheetName val="1.9.5"/>
      <sheetName val="1.9.6"/>
      <sheetName val="1.9.7"/>
      <sheetName val="1.9.8"/>
      <sheetName val="1.9.9"/>
      <sheetName val="1.9.10"/>
      <sheetName val="1.9.11"/>
      <sheetName val="1.9.12"/>
      <sheetName val="1.9.13"/>
      <sheetName val="1.9.14"/>
      <sheetName val="1.9.15"/>
      <sheetName val="1.10 CARPINTERIA METALICA"/>
      <sheetName val="1.10.1"/>
      <sheetName val="1.10.2"/>
      <sheetName val="1.10.3"/>
      <sheetName val="1.10.4"/>
      <sheetName val="1.10.5"/>
      <sheetName val="1.10.6"/>
      <sheetName val="1.10.7"/>
      <sheetName val="1.10.8"/>
      <sheetName val="1.10.9"/>
      <sheetName val="1.10.10"/>
      <sheetName val="1.10.11"/>
      <sheetName val="1.11 CARPINTERIA DE MADERA"/>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2 CARPINTERIA EN ALUMINIO"/>
      <sheetName val="1.13 PISOS BASES"/>
      <sheetName val="1.13.1"/>
      <sheetName val="1.13.2"/>
      <sheetName val="1.13.3"/>
      <sheetName val="1.13.4"/>
      <sheetName val="1.13.5"/>
      <sheetName val="1.13.6"/>
      <sheetName val="1.13.7"/>
      <sheetName val="1.13.8"/>
      <sheetName val="1.13.9"/>
      <sheetName val="1.13.10"/>
      <sheetName val="1.13.11"/>
      <sheetName val="1.13.12"/>
      <sheetName val="1.13.13"/>
      <sheetName val="1.13.14"/>
      <sheetName val="1.14 ACABADOS Y ENCHAPES"/>
      <sheetName val="1.14.1"/>
      <sheetName val="1.14.2"/>
      <sheetName val="1.14.3"/>
      <sheetName val="1.14.4"/>
      <sheetName val="1.14.5"/>
      <sheetName val="1.14.6"/>
      <sheetName val="1.14.7"/>
      <sheetName val="1.14.8"/>
      <sheetName val="1.14.9"/>
      <sheetName val="1.14.10"/>
      <sheetName val="1.14.11"/>
      <sheetName val="1.14.12"/>
      <sheetName val="1.14.13"/>
      <sheetName val="1.14.14"/>
      <sheetName val="1.14.15"/>
      <sheetName val="1.14.16"/>
      <sheetName val="1.14.17"/>
      <sheetName val="1.14.18"/>
      <sheetName val="1.14.19"/>
      <sheetName val="1.14.20"/>
      <sheetName val="1.14.21"/>
      <sheetName val="1.14.22"/>
      <sheetName val="1.14.23"/>
      <sheetName val="1.14.24"/>
      <sheetName val="1.14.25"/>
      <sheetName val="1.14.26"/>
      <sheetName val="1.14.27"/>
      <sheetName val="1.14.28"/>
      <sheetName val="1.14.29"/>
      <sheetName val="1.14.30"/>
      <sheetName val="1.14.31"/>
      <sheetName val="1.14.32"/>
      <sheetName val="1.14.33"/>
      <sheetName val="1.15 CIELO RASO"/>
      <sheetName val="1.15.1"/>
      <sheetName val="1.15.2"/>
      <sheetName val="1.15.3"/>
      <sheetName val="1.16 PINTURA"/>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6.17"/>
      <sheetName val="1.16.18"/>
      <sheetName val="1.16.19"/>
      <sheetName val="1.17 CUBIERTA"/>
      <sheetName val="1.17.1"/>
      <sheetName val="1.17.2"/>
      <sheetName val="1.17.3"/>
      <sheetName val="1.17.4"/>
      <sheetName val="1.17.5"/>
      <sheetName val="1.17.6"/>
      <sheetName val="1.17.7"/>
      <sheetName val="1.17.8"/>
      <sheetName val="1.17.9"/>
      <sheetName val="1.17.10"/>
      <sheetName val="1.17.11"/>
      <sheetName val="1.17.12"/>
      <sheetName val="1.17.13"/>
      <sheetName val="1.17.14"/>
      <sheetName val="1.18 VIDRIOS"/>
      <sheetName val="1.19"/>
      <sheetName val="1.20"/>
      <sheetName val="1.21"/>
      <sheetName val="1.22"/>
      <sheetName val="1.23"/>
      <sheetName val="1.24 RED DE GASES"/>
      <sheetName val="1.24.1"/>
      <sheetName val="1.24.2"/>
      <sheetName val="1.24.3"/>
      <sheetName val="1.24.4"/>
      <sheetName val="1.24.5"/>
      <sheetName val="1.24.6"/>
      <sheetName val="1.24.7"/>
      <sheetName val="1.24.8"/>
      <sheetName val="1.24.9"/>
      <sheetName val="1.24.10"/>
      <sheetName val="1.24.11"/>
      <sheetName val="1.24.12"/>
      <sheetName val="5. OBRAS DE URBANISMO Y VIAS"/>
      <sheetName val="5.1 PRELIMINARES"/>
      <sheetName val="5.1.1"/>
      <sheetName val="5.1.2"/>
      <sheetName val="5.1.3"/>
      <sheetName val="5.1.4"/>
      <sheetName val="5.1.5"/>
      <sheetName val="5.1.6"/>
      <sheetName val="5.2 EXPLANACION Y EXCAVACIONES"/>
      <sheetName val="5.2.1"/>
      <sheetName val="5.2.2"/>
      <sheetName val="5.2.3"/>
      <sheetName val="5.2.4"/>
      <sheetName val="5.2.5"/>
      <sheetName val="5.2.6"/>
      <sheetName val="5.2.7"/>
      <sheetName val="5.2.8"/>
      <sheetName val="5.2.9"/>
      <sheetName val="5.2.10"/>
      <sheetName val="5.2.11"/>
      <sheetName val="5.2.12"/>
      <sheetName val="5.2.13"/>
      <sheetName val="5.2.14"/>
      <sheetName val="5.2.15"/>
      <sheetName val="5.3 ESTRUCTURAS DE PAVIMENTO"/>
      <sheetName val="5.3.1"/>
      <sheetName val="5.3.2"/>
      <sheetName val="5.3.3"/>
      <sheetName val="5.3.4"/>
      <sheetName val="5.3.5"/>
      <sheetName val="5.3.6"/>
      <sheetName val="5.3.7"/>
      <sheetName val="5.3.8"/>
      <sheetName val="5.3.9"/>
      <sheetName val="5.3.10"/>
      <sheetName val="5.3.11"/>
      <sheetName val="5.3.12"/>
      <sheetName val="5.3.13"/>
      <sheetName val="5.3.14"/>
      <sheetName val="5.3.15"/>
      <sheetName val="5.3.16"/>
      <sheetName val="5.3.17"/>
      <sheetName val="5.3.18"/>
      <sheetName val="5.3.19"/>
      <sheetName val="5.3.20"/>
      <sheetName val="5.3.21"/>
      <sheetName val="5.3.22"/>
      <sheetName val="5.3.23"/>
      <sheetName val="5.3.24"/>
      <sheetName val="5.3.25"/>
      <sheetName val="5.3.26"/>
      <sheetName val="5.3.27"/>
      <sheetName val="5.3.28"/>
      <sheetName val="5.4 ACUEDUCTO"/>
      <sheetName val="5.5 ALCANT-EXCAVACION"/>
      <sheetName val="5.6 ALCANT-TUBERIA"/>
      <sheetName val="5.7 ALCANT SUM Y POZ"/>
      <sheetName val="5.7.1"/>
      <sheetName val="5.7.2"/>
      <sheetName val="5.7.3"/>
      <sheetName val="5.7.4"/>
      <sheetName val="5.7.5"/>
      <sheetName val="5.7.6"/>
      <sheetName val="5.7.7"/>
      <sheetName val="5.7.8"/>
      <sheetName val="5.7.9"/>
      <sheetName val="5.7.10"/>
      <sheetName val="5.7.11"/>
      <sheetName val="5.7.12"/>
      <sheetName val="5.7.13"/>
      <sheetName val="5.8 ANDENES Y SARDINELES"/>
      <sheetName val="5.8.1"/>
      <sheetName val="5.8.2"/>
      <sheetName val="5.8.3"/>
      <sheetName val="5.8.4"/>
      <sheetName val="5.8.5"/>
      <sheetName val="5.8.6"/>
      <sheetName val="5.8.7"/>
      <sheetName val="5.8.8"/>
      <sheetName val="5.8.9"/>
      <sheetName val="5.8.10"/>
      <sheetName val="5.8.11"/>
      <sheetName val="5.8.12"/>
      <sheetName val="5.8.13"/>
      <sheetName val="5.8.14"/>
      <sheetName val="5.8.15"/>
      <sheetName val="5.8.16"/>
      <sheetName val="5.9 MOBILIARIO URBANO"/>
      <sheetName val="5.9.1"/>
      <sheetName val="5.9.2"/>
      <sheetName val="5.9.3"/>
      <sheetName val="5.9.4"/>
      <sheetName val="5.9.5"/>
      <sheetName val="5.9.6"/>
      <sheetName val="5.9.7"/>
      <sheetName val="5.9.8"/>
      <sheetName val="5.9.9"/>
      <sheetName val="5.9.10"/>
      <sheetName val="5.9.11"/>
      <sheetName val="5.9.12"/>
      <sheetName val="5.9.13"/>
      <sheetName val="5.9.14"/>
      <sheetName val="5.9.15"/>
      <sheetName val="5.9.16"/>
      <sheetName val="5.9.17"/>
      <sheetName val="5.9.18"/>
      <sheetName val="5.10 SEÑALIZACION"/>
      <sheetName val="5.10.1"/>
      <sheetName val="5.10.2"/>
      <sheetName val="5.10.3"/>
      <sheetName val="5.10.4"/>
      <sheetName val="5.10.5"/>
      <sheetName val="5.10.6"/>
      <sheetName val="5.10.7"/>
      <sheetName val="5.10.8"/>
      <sheetName val="5.10.9"/>
      <sheetName val="5.10.10"/>
      <sheetName val="5.10.11"/>
    </sheetNames>
    <sheetDataSet>
      <sheetData sheetId="0"/>
      <sheetData sheetId="1">
        <row r="11">
          <cell r="B11">
            <v>0</v>
          </cell>
        </row>
      </sheetData>
      <sheetData sheetId="2">
        <row r="30">
          <cell r="B30" t="str">
            <v>MANO DE OBRA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7"/>
      <sheetName val="JORNALES"/>
      <sheetName val="PRELIMINARES"/>
      <sheetName val="4.1.1"/>
      <sheetName val="4.1.2"/>
      <sheetName val="4.1.3"/>
      <sheetName val="4.1.4"/>
      <sheetName val="4.1.5"/>
      <sheetName val="4.1.6"/>
      <sheetName val="4.1.7"/>
      <sheetName val="EXPLANAC Y EXCAV"/>
      <sheetName val="4.2.1"/>
      <sheetName val="4.2.2"/>
      <sheetName val="INSUMOS"/>
      <sheetName val="4 URBANISMO"/>
      <sheetName val="ESTRUCTURAS DE PAVIMEN"/>
      <sheetName val="4.3.1"/>
      <sheetName val="4.3.2"/>
      <sheetName val="4.3.3"/>
      <sheetName val="4.3.4"/>
      <sheetName val="4.3.5"/>
      <sheetName val="4.3.6"/>
      <sheetName val="4.3.7"/>
      <sheetName val="4.3.8"/>
      <sheetName val="4.3.9"/>
      <sheetName val="4.3.10"/>
      <sheetName val="4.3.11"/>
      <sheetName val="4.3.12"/>
      <sheetName val="4.3.13"/>
      <sheetName val="4.3.14"/>
      <sheetName val="REDES EXT HIDROSANI"/>
      <sheetName val="4.4.1"/>
      <sheetName val="4.4.2"/>
      <sheetName val="4.4.3"/>
      <sheetName val="4.4.4"/>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4.33"/>
      <sheetName val="4.4.34"/>
      <sheetName val="4.4.35"/>
      <sheetName val="4.4.36"/>
      <sheetName val="ALCANT SUMIDER Y POZOS"/>
      <sheetName val="4.5.1"/>
      <sheetName val="4.5.2"/>
      <sheetName val="4.5.3"/>
      <sheetName val="4.5.4"/>
      <sheetName val="4.5.5"/>
      <sheetName val="ANDENES Y SARDINELES"/>
      <sheetName val="4.6.1"/>
      <sheetName val="4.6.2"/>
      <sheetName val="4.6.3"/>
      <sheetName val="4.6.4"/>
      <sheetName val="4.6.5"/>
      <sheetName val="4.6.6"/>
      <sheetName val="4.6.7"/>
      <sheetName val="MOBILIARIO URBANO"/>
      <sheetName val="4.7.1"/>
      <sheetName val="4.7.2"/>
      <sheetName val="4.7.3"/>
      <sheetName val="4.7.4"/>
      <sheetName val="4.7.5"/>
      <sheetName val="4.7.6"/>
      <sheetName val="4.7.7"/>
      <sheetName val="4.7.8"/>
      <sheetName val="4.7.9"/>
      <sheetName val="4.7.10"/>
      <sheetName val="4.7.11"/>
      <sheetName val="4.7.12"/>
      <sheetName val="4.7.13"/>
      <sheetName val="4.7.14"/>
      <sheetName val="4.7.15"/>
      <sheetName val="SEÑALIZACION"/>
      <sheetName val="4.8.1"/>
      <sheetName val="4.8.2 "/>
      <sheetName val="4.8.3 "/>
      <sheetName val="4.8.4"/>
      <sheetName val="4.8.5"/>
      <sheetName val="4.8.6"/>
      <sheetName val="4.8.7"/>
      <sheetName val="4.8.8"/>
      <sheetName val="4.8.9"/>
      <sheetName val="4.8.10"/>
      <sheetName val="ILUM EXTE Y SUBESTACION ELECTR"/>
      <sheetName val="4.9.1"/>
      <sheetName val="4.9.2"/>
      <sheetName val="4.9.3"/>
      <sheetName val="4.9.4"/>
      <sheetName val="4.9.5"/>
      <sheetName val="4.9.6"/>
      <sheetName val="4.9.7"/>
      <sheetName val="4.9.8"/>
      <sheetName val="4.9.9"/>
    </sheetNames>
    <sheetDataSet>
      <sheetData sheetId="0"/>
      <sheetData sheetId="1">
        <row r="30">
          <cell r="B30" t="str">
            <v>MANO DE OBRA</v>
          </cell>
        </row>
      </sheetData>
      <sheetData sheetId="2"/>
      <sheetData sheetId="3"/>
      <sheetData sheetId="4"/>
      <sheetData sheetId="5"/>
      <sheetData sheetId="6"/>
      <sheetData sheetId="7"/>
      <sheetData sheetId="8"/>
      <sheetData sheetId="9"/>
      <sheetData sheetId="10"/>
      <sheetData sheetId="11"/>
      <sheetData sheetId="12"/>
      <sheetData sheetId="13">
        <row r="12">
          <cell r="B12" t="str">
            <v>INSUMO</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efreshError="1">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sheetName val="Inventario"/>
    </sheetNames>
    <sheetDataSet>
      <sheetData sheetId="0"/>
      <sheetData sheetId="1">
        <row r="2">
          <cell r="A2">
            <v>194</v>
          </cell>
          <cell r="B2" t="str">
            <v>5207 25 8</v>
          </cell>
          <cell r="C2" t="str">
            <v>BASE SOPORTE PARA OBO CLIC</v>
          </cell>
          <cell r="D2">
            <v>4900</v>
          </cell>
          <cell r="E2" t="str">
            <v>un</v>
          </cell>
        </row>
        <row r="3">
          <cell r="A3">
            <v>856</v>
          </cell>
          <cell r="B3" t="str">
            <v>5331 50 1</v>
          </cell>
          <cell r="C3" t="str">
            <v>CINTA DE CONEXIÓN Y DILATACIÓN EN COBRE ESTAÑADO</v>
          </cell>
          <cell r="D3">
            <v>45400</v>
          </cell>
          <cell r="E3" t="str">
            <v>un</v>
          </cell>
        </row>
        <row r="4">
          <cell r="A4">
            <v>925.75</v>
          </cell>
          <cell r="B4" t="str">
            <v>5040 09 4</v>
          </cell>
          <cell r="C4" t="str">
            <v>ABRAZADERA DE PUESTA A TIERRA 3/4"</v>
          </cell>
          <cell r="D4">
            <v>23900</v>
          </cell>
          <cell r="E4" t="str">
            <v>un</v>
          </cell>
        </row>
        <row r="5">
          <cell r="A5">
            <v>939</v>
          </cell>
          <cell r="B5" t="str">
            <v>5043 10 7</v>
          </cell>
          <cell r="C5" t="str">
            <v>BORNE DE PUESTA A TIERRA</v>
          </cell>
          <cell r="D5">
            <v>15100</v>
          </cell>
          <cell r="E5" t="str">
            <v>un</v>
          </cell>
        </row>
        <row r="6">
          <cell r="A6">
            <v>1809</v>
          </cell>
          <cell r="B6" t="str">
            <v>5015 07 3</v>
          </cell>
          <cell r="C6" t="str">
            <v>BARRAJE DE CONEXIÓN EQUIPOTENCIAL</v>
          </cell>
          <cell r="D6">
            <v>100000</v>
          </cell>
          <cell r="E6" t="str">
            <v>un</v>
          </cell>
        </row>
        <row r="7">
          <cell r="A7">
            <v>1818</v>
          </cell>
          <cell r="B7" t="str">
            <v>5012 01 5</v>
          </cell>
          <cell r="C7" t="str">
            <v>BORNE DE CONEXIÓN</v>
          </cell>
          <cell r="D7">
            <v>83600</v>
          </cell>
          <cell r="E7" t="str">
            <v>un</v>
          </cell>
        </row>
        <row r="8">
          <cell r="A8">
            <v>13305310</v>
          </cell>
          <cell r="B8" t="str">
            <v>N/A</v>
          </cell>
          <cell r="C8" t="str">
            <v xml:space="preserve">WEICON - FLEX CLASICO GRIS 310ml </v>
          </cell>
          <cell r="D8">
            <v>99762</v>
          </cell>
          <cell r="E8" t="str">
            <v>un</v>
          </cell>
        </row>
        <row r="9">
          <cell r="A9" t="str">
            <v>101 16-1000</v>
          </cell>
          <cell r="B9" t="str">
            <v>N/A</v>
          </cell>
          <cell r="C9" t="str">
            <v xml:space="preserve">MASTIL GFK 16mm x 1m </v>
          </cell>
          <cell r="D9">
            <v>90000</v>
          </cell>
          <cell r="E9" t="str">
            <v>un</v>
          </cell>
        </row>
        <row r="10">
          <cell r="A10" t="str">
            <v>101 16-3000</v>
          </cell>
          <cell r="B10" t="str">
            <v>5408 10 9</v>
          </cell>
          <cell r="C10" t="str">
            <v xml:space="preserve">MASTIL GFK 16mm x 3m </v>
          </cell>
          <cell r="D10">
            <v>259900</v>
          </cell>
          <cell r="E10" t="str">
            <v>un</v>
          </cell>
        </row>
        <row r="11">
          <cell r="A11" t="str">
            <v>101 20-3000</v>
          </cell>
          <cell r="B11" t="str">
            <v>5408 10 5</v>
          </cell>
          <cell r="C11" t="str">
            <v xml:space="preserve">MASTIL GFK 20mm x 3m </v>
          </cell>
          <cell r="D11">
            <v>585900</v>
          </cell>
          <cell r="E11" t="str">
            <v>un</v>
          </cell>
        </row>
        <row r="12">
          <cell r="A12" t="str">
            <v>101 20-6000</v>
          </cell>
          <cell r="B12" t="str">
            <v>5408 14 8</v>
          </cell>
          <cell r="C12" t="str">
            <v xml:space="preserve">MASTIL GFK 20mm x 6m </v>
          </cell>
          <cell r="D12">
            <v>1170400</v>
          </cell>
          <cell r="E12" t="str">
            <v>un</v>
          </cell>
        </row>
        <row r="13">
          <cell r="A13" t="str">
            <v>101 3B-4000</v>
          </cell>
          <cell r="B13" t="str">
            <v>5402 86 4</v>
          </cell>
          <cell r="C13" t="str">
            <v>PUNTA CAPTORA ALUMINIO 4M</v>
          </cell>
          <cell r="D13">
            <v>936600</v>
          </cell>
          <cell r="E13" t="str">
            <v>un</v>
          </cell>
        </row>
        <row r="14">
          <cell r="A14" t="str">
            <v>101 3B-5000</v>
          </cell>
          <cell r="B14" t="str">
            <v>5402 86 8</v>
          </cell>
          <cell r="C14" t="str">
            <v>PUNTA CAPTORA ALUMINIO 5M</v>
          </cell>
          <cell r="D14">
            <v>1280000</v>
          </cell>
          <cell r="E14" t="str">
            <v>un</v>
          </cell>
        </row>
        <row r="15">
          <cell r="A15" t="str">
            <v>101 3B-5500</v>
          </cell>
          <cell r="B15" t="str">
            <v>5402 86 8</v>
          </cell>
          <cell r="C15" t="str">
            <v>PUNTA CAPTORA ALUMINIO 5.5M</v>
          </cell>
          <cell r="D15">
            <v>1280000</v>
          </cell>
          <cell r="E15" t="str">
            <v>un</v>
          </cell>
        </row>
        <row r="16">
          <cell r="A16" t="str">
            <v>101 3B-6000</v>
          </cell>
          <cell r="B16" t="str">
            <v>5402 87 2</v>
          </cell>
          <cell r="C16" t="str">
            <v>PUNTA CAPTORA ALUMINIO 6M</v>
          </cell>
          <cell r="D16">
            <v>1492900</v>
          </cell>
          <cell r="E16" t="str">
            <v>un</v>
          </cell>
        </row>
        <row r="17">
          <cell r="A17" t="str">
            <v>101 3B-7000</v>
          </cell>
          <cell r="B17" t="str">
            <v>5402 87 6</v>
          </cell>
          <cell r="C17" t="str">
            <v>PUNTA CAPTORA ALUMINIO 7M</v>
          </cell>
          <cell r="D17" t="str">
            <v>-</v>
          </cell>
          <cell r="E17" t="str">
            <v>un</v>
          </cell>
        </row>
        <row r="18">
          <cell r="A18" t="str">
            <v>101 3B-8000</v>
          </cell>
          <cell r="B18" t="str">
            <v>5402 88 0</v>
          </cell>
          <cell r="C18" t="str">
            <v>PUNTA CAPTORA ALUMINIO 8M</v>
          </cell>
          <cell r="D18">
            <v>2201000</v>
          </cell>
          <cell r="E18" t="str">
            <v>un</v>
          </cell>
        </row>
        <row r="19">
          <cell r="A19" t="str">
            <v>101 3-ES-16</v>
          </cell>
          <cell r="B19" t="str">
            <v>5408 97 6</v>
          </cell>
          <cell r="C19" t="str">
            <v xml:space="preserve">SET PROTECIÓN AISLADO - FIJACIÓN TRIANGULAR </v>
          </cell>
          <cell r="D19">
            <v>1156600</v>
          </cell>
          <cell r="E19" t="str">
            <v>un</v>
          </cell>
        </row>
        <row r="20">
          <cell r="A20" t="str">
            <v>101 A-L100</v>
          </cell>
          <cell r="B20" t="str">
            <v>5402 80 8</v>
          </cell>
          <cell r="C20" t="str">
            <v>PUNTA CAPTORA ACERO GALVANIZADO 100cm</v>
          </cell>
          <cell r="D20">
            <v>140400</v>
          </cell>
          <cell r="E20" t="str">
            <v>un</v>
          </cell>
        </row>
        <row r="21">
          <cell r="A21" t="str">
            <v>101 FS-16</v>
          </cell>
          <cell r="B21" t="str">
            <v>5408 98 0</v>
          </cell>
          <cell r="C21" t="str">
            <v xml:space="preserve">SET PROTECIÓN AISLADO - FIJACIÓN EN V </v>
          </cell>
          <cell r="D21">
            <v>1040700</v>
          </cell>
          <cell r="E21" t="str">
            <v>un</v>
          </cell>
        </row>
        <row r="22">
          <cell r="A22" t="str">
            <v>101 IES</v>
          </cell>
          <cell r="B22" t="str">
            <v>5408 39 3</v>
          </cell>
          <cell r="C22" t="str">
            <v>TERMINAL</v>
          </cell>
          <cell r="D22">
            <v>210700</v>
          </cell>
          <cell r="E22" t="str">
            <v>un</v>
          </cell>
        </row>
        <row r="23">
          <cell r="A23" t="str">
            <v>101 ISP M10</v>
          </cell>
          <cell r="B23" t="str">
            <v>5408 45 8</v>
          </cell>
          <cell r="C23" t="str">
            <v>PUNTA CAPTORA</v>
          </cell>
          <cell r="D23">
            <v>55700</v>
          </cell>
          <cell r="E23" t="str">
            <v>un</v>
          </cell>
        </row>
        <row r="24">
          <cell r="A24" t="str">
            <v>101 IV-16</v>
          </cell>
          <cell r="B24" t="str">
            <v>5408 55 7</v>
          </cell>
          <cell r="C24" t="str">
            <v>PIEZA DE PROLONGACIÓN</v>
          </cell>
          <cell r="D24">
            <v>152200</v>
          </cell>
          <cell r="E24" t="str">
            <v>un</v>
          </cell>
        </row>
        <row r="25">
          <cell r="A25" t="str">
            <v>101 J1000</v>
          </cell>
          <cell r="B25" t="str">
            <v>5401 97 0</v>
          </cell>
          <cell r="C25" t="str">
            <v>PUNTA CAPTORA ALUMINIO 100cm JUNIOR</v>
          </cell>
          <cell r="D25">
            <v>36700</v>
          </cell>
          <cell r="E25" t="str">
            <v>un</v>
          </cell>
        </row>
        <row r="26">
          <cell r="A26" t="str">
            <v>101 VL3500</v>
          </cell>
          <cell r="B26" t="str">
            <v>5401 99 3</v>
          </cell>
          <cell r="C26" t="str">
            <v>PUNTA CAPTORA CON REDUCCIÓN</v>
          </cell>
          <cell r="D26">
            <v>190500</v>
          </cell>
          <cell r="E26" t="str">
            <v>un</v>
          </cell>
        </row>
        <row r="27">
          <cell r="A27" t="str">
            <v>101 VS-16</v>
          </cell>
          <cell r="B27" t="str">
            <v>5408 97 8</v>
          </cell>
          <cell r="C27" t="str">
            <v xml:space="preserve">SET PROTECIÓN AISLADO - FIJACIÓN EN V </v>
          </cell>
          <cell r="D27">
            <v>1040700</v>
          </cell>
          <cell r="E27" t="str">
            <v>un</v>
          </cell>
        </row>
        <row r="28">
          <cell r="A28" t="str">
            <v>101/ALU1000-DX</v>
          </cell>
          <cell r="B28" t="str">
            <v>N/A</v>
          </cell>
          <cell r="C28" t="str">
            <v xml:space="preserve">PUNTA CAPTORA ALUMINIO 100cm </v>
          </cell>
          <cell r="D28">
            <v>98300</v>
          </cell>
          <cell r="E28" t="str">
            <v>un</v>
          </cell>
        </row>
        <row r="29">
          <cell r="A29" t="str">
            <v>101/ALU1000-DX-SB</v>
          </cell>
          <cell r="B29" t="str">
            <v>N/A</v>
          </cell>
          <cell r="C29" t="str">
            <v>PUNTA CAPTORA ALUMINIO 100cm SIN BASE</v>
          </cell>
          <cell r="D29">
            <v>59900</v>
          </cell>
          <cell r="E29" t="str">
            <v>un</v>
          </cell>
        </row>
        <row r="30">
          <cell r="A30" t="str">
            <v>101/ALU1200-DX</v>
          </cell>
          <cell r="B30" t="str">
            <v>N/A</v>
          </cell>
          <cell r="C30" t="str">
            <v xml:space="preserve">PUNTA CAPTORA ALUMINIO 120cm </v>
          </cell>
          <cell r="D30">
            <v>105000</v>
          </cell>
          <cell r="E30" t="str">
            <v>un</v>
          </cell>
        </row>
        <row r="31">
          <cell r="A31" t="str">
            <v>101/ALU1200-DX-SB</v>
          </cell>
          <cell r="B31" t="str">
            <v>N/A</v>
          </cell>
          <cell r="C31" t="str">
            <v>PUNTA CAPTORA ALUMINIO 120cm SIN BASE</v>
          </cell>
          <cell r="D31">
            <v>68000</v>
          </cell>
        </row>
        <row r="32">
          <cell r="A32" t="str">
            <v>101/ALU1300-DX</v>
          </cell>
          <cell r="B32" t="str">
            <v>N/A</v>
          </cell>
          <cell r="C32" t="str">
            <v xml:space="preserve">PUNTA CAPTORA ALUMINIO 130cm </v>
          </cell>
          <cell r="D32">
            <v>108600</v>
          </cell>
          <cell r="E32" t="str">
            <v>un</v>
          </cell>
        </row>
        <row r="33">
          <cell r="A33" t="str">
            <v>101/ALU1300-DX</v>
          </cell>
          <cell r="B33" t="str">
            <v>N/A</v>
          </cell>
          <cell r="C33" t="str">
            <v>PUNTA CAPTORA ALUMINIO 130cm SIN BASE</v>
          </cell>
          <cell r="D33">
            <v>71800</v>
          </cell>
        </row>
        <row r="34">
          <cell r="A34" t="str">
            <v>101/ALU1500-DX</v>
          </cell>
          <cell r="B34" t="str">
            <v>N/A</v>
          </cell>
          <cell r="C34" t="str">
            <v xml:space="preserve">PUNTA CAPTORA ALUMINIO 150cm </v>
          </cell>
          <cell r="D34">
            <v>112500</v>
          </cell>
          <cell r="E34" t="str">
            <v>un</v>
          </cell>
        </row>
        <row r="35">
          <cell r="A35" t="str">
            <v>101/ALU1500-DX-SB</v>
          </cell>
          <cell r="B35" t="str">
            <v>N/A</v>
          </cell>
          <cell r="C35" t="str">
            <v>PUNTA CAPTORA ALUMINIO 150cm SIN BASE</v>
          </cell>
          <cell r="D35">
            <v>76200</v>
          </cell>
          <cell r="E35" t="str">
            <v>un</v>
          </cell>
        </row>
        <row r="36">
          <cell r="A36" t="str">
            <v>101/ALU2000-DX</v>
          </cell>
          <cell r="B36" t="str">
            <v>N/A</v>
          </cell>
          <cell r="C36" t="str">
            <v xml:space="preserve">PUNTA CAPTORA ALUMINIO 200cm </v>
          </cell>
          <cell r="D36">
            <v>129700</v>
          </cell>
          <cell r="E36" t="str">
            <v>un</v>
          </cell>
        </row>
        <row r="37">
          <cell r="A37" t="str">
            <v>101/ALU2000-DX-SB</v>
          </cell>
          <cell r="B37" t="str">
            <v>N/A</v>
          </cell>
          <cell r="C37" t="str">
            <v>PUNTA CAPTORA ALUMINIO 200cm SIN BASE</v>
          </cell>
          <cell r="D37">
            <v>92500</v>
          </cell>
          <cell r="E37" t="str">
            <v>un</v>
          </cell>
        </row>
        <row r="38">
          <cell r="A38" t="str">
            <v>101/ALU3000-DX</v>
          </cell>
          <cell r="B38" t="str">
            <v>N/A</v>
          </cell>
          <cell r="C38" t="str">
            <v xml:space="preserve">PUNTA CAPTORA ALUMINIO 300cm </v>
          </cell>
          <cell r="D38">
            <v>155000</v>
          </cell>
          <cell r="E38" t="str">
            <v>un</v>
          </cell>
        </row>
        <row r="39">
          <cell r="A39" t="str">
            <v>101/ALU3000-DX-SB</v>
          </cell>
          <cell r="B39" t="str">
            <v>N/A</v>
          </cell>
          <cell r="C39" t="str">
            <v>PUNTA CAPTORA ALUMINIO 300cm SIN BASE</v>
          </cell>
          <cell r="D39">
            <v>125100</v>
          </cell>
          <cell r="E39" t="str">
            <v>un</v>
          </cell>
        </row>
        <row r="40">
          <cell r="A40" t="str">
            <v>101/ALU300-DX</v>
          </cell>
          <cell r="B40" t="str">
            <v>N/A</v>
          </cell>
          <cell r="C40" t="str">
            <v>PUNTA CAPTORA ALUMINIO 30cm</v>
          </cell>
          <cell r="D40">
            <v>74500</v>
          </cell>
          <cell r="E40" t="str">
            <v>un</v>
          </cell>
        </row>
        <row r="41">
          <cell r="A41" t="str">
            <v>101/ALU4000 DX</v>
          </cell>
          <cell r="B41" t="str">
            <v>N/A</v>
          </cell>
          <cell r="C41" t="str">
            <v xml:space="preserve">PUNTA CAPTORA ALUMINIO 400cm </v>
          </cell>
          <cell r="D41">
            <v>81300</v>
          </cell>
          <cell r="E41" t="str">
            <v>un</v>
          </cell>
        </row>
        <row r="42">
          <cell r="A42" t="str">
            <v>101/ALU4000-DX-SB</v>
          </cell>
          <cell r="B42" t="str">
            <v>N/A</v>
          </cell>
          <cell r="C42" t="str">
            <v>PUNTA CAPTORA ALUMINIO 400cm SIN BASE</v>
          </cell>
          <cell r="D42">
            <v>147000</v>
          </cell>
          <cell r="E42" t="str">
            <v>un</v>
          </cell>
        </row>
        <row r="43">
          <cell r="A43" t="str">
            <v>101/ALU600-DX</v>
          </cell>
          <cell r="B43" t="str">
            <v>N/A</v>
          </cell>
          <cell r="C43" t="str">
            <v xml:space="preserve">PUNTA CAPTORA ALUMINIO 60cm </v>
          </cell>
          <cell r="D43">
            <v>87000</v>
          </cell>
          <cell r="E43" t="str">
            <v>un</v>
          </cell>
        </row>
        <row r="44">
          <cell r="A44" t="str">
            <v>101/ALU600-DX-SB</v>
          </cell>
          <cell r="B44" t="str">
            <v>N/A</v>
          </cell>
          <cell r="C44" t="str">
            <v>PUNTA CAPTORA ALUMINIO 60cm SIN BASE</v>
          </cell>
          <cell r="D44">
            <v>46900</v>
          </cell>
          <cell r="E44" t="str">
            <v>un</v>
          </cell>
        </row>
        <row r="45">
          <cell r="A45" t="str">
            <v>101/ALU700-DX</v>
          </cell>
          <cell r="B45" t="str">
            <v>N/A</v>
          </cell>
          <cell r="C45" t="str">
            <v xml:space="preserve">PUNTA CAPTORA ALUMINIO 70 cm </v>
          </cell>
          <cell r="D45">
            <v>90000</v>
          </cell>
          <cell r="E45" t="str">
            <v>un</v>
          </cell>
        </row>
        <row r="46">
          <cell r="A46" t="str">
            <v>101/ALU800-DX</v>
          </cell>
          <cell r="B46" t="str">
            <v>N/A</v>
          </cell>
          <cell r="C46" t="str">
            <v xml:space="preserve">PUNTA CAPTORA ALUMINIO 80cm </v>
          </cell>
          <cell r="D46">
            <v>92700</v>
          </cell>
          <cell r="E46" t="str">
            <v>un</v>
          </cell>
        </row>
        <row r="47">
          <cell r="A47" t="str">
            <v>101/ALU800-DX-SB</v>
          </cell>
          <cell r="B47" t="str">
            <v>N/A</v>
          </cell>
          <cell r="C47" t="str">
            <v>PUNTA CAPTORA ALUMINIO 80cm SIN BASE</v>
          </cell>
          <cell r="D47">
            <v>53400</v>
          </cell>
        </row>
        <row r="48">
          <cell r="A48" t="str">
            <v>101/CU1000-DX</v>
          </cell>
          <cell r="B48" t="str">
            <v>N/A</v>
          </cell>
          <cell r="C48" t="str">
            <v xml:space="preserve">PUNTA CAPTORA COBRE 100cm </v>
          </cell>
          <cell r="D48">
            <v>551000</v>
          </cell>
          <cell r="E48" t="str">
            <v>un</v>
          </cell>
        </row>
        <row r="49">
          <cell r="A49" t="str">
            <v>101/CU1000-DX-SB</v>
          </cell>
          <cell r="B49" t="str">
            <v>N/A</v>
          </cell>
          <cell r="C49" t="str">
            <v xml:space="preserve">PUNTA CAPTORA COBRE 100cm SIN BASE </v>
          </cell>
          <cell r="D49">
            <v>460700</v>
          </cell>
        </row>
        <row r="50">
          <cell r="A50" t="str">
            <v>101/CU-1200-DX</v>
          </cell>
          <cell r="B50" t="str">
            <v>N/A</v>
          </cell>
          <cell r="C50" t="str">
            <v xml:space="preserve">PUNTA CAPTORA COBRE 120cm  </v>
          </cell>
          <cell r="D50">
            <v>420723</v>
          </cell>
          <cell r="E50" t="str">
            <v>un</v>
          </cell>
        </row>
        <row r="51">
          <cell r="A51" t="str">
            <v>101/CU-1200-DX-SB</v>
          </cell>
          <cell r="B51" t="str">
            <v>N/A</v>
          </cell>
          <cell r="C51" t="str">
            <v>PUNTA CAPTORA COBRE 120cm SIN BASE</v>
          </cell>
          <cell r="D51">
            <v>320423</v>
          </cell>
        </row>
        <row r="52">
          <cell r="A52" t="str">
            <v>101/CU1500-DX</v>
          </cell>
          <cell r="B52" t="str">
            <v>N/A</v>
          </cell>
          <cell r="C52" t="str">
            <v xml:space="preserve">PUNTA CAPTORA COBRE 150cm </v>
          </cell>
          <cell r="D52">
            <v>620000</v>
          </cell>
        </row>
        <row r="53">
          <cell r="A53" t="str">
            <v>101/CU1500-DX-SB</v>
          </cell>
          <cell r="B53" t="str">
            <v>N/A</v>
          </cell>
          <cell r="C53" t="str">
            <v xml:space="preserve">PUNTA CAPTORA COBRE 150cm SIN BASE </v>
          </cell>
          <cell r="D53" t="str">
            <v>-</v>
          </cell>
          <cell r="E53" t="str">
            <v>un</v>
          </cell>
        </row>
        <row r="54">
          <cell r="A54" t="str">
            <v>101/CU400-DX</v>
          </cell>
          <cell r="B54" t="str">
            <v>N/A</v>
          </cell>
          <cell r="C54" t="str">
            <v xml:space="preserve">PUNTA CAPTORA COBRE 40cm </v>
          </cell>
          <cell r="D54">
            <v>250000</v>
          </cell>
          <cell r="E54" t="str">
            <v>un</v>
          </cell>
        </row>
        <row r="55">
          <cell r="A55" t="str">
            <v>101/CU400-DX-SB</v>
          </cell>
          <cell r="B55" t="str">
            <v>N/A</v>
          </cell>
          <cell r="C55" t="str">
            <v xml:space="preserve">PUNTA CAPTORA COBRE 40 cm SIN BASE </v>
          </cell>
          <cell r="D55" t="str">
            <v>-</v>
          </cell>
          <cell r="E55" t="str">
            <v>un</v>
          </cell>
        </row>
        <row r="56">
          <cell r="A56" t="str">
            <v>101/CU500-DX</v>
          </cell>
          <cell r="B56" t="str">
            <v>N/A</v>
          </cell>
          <cell r="C56" t="str">
            <v xml:space="preserve">PUNTA CAPTORA COBRE 50cm </v>
          </cell>
          <cell r="D56" t="str">
            <v>-</v>
          </cell>
          <cell r="E56" t="str">
            <v>un</v>
          </cell>
        </row>
        <row r="57">
          <cell r="A57" t="str">
            <v>101/CU600-DX</v>
          </cell>
          <cell r="B57" t="str">
            <v>N/A</v>
          </cell>
          <cell r="C57" t="str">
            <v xml:space="preserve">PUNTA CAPTORA COBRE 60cm </v>
          </cell>
          <cell r="D57">
            <v>450000</v>
          </cell>
          <cell r="E57" t="str">
            <v>un</v>
          </cell>
        </row>
        <row r="58">
          <cell r="A58" t="str">
            <v>101/CU600-DX-SB</v>
          </cell>
          <cell r="B58" t="str">
            <v>N/A</v>
          </cell>
          <cell r="C58" t="str">
            <v xml:space="preserve">PUNTA CAPTORA COBRE 60 cm SIN BASE </v>
          </cell>
          <cell r="D58" t="str">
            <v>-</v>
          </cell>
          <cell r="E58" t="str">
            <v>un</v>
          </cell>
        </row>
        <row r="59">
          <cell r="A59" t="str">
            <v>101/CU800-DX</v>
          </cell>
          <cell r="B59" t="str">
            <v>N/A</v>
          </cell>
          <cell r="C59" t="str">
            <v xml:space="preserve">PUNTA CAPTORA COBRE 80cm </v>
          </cell>
          <cell r="D59">
            <v>450000</v>
          </cell>
          <cell r="E59" t="str">
            <v>un</v>
          </cell>
        </row>
        <row r="60">
          <cell r="A60" t="str">
            <v>101/CU800-DX-SB</v>
          </cell>
          <cell r="B60" t="str">
            <v>N/A</v>
          </cell>
          <cell r="C60" t="str">
            <v xml:space="preserve">PUNTA CAPTORA COBRE 80cm SIN BASE </v>
          </cell>
          <cell r="D60" t="str">
            <v>-</v>
          </cell>
          <cell r="E60" t="str">
            <v>un</v>
          </cell>
        </row>
        <row r="61">
          <cell r="A61" t="str">
            <v>101/IALU-DX</v>
          </cell>
          <cell r="B61" t="str">
            <v>N/A</v>
          </cell>
          <cell r="C61" t="str">
            <v>BASE DE ALUMINIOPARA PUNTA CAPTORA</v>
          </cell>
          <cell r="D61">
            <v>20238</v>
          </cell>
          <cell r="E61" t="str">
            <v>un</v>
          </cell>
        </row>
        <row r="62">
          <cell r="A62" t="str">
            <v>101/IGINOX-2-DX</v>
          </cell>
          <cell r="B62" t="str">
            <v>N/A</v>
          </cell>
          <cell r="C62" t="str">
            <v>BASE SOPORTE ARTICULADA</v>
          </cell>
          <cell r="D62">
            <v>85000</v>
          </cell>
          <cell r="E62" t="str">
            <v>un</v>
          </cell>
        </row>
        <row r="63">
          <cell r="A63" t="str">
            <v>101/IGINOX-DX</v>
          </cell>
          <cell r="B63" t="str">
            <v>N/A</v>
          </cell>
          <cell r="C63" t="str">
            <v xml:space="preserve">BASE SOPORTE BISAGRA  </v>
          </cell>
          <cell r="D63">
            <v>85000</v>
          </cell>
          <cell r="E63" t="str">
            <v>un</v>
          </cell>
        </row>
        <row r="64">
          <cell r="A64" t="str">
            <v>101/IGL</v>
          </cell>
          <cell r="B64" t="str">
            <v>5408 62 8</v>
          </cell>
          <cell r="C64" t="str">
            <v>UNIÓN ARTICULADA</v>
          </cell>
          <cell r="D64">
            <v>666700</v>
          </cell>
          <cell r="E64" t="str">
            <v>un</v>
          </cell>
        </row>
        <row r="65">
          <cell r="A65" t="str">
            <v>101/IINOX-DX</v>
          </cell>
          <cell r="B65" t="str">
            <v>N/A</v>
          </cell>
          <cell r="C65" t="str">
            <v>BASE DE ACERO INOXIDABLE PARA PUNTA CAPTORA</v>
          </cell>
          <cell r="D65">
            <v>77000</v>
          </cell>
          <cell r="E65" t="str">
            <v>un</v>
          </cell>
        </row>
        <row r="66">
          <cell r="A66" t="str">
            <v>101/INOX1000-DX</v>
          </cell>
          <cell r="B66" t="str">
            <v>N/A</v>
          </cell>
          <cell r="C66" t="str">
            <v xml:space="preserve">PUNTA CAPTORA ACERO INOXIDABLE 100cm </v>
          </cell>
          <cell r="D66">
            <v>285700</v>
          </cell>
          <cell r="E66" t="str">
            <v>un</v>
          </cell>
        </row>
        <row r="67">
          <cell r="A67" t="str">
            <v>101/INOX1000-DX-SB</v>
          </cell>
          <cell r="B67" t="str">
            <v>N/A</v>
          </cell>
          <cell r="C67" t="str">
            <v>PUNTA CAPTORA ACERO INOXIDABLE 100cm SIN BASE</v>
          </cell>
          <cell r="D67">
            <v>208700</v>
          </cell>
          <cell r="E67" t="str">
            <v>un</v>
          </cell>
        </row>
        <row r="68">
          <cell r="A68" t="str">
            <v>101/INOX1500-DX</v>
          </cell>
          <cell r="B68" t="str">
            <v>N/A</v>
          </cell>
          <cell r="C68" t="str">
            <v>PUNTA CAPTORA ACERO INOXIDABLE 150cm</v>
          </cell>
          <cell r="D68">
            <v>300000</v>
          </cell>
          <cell r="E68" t="str">
            <v>un</v>
          </cell>
        </row>
        <row r="69">
          <cell r="A69" t="str">
            <v>101/INOX1500-DX-SB</v>
          </cell>
          <cell r="B69" t="str">
            <v>N/A</v>
          </cell>
          <cell r="C69" t="str">
            <v>PUNTA CAPTORA ACERO INOXIDABLE 150cm SIN BASE</v>
          </cell>
          <cell r="D69">
            <v>212500</v>
          </cell>
          <cell r="E69" t="str">
            <v>un</v>
          </cell>
        </row>
        <row r="70">
          <cell r="A70" t="str">
            <v>101/INOX2000-DX</v>
          </cell>
          <cell r="B70" t="str">
            <v>N/A</v>
          </cell>
          <cell r="C70" t="str">
            <v>PUNTA CAPTORA ACERO INOXIDABLE 200cm</v>
          </cell>
          <cell r="D70">
            <v>393638</v>
          </cell>
          <cell r="E70" t="str">
            <v>un</v>
          </cell>
        </row>
        <row r="71">
          <cell r="A71" t="str">
            <v>101/INOX2000-DX-SB</v>
          </cell>
          <cell r="B71" t="str">
            <v>N/A</v>
          </cell>
          <cell r="C71" t="str">
            <v>PUNTA CAPTORA ACERO INOXIDABLE 200cm SIN BASE</v>
          </cell>
          <cell r="D71">
            <v>316638</v>
          </cell>
          <cell r="E71" t="str">
            <v>un</v>
          </cell>
        </row>
        <row r="72">
          <cell r="A72" t="str">
            <v>101/INOX400-DX</v>
          </cell>
          <cell r="B72" t="str">
            <v>N/A</v>
          </cell>
          <cell r="C72" t="str">
            <v xml:space="preserve">PUNTA CAPTORA ACERO INOXIDABLE 40cm </v>
          </cell>
          <cell r="D72" t="str">
            <v>-</v>
          </cell>
          <cell r="E72" t="str">
            <v>un</v>
          </cell>
        </row>
        <row r="73">
          <cell r="A73" t="str">
            <v>101/INOX600-DX</v>
          </cell>
          <cell r="B73" t="str">
            <v>N/A</v>
          </cell>
          <cell r="C73" t="str">
            <v xml:space="preserve">PUNTA CAPTORA ACERO INOXIDABLE 60cm </v>
          </cell>
          <cell r="D73">
            <v>200000</v>
          </cell>
          <cell r="E73" t="str">
            <v>un</v>
          </cell>
        </row>
        <row r="74">
          <cell r="A74" t="str">
            <v>101/INOX600-DX-SB</v>
          </cell>
          <cell r="B74" t="str">
            <v>N/A</v>
          </cell>
          <cell r="C74" t="str">
            <v>PUNTA CAPTORA ACERO INOXIDABLE 60cm SIN BASE</v>
          </cell>
          <cell r="D74">
            <v>123000</v>
          </cell>
          <cell r="E74" t="str">
            <v>un</v>
          </cell>
        </row>
        <row r="75">
          <cell r="A75" t="str">
            <v>101/INOX800-DX</v>
          </cell>
          <cell r="B75" t="str">
            <v>N/A</v>
          </cell>
          <cell r="C75" t="str">
            <v xml:space="preserve">PUNTA CAPTORA ACERO INOXIDABLE 80cm </v>
          </cell>
          <cell r="D75">
            <v>220000</v>
          </cell>
          <cell r="E75" t="str">
            <v>un</v>
          </cell>
        </row>
        <row r="76">
          <cell r="A76" t="str">
            <v>101/INOX800-DX-SB</v>
          </cell>
          <cell r="B76" t="str">
            <v>N/A</v>
          </cell>
          <cell r="C76" t="str">
            <v>PUNTA CAPTORA ACERO INOXIDABLE 80cm SIN BASE</v>
          </cell>
          <cell r="D76">
            <v>143000</v>
          </cell>
        </row>
        <row r="77">
          <cell r="A77" t="str">
            <v>101/IRALU-DX -EXT</v>
          </cell>
          <cell r="B77" t="str">
            <v>N/A</v>
          </cell>
          <cell r="C77" t="str">
            <v xml:space="preserve">BASE DE ALUMINIO CON ROSCA EXTERNA PARA PUNTA CAPTORA </v>
          </cell>
          <cell r="D77">
            <v>60000</v>
          </cell>
          <cell r="E77" t="str">
            <v>un</v>
          </cell>
        </row>
        <row r="78">
          <cell r="A78" t="str">
            <v>101/IRINOX-DX-EXT</v>
          </cell>
          <cell r="B78" t="str">
            <v>N/A</v>
          </cell>
          <cell r="C78" t="str">
            <v>BASE DE ACERO INOX CON ROSCA  EXTERNA PARA PUNTA CAPTORA</v>
          </cell>
          <cell r="D78">
            <v>87500</v>
          </cell>
          <cell r="E78" t="str">
            <v>un</v>
          </cell>
        </row>
        <row r="79">
          <cell r="A79" t="str">
            <v>113 B-Z-HD</v>
          </cell>
          <cell r="B79" t="str">
            <v>5412 80 3</v>
          </cell>
          <cell r="C79" t="str">
            <v>SOPORTE CONDUCTOR REDONDO 16mm CON TORNILLO Y CHAZO</v>
          </cell>
          <cell r="D79">
            <v>20000</v>
          </cell>
          <cell r="E79" t="str">
            <v>un</v>
          </cell>
        </row>
        <row r="80">
          <cell r="A80" t="str">
            <v>113 PG16 LGR</v>
          </cell>
          <cell r="B80" t="str">
            <v>-</v>
          </cell>
          <cell r="C80" t="str">
            <v xml:space="preserve">PRENSAESTOPA DERIVACIÓN </v>
          </cell>
          <cell r="D80" t="str">
            <v>-</v>
          </cell>
          <cell r="E80" t="str">
            <v>un</v>
          </cell>
        </row>
        <row r="81">
          <cell r="A81" t="str">
            <v>113 Z-16</v>
          </cell>
          <cell r="B81" t="str">
            <v>5412 60 9</v>
          </cell>
          <cell r="C81" t="str">
            <v xml:space="preserve">SOPORTE PARA CONDUCTOR REDONDO 16mm </v>
          </cell>
          <cell r="D81">
            <v>19300</v>
          </cell>
          <cell r="E81" t="str">
            <v>un</v>
          </cell>
        </row>
        <row r="82">
          <cell r="A82" t="str">
            <v>113 Z-20</v>
          </cell>
          <cell r="B82" t="str">
            <v>5230 52 7</v>
          </cell>
          <cell r="C82" t="str">
            <v xml:space="preserve">SOPORTE PARA CONDUCTOR REDONDO 20mm </v>
          </cell>
          <cell r="D82">
            <v>18000</v>
          </cell>
          <cell r="E82" t="str">
            <v>un</v>
          </cell>
        </row>
        <row r="83">
          <cell r="A83" t="str">
            <v>116 VDE P11 PA</v>
          </cell>
          <cell r="B83" t="str">
            <v>-</v>
          </cell>
          <cell r="C83" t="str">
            <v xml:space="preserve">TUERCA PLÁSTICA </v>
          </cell>
          <cell r="D83" t="str">
            <v>-</v>
          </cell>
          <cell r="E83" t="str">
            <v>un</v>
          </cell>
        </row>
        <row r="84">
          <cell r="A84" t="str">
            <v>116 VDE P13.5 PA</v>
          </cell>
          <cell r="B84" t="str">
            <v>-</v>
          </cell>
          <cell r="C84" t="str">
            <v xml:space="preserve">TUERCA PLÁSTICA </v>
          </cell>
          <cell r="D84" t="str">
            <v>-</v>
          </cell>
          <cell r="E84" t="str">
            <v>un</v>
          </cell>
        </row>
        <row r="85">
          <cell r="A85" t="str">
            <v>116 VDE P16 PA</v>
          </cell>
          <cell r="B85" t="str">
            <v>-</v>
          </cell>
          <cell r="C85" t="str">
            <v xml:space="preserve">TUERCA PLÁSTICA </v>
          </cell>
          <cell r="D85" t="str">
            <v>-</v>
          </cell>
          <cell r="E85" t="str">
            <v>un</v>
          </cell>
        </row>
        <row r="86">
          <cell r="A86" t="str">
            <v>116 VDE PG21 PA</v>
          </cell>
          <cell r="B86" t="str">
            <v>-</v>
          </cell>
          <cell r="C86" t="str">
            <v xml:space="preserve">TUERCA PLÁSTICA </v>
          </cell>
          <cell r="D86" t="str">
            <v>-</v>
          </cell>
          <cell r="E86" t="str">
            <v>un</v>
          </cell>
        </row>
        <row r="87">
          <cell r="A87" t="str">
            <v>116 VDE PG29</v>
          </cell>
          <cell r="B87" t="str">
            <v>-</v>
          </cell>
          <cell r="C87" t="str">
            <v xml:space="preserve">TUERCA PLÁSTICA </v>
          </cell>
          <cell r="D87" t="str">
            <v>-</v>
          </cell>
          <cell r="E87" t="str">
            <v>un</v>
          </cell>
        </row>
        <row r="88">
          <cell r="A88" t="str">
            <v>120 A</v>
          </cell>
          <cell r="B88" t="str">
            <v>5405 06 8</v>
          </cell>
          <cell r="C88" t="str">
            <v>PUNTA CAPTORA 35mm</v>
          </cell>
          <cell r="D88">
            <v>34800</v>
          </cell>
          <cell r="E88" t="str">
            <v>un</v>
          </cell>
        </row>
        <row r="89">
          <cell r="A89" t="str">
            <v>156 16</v>
          </cell>
          <cell r="B89" t="str">
            <v>5228 22 0</v>
          </cell>
          <cell r="C89" t="str">
            <v>CIERRE PARA CONDUCTOR REDONDO 16mm</v>
          </cell>
          <cell r="D89">
            <v>5200</v>
          </cell>
          <cell r="E89" t="str">
            <v>un</v>
          </cell>
        </row>
        <row r="90">
          <cell r="A90" t="str">
            <v>156 K 8-10 ST</v>
          </cell>
          <cell r="B90" t="str">
            <v>5228 12 3</v>
          </cell>
          <cell r="C90" t="str">
            <v xml:space="preserve">CIERRE PARA CONDUCTOR REDONDO 8-10mm </v>
          </cell>
          <cell r="D90">
            <v>3900</v>
          </cell>
          <cell r="E90" t="str">
            <v>un</v>
          </cell>
        </row>
        <row r="91">
          <cell r="A91" t="str">
            <v>157 EK-VA</v>
          </cell>
          <cell r="B91" t="str">
            <v>5215 83 8</v>
          </cell>
          <cell r="C91" t="str">
            <v>SOPORTE PARA CONDUCTOR REDONDO EN TEJADOS</v>
          </cell>
          <cell r="D91">
            <v>20400</v>
          </cell>
          <cell r="E91" t="str">
            <v>un</v>
          </cell>
        </row>
        <row r="92">
          <cell r="A92" t="str">
            <v>165 KR</v>
          </cell>
          <cell r="B92" t="str">
            <v>5218 86 1</v>
          </cell>
          <cell r="C92" t="str">
            <v xml:space="preserve">SOPORTE PARA CONDUCTOR REDONDO CON MORTERO </v>
          </cell>
          <cell r="D92">
            <v>16200</v>
          </cell>
          <cell r="E92" t="str">
            <v>un</v>
          </cell>
        </row>
        <row r="93">
          <cell r="A93" t="str">
            <v>165 KR-SM</v>
          </cell>
          <cell r="B93" t="str">
            <v>5219 86 1</v>
          </cell>
          <cell r="C93" t="str">
            <v xml:space="preserve">SOPORTE PARA CONDUCTOR REDONDO SIN MORTERO </v>
          </cell>
          <cell r="D93">
            <v>10400</v>
          </cell>
          <cell r="E93" t="str">
            <v>un</v>
          </cell>
        </row>
        <row r="94">
          <cell r="A94" t="str">
            <v>165 MBG UH</v>
          </cell>
          <cell r="B94" t="str">
            <v>5218 88 2</v>
          </cell>
          <cell r="C94" t="str">
            <v>ADAPTADOR UNIVERSAL PARA BASE 165 MBG</v>
          </cell>
          <cell r="D94">
            <v>7100</v>
          </cell>
          <cell r="E94" t="str">
            <v>un</v>
          </cell>
        </row>
        <row r="95">
          <cell r="A95" t="str">
            <v>165 R 8-10</v>
          </cell>
          <cell r="B95" t="str">
            <v>5218 99 7</v>
          </cell>
          <cell r="C95" t="str">
            <v>SOPORTE PARA CONDUCTOR REDONDO</v>
          </cell>
          <cell r="D95">
            <v>15700</v>
          </cell>
          <cell r="E95" t="str">
            <v>un</v>
          </cell>
        </row>
        <row r="96">
          <cell r="A96" t="str">
            <v>168 DIN-K-M8</v>
          </cell>
          <cell r="B96" t="str">
            <v>5229 38 3</v>
          </cell>
          <cell r="C96" t="str">
            <v>SOPORTE PARA CONDUCTOR REDONDO CON CIERRE</v>
          </cell>
          <cell r="D96">
            <v>46100</v>
          </cell>
          <cell r="E96" t="str">
            <v>un</v>
          </cell>
        </row>
        <row r="97">
          <cell r="A97" t="str">
            <v>172 AR</v>
          </cell>
          <cell r="B97" t="str">
            <v>5218 92 6</v>
          </cell>
          <cell r="C97" t="str">
            <v>JUNTA DILATACION</v>
          </cell>
          <cell r="D97">
            <v>25500</v>
          </cell>
          <cell r="E97" t="str">
            <v>un</v>
          </cell>
        </row>
        <row r="98">
          <cell r="A98" t="str">
            <v>177 30 M8</v>
          </cell>
          <cell r="B98" t="str">
            <v>5207 46 0</v>
          </cell>
          <cell r="C98" t="str">
            <v>SOPORTE OBO CLIC 30mm</v>
          </cell>
          <cell r="D98">
            <v>4900</v>
          </cell>
          <cell r="E98" t="str">
            <v>un</v>
          </cell>
        </row>
        <row r="99">
          <cell r="A99" t="str">
            <v>177 55 M8</v>
          </cell>
          <cell r="B99" t="str">
            <v>5207 48 7</v>
          </cell>
          <cell r="C99" t="str">
            <v>SOPORTE OBO CLIC 55mm</v>
          </cell>
          <cell r="D99">
            <v>10000</v>
          </cell>
          <cell r="E99" t="str">
            <v>un</v>
          </cell>
        </row>
        <row r="100">
          <cell r="A100" t="str">
            <v>177 B-HD30</v>
          </cell>
          <cell r="B100" t="str">
            <v>5207 90 1</v>
          </cell>
          <cell r="C100" t="str">
            <v>SOPORTE OBO CLIC CON TORNILLO Y CHAZO 30mm</v>
          </cell>
          <cell r="D100">
            <v>5500</v>
          </cell>
          <cell r="E100" t="str">
            <v>un</v>
          </cell>
        </row>
        <row r="101">
          <cell r="A101" t="str">
            <v>1801-VDE</v>
          </cell>
          <cell r="B101" t="str">
            <v>5015 65 0</v>
          </cell>
          <cell r="C101" t="str">
            <v>BARRAJE DE CONEXIÓN EQUIPOTENCIAL</v>
          </cell>
          <cell r="D101">
            <v>184100</v>
          </cell>
          <cell r="E101" t="str">
            <v>ml</v>
          </cell>
        </row>
        <row r="102">
          <cell r="A102" t="str">
            <v>1802 10 VA</v>
          </cell>
          <cell r="B102" t="str">
            <v>5015 86 6</v>
          </cell>
          <cell r="C102" t="str">
            <v>BARRAJE DE CONEXIÓN EQUIPOTENCIAL</v>
          </cell>
          <cell r="D102">
            <v>405000</v>
          </cell>
          <cell r="E102" t="str">
            <v>un</v>
          </cell>
        </row>
        <row r="103">
          <cell r="A103" t="str">
            <v>1802 14 CU</v>
          </cell>
          <cell r="B103" t="str">
            <v>5015 84 7</v>
          </cell>
          <cell r="C103" t="str">
            <v>BARRAJE DE CONEXIÓN EQUIPOTENCIAL</v>
          </cell>
          <cell r="D103">
            <v>1655500</v>
          </cell>
          <cell r="E103" t="str">
            <v>un</v>
          </cell>
        </row>
        <row r="104">
          <cell r="A104" t="str">
            <v>1804 UP</v>
          </cell>
          <cell r="B104" t="str">
            <v>5015 54 5</v>
          </cell>
          <cell r="C104" t="str">
            <v>BARRAJE EMPOTRADO DE CONEXIÓN EQUIPOTENCIAL</v>
          </cell>
          <cell r="D104">
            <v>56400</v>
          </cell>
          <cell r="E104" t="str">
            <v>un</v>
          </cell>
        </row>
        <row r="105">
          <cell r="A105" t="str">
            <v>1809 A</v>
          </cell>
          <cell r="B105" t="str">
            <v>5015 11 1</v>
          </cell>
          <cell r="C105" t="str">
            <v>BARRAJE DE CONEXIÓN EQUIPOTENCIAL</v>
          </cell>
          <cell r="D105">
            <v>100000</v>
          </cell>
          <cell r="E105" t="str">
            <v>un</v>
          </cell>
        </row>
        <row r="106">
          <cell r="A106" t="str">
            <v>1819 20BP</v>
          </cell>
          <cell r="B106" t="str">
            <v>3041 21 2</v>
          </cell>
          <cell r="C106" t="str">
            <v xml:space="preserve">PUNTA PENETRACIÓN </v>
          </cell>
          <cell r="D106">
            <v>18800</v>
          </cell>
          <cell r="E106" t="str">
            <v>un</v>
          </cell>
        </row>
        <row r="107">
          <cell r="A107" t="str">
            <v>1820 20</v>
          </cell>
          <cell r="B107" t="str">
            <v>3042 20 0</v>
          </cell>
          <cell r="C107" t="str">
            <v>SUFRIDERA PARA ELECTRODOS</v>
          </cell>
          <cell r="D107">
            <v>720400</v>
          </cell>
          <cell r="E107" t="str">
            <v>un</v>
          </cell>
        </row>
        <row r="108">
          <cell r="A108" t="str">
            <v>199 DIN</v>
          </cell>
          <cell r="B108" t="str">
            <v>5208 01 7</v>
          </cell>
          <cell r="C108" t="str">
            <v>PLACA DE FONDO</v>
          </cell>
          <cell r="D108">
            <v>23000</v>
          </cell>
          <cell r="E108" t="str">
            <v>un</v>
          </cell>
        </row>
        <row r="109">
          <cell r="A109" t="str">
            <v>200 V4A-2000</v>
          </cell>
          <cell r="B109" t="str">
            <v>5420 53 9</v>
          </cell>
          <cell r="C109" t="str">
            <v xml:space="preserve">ELECTRODO DE PUESTA A TIERRA </v>
          </cell>
          <cell r="D109">
            <v>676900</v>
          </cell>
          <cell r="E109" t="str">
            <v>un</v>
          </cell>
        </row>
        <row r="110">
          <cell r="A110" t="str">
            <v>2031/F 10</v>
          </cell>
          <cell r="B110" t="str">
            <v>-</v>
          </cell>
          <cell r="C110" t="str">
            <v xml:space="preserve">ABRAZADERA GRIP PARA 10 </v>
          </cell>
          <cell r="D110" t="str">
            <v>-</v>
          </cell>
          <cell r="E110" t="str">
            <v>un</v>
          </cell>
        </row>
        <row r="111">
          <cell r="A111" t="str">
            <v>2031/F 40</v>
          </cell>
          <cell r="B111" t="str">
            <v>-</v>
          </cell>
          <cell r="C111" t="str">
            <v xml:space="preserve">ABRAZADERA GRIP PARA 30 </v>
          </cell>
          <cell r="D111" t="str">
            <v>-</v>
          </cell>
          <cell r="E111" t="str">
            <v>un</v>
          </cell>
        </row>
        <row r="112">
          <cell r="A112" t="str">
            <v>2037/13</v>
          </cell>
          <cell r="B112" t="str">
            <v>-</v>
          </cell>
          <cell r="C112" t="str">
            <v>GRAPA A PRESIÓN  6-13mm OBO</v>
          </cell>
          <cell r="D112" t="str">
            <v>-</v>
          </cell>
          <cell r="E112" t="str">
            <v>un</v>
          </cell>
        </row>
        <row r="113">
          <cell r="A113" t="str">
            <v>2037/20</v>
          </cell>
          <cell r="B113" t="str">
            <v>-</v>
          </cell>
          <cell r="C113" t="str">
            <v>GRAPA A PRESIÓN 12-20mm OBO</v>
          </cell>
          <cell r="D113" t="str">
            <v>-</v>
          </cell>
          <cell r="E113" t="str">
            <v>un</v>
          </cell>
        </row>
        <row r="114">
          <cell r="A114" t="str">
            <v>2037/24</v>
          </cell>
          <cell r="B114" t="str">
            <v>-</v>
          </cell>
          <cell r="C114" t="str">
            <v>GRAPA A PRESIÓN  16-24mm OBO</v>
          </cell>
          <cell r="D114" t="str">
            <v>-</v>
          </cell>
          <cell r="E114" t="str">
            <v>un</v>
          </cell>
        </row>
        <row r="115">
          <cell r="A115" t="str">
            <v>2037/30</v>
          </cell>
          <cell r="B115" t="str">
            <v>-</v>
          </cell>
          <cell r="C115" t="str">
            <v>GRAPA A PRESIÓN 18-30mm OBO</v>
          </cell>
          <cell r="D115" t="str">
            <v>-</v>
          </cell>
          <cell r="E115" t="str">
            <v>un</v>
          </cell>
        </row>
        <row r="116">
          <cell r="A116" t="str">
            <v>2037/43</v>
          </cell>
          <cell r="B116" t="str">
            <v>-</v>
          </cell>
          <cell r="C116" t="str">
            <v>GRAPA A PRESIÓN  27-43mm OBO</v>
          </cell>
          <cell r="D116" t="str">
            <v>-</v>
          </cell>
          <cell r="E116" t="str">
            <v>un</v>
          </cell>
        </row>
        <row r="117">
          <cell r="A117" t="str">
            <v>2037/7</v>
          </cell>
          <cell r="B117" t="str">
            <v>-</v>
          </cell>
          <cell r="C117" t="str">
            <v>GRAPA A PRESIÓN  3-7mm OBO</v>
          </cell>
          <cell r="D117" t="str">
            <v>-</v>
          </cell>
          <cell r="E117" t="str">
            <v>un</v>
          </cell>
        </row>
        <row r="118">
          <cell r="A118" t="str">
            <v>205 B-M10 VA</v>
          </cell>
          <cell r="B118" t="str">
            <v>5420 00 8</v>
          </cell>
          <cell r="C118" t="str">
            <v xml:space="preserve">PUNTO FIJO DE TOMA A TIERRA </v>
          </cell>
          <cell r="D118">
            <v>198600</v>
          </cell>
          <cell r="E118" t="str">
            <v>un</v>
          </cell>
        </row>
        <row r="119">
          <cell r="A119" t="str">
            <v>2056/W ALU</v>
          </cell>
          <cell r="B119" t="str">
            <v>-</v>
          </cell>
          <cell r="C119" t="str">
            <v xml:space="preserve">ABRAZADERA EN U, SUJECIÓN </v>
          </cell>
          <cell r="D119">
            <v>30800</v>
          </cell>
          <cell r="E119" t="str">
            <v>un</v>
          </cell>
        </row>
        <row r="120">
          <cell r="A120" t="str">
            <v>2056-12 FT</v>
          </cell>
          <cell r="B120" t="str">
            <v>-</v>
          </cell>
          <cell r="C120" t="str">
            <v xml:space="preserve">ABRAZADERA PERFIL </v>
          </cell>
          <cell r="D120" t="str">
            <v>-</v>
          </cell>
          <cell r="E120" t="str">
            <v>un</v>
          </cell>
        </row>
        <row r="121">
          <cell r="A121" t="str">
            <v>2058FW</v>
          </cell>
          <cell r="B121" t="str">
            <v>-</v>
          </cell>
          <cell r="C121" t="str">
            <v>ABRAZADERA EN U SUJECIÓN 40-</v>
          </cell>
          <cell r="D121">
            <v>2200</v>
          </cell>
          <cell r="E121" t="str">
            <v>un</v>
          </cell>
        </row>
        <row r="122">
          <cell r="A122" t="str">
            <v>2069 L 2M FS</v>
          </cell>
          <cell r="B122" t="str">
            <v>1115 80 4</v>
          </cell>
          <cell r="C122" t="str">
            <v>PERFIL PERFORADO DIN 35x7.5mm</v>
          </cell>
          <cell r="D122">
            <v>23900</v>
          </cell>
          <cell r="E122" t="str">
            <v>ml</v>
          </cell>
        </row>
        <row r="123">
          <cell r="A123" t="str">
            <v>219 20 BP V4A</v>
          </cell>
          <cell r="B123" t="str">
            <v>5000 86 6</v>
          </cell>
          <cell r="C123" t="str">
            <v>ELECTRODO DE PUESTA A TIERRA EN ACERO INOXIDABLE</v>
          </cell>
          <cell r="D123">
            <v>591600</v>
          </cell>
          <cell r="E123" t="str">
            <v>un</v>
          </cell>
        </row>
        <row r="124">
          <cell r="A124" t="str">
            <v>219 20 ST FT</v>
          </cell>
          <cell r="B124" t="str">
            <v>5000 75 0</v>
          </cell>
          <cell r="C124" t="str">
            <v>ELECTRODO DE PUESTA A TIERRA EN ACERO GALVANIZADO</v>
          </cell>
          <cell r="D124">
            <v>124400</v>
          </cell>
          <cell r="E124" t="str">
            <v>un</v>
          </cell>
        </row>
        <row r="125">
          <cell r="A125" t="str">
            <v>226 CU</v>
          </cell>
          <cell r="B125" t="str">
            <v>5336 02 3</v>
          </cell>
          <cell r="C125" t="str">
            <v>CONECTOR ALAMBRÓN-VARILLA EN COBRE</v>
          </cell>
          <cell r="D125">
            <v>60600</v>
          </cell>
          <cell r="E125" t="str">
            <v>un</v>
          </cell>
        </row>
        <row r="126">
          <cell r="A126" t="str">
            <v>226 VA</v>
          </cell>
          <cell r="B126" t="str">
            <v>5336 05 8</v>
          </cell>
          <cell r="C126" t="str">
            <v>CONECTOR ALAMBRÓN-VARILLA EN ACERO INOXIDABLE</v>
          </cell>
          <cell r="D126">
            <v>33000</v>
          </cell>
          <cell r="E126" t="str">
            <v>un</v>
          </cell>
        </row>
        <row r="127">
          <cell r="A127" t="str">
            <v>226 ZV CU</v>
          </cell>
          <cell r="B127" t="str">
            <v>5336 09 0</v>
          </cell>
          <cell r="C127" t="str">
            <v>CONECTOR ALAMBRÓN-VARILLA BIMETÁLICO VA-CU</v>
          </cell>
          <cell r="D127">
            <v>46700</v>
          </cell>
          <cell r="E127" t="str">
            <v>un</v>
          </cell>
        </row>
        <row r="128">
          <cell r="A128" t="str">
            <v>226 ZV VA</v>
          </cell>
          <cell r="B128" t="str">
            <v>5336 07 4</v>
          </cell>
          <cell r="C128" t="str">
            <v>CONECTOR ALAMBRÓN-VARILLA BIMETÁLICO CU-VA</v>
          </cell>
          <cell r="D128">
            <v>46700</v>
          </cell>
          <cell r="E128" t="str">
            <v>un</v>
          </cell>
        </row>
        <row r="129">
          <cell r="A129" t="str">
            <v>233 A VA</v>
          </cell>
          <cell r="B129" t="str">
            <v>5336 45 7</v>
          </cell>
          <cell r="C129" t="str">
            <v>CONECTOR ALAMBRÓN-PLATINA EN ACERO INOXIDABLE</v>
          </cell>
          <cell r="D129">
            <v>35200</v>
          </cell>
          <cell r="E129" t="str">
            <v>un</v>
          </cell>
        </row>
        <row r="130">
          <cell r="A130" t="str">
            <v>233 A ZV</v>
          </cell>
          <cell r="B130" t="str">
            <v>5336 50 3</v>
          </cell>
          <cell r="C130" t="str">
            <v>CONECTOR ALAMBRÓN-PLATINA EN COBRE</v>
          </cell>
          <cell r="D130">
            <v>47300</v>
          </cell>
          <cell r="E130" t="str">
            <v>un</v>
          </cell>
        </row>
        <row r="131">
          <cell r="A131" t="str">
            <v>233 VA</v>
          </cell>
          <cell r="B131" t="str">
            <v>5336 34 1</v>
          </cell>
          <cell r="C131" t="str">
            <v>CONECTOR ALAMBRÓN/PLATINA EN ACERO INOXIDABLE</v>
          </cell>
          <cell r="D131">
            <v>31500</v>
          </cell>
          <cell r="E131" t="str">
            <v>un</v>
          </cell>
        </row>
        <row r="132">
          <cell r="A132" t="str">
            <v>233 ZV</v>
          </cell>
          <cell r="B132" t="str">
            <v>5336 37 6</v>
          </cell>
          <cell r="C132" t="str">
            <v>CONECTOR ALAMBRÓN/PLATINA BIMETALICO</v>
          </cell>
          <cell r="D132">
            <v>47300</v>
          </cell>
          <cell r="E132" t="str">
            <v>un</v>
          </cell>
        </row>
        <row r="133">
          <cell r="A133" t="str">
            <v>237 N CU</v>
          </cell>
          <cell r="B133" t="str">
            <v>5328 28 4</v>
          </cell>
          <cell r="C133" t="str">
            <v>CONECTOR LINEAL EN COBRE</v>
          </cell>
          <cell r="D133">
            <v>28700</v>
          </cell>
          <cell r="E133" t="str">
            <v>un</v>
          </cell>
        </row>
        <row r="134">
          <cell r="A134" t="str">
            <v>237 N FT</v>
          </cell>
          <cell r="B134" t="str">
            <v>5328 20 9</v>
          </cell>
          <cell r="C134" t="str">
            <v>CONECTOR LINEAL EN ACERO GALVANIZADO</v>
          </cell>
          <cell r="D134">
            <v>19300</v>
          </cell>
          <cell r="E134" t="str">
            <v>un</v>
          </cell>
        </row>
        <row r="135">
          <cell r="A135" t="str">
            <v>245 8-10 FT</v>
          </cell>
          <cell r="B135" t="str">
            <v>5311 10 1</v>
          </cell>
          <cell r="C135" t="str">
            <v>CONECTOR EN T ACERO GALVANIZADO</v>
          </cell>
          <cell r="D135">
            <v>23000</v>
          </cell>
          <cell r="E135" t="str">
            <v>un</v>
          </cell>
        </row>
        <row r="136">
          <cell r="A136" t="str">
            <v>247 8-10 CU</v>
          </cell>
          <cell r="B136" t="str">
            <v>5311 26 8</v>
          </cell>
          <cell r="C136" t="str">
            <v>CONECTOR EN T COBRE</v>
          </cell>
          <cell r="D136">
            <v>38600</v>
          </cell>
          <cell r="E136" t="str">
            <v>un</v>
          </cell>
        </row>
        <row r="137">
          <cell r="A137" t="str">
            <v>249 8-10 ALU</v>
          </cell>
          <cell r="B137" t="str">
            <v>5311 51 9</v>
          </cell>
          <cell r="C137" t="str">
            <v xml:space="preserve">CONECTOR VARIABLE ALUMINIO </v>
          </cell>
          <cell r="D137">
            <v>17400</v>
          </cell>
          <cell r="E137" t="str">
            <v>un</v>
          </cell>
        </row>
        <row r="138">
          <cell r="A138" t="str">
            <v>249 8-10 CU</v>
          </cell>
          <cell r="B138" t="str">
            <v>5311 41 7</v>
          </cell>
          <cell r="C138" t="str">
            <v xml:space="preserve">CONECTOR VARIABLE COBRE </v>
          </cell>
          <cell r="D138">
            <v>35900</v>
          </cell>
          <cell r="E138" t="str">
            <v>un</v>
          </cell>
        </row>
        <row r="139">
          <cell r="A139" t="str">
            <v>249 8-10 VA</v>
          </cell>
          <cell r="B139" t="str">
            <v>5311 55 1</v>
          </cell>
          <cell r="C139" t="str">
            <v xml:space="preserve">CONECTOR VARIABLE ACERO </v>
          </cell>
          <cell r="D139">
            <v>35500</v>
          </cell>
          <cell r="E139" t="str">
            <v>un</v>
          </cell>
        </row>
        <row r="140">
          <cell r="A140" t="str">
            <v>249 8-10 ZV</v>
          </cell>
          <cell r="B140" t="str">
            <v>5311 53 5</v>
          </cell>
          <cell r="C140" t="str">
            <v>CONECTOR VARIABLE BIMETÁLICO</v>
          </cell>
          <cell r="D140">
            <v>37100</v>
          </cell>
          <cell r="E140" t="str">
            <v>un</v>
          </cell>
        </row>
        <row r="141">
          <cell r="A141" t="str">
            <v>250 FT</v>
          </cell>
          <cell r="B141" t="str">
            <v>5312 90 6</v>
          </cell>
          <cell r="C141" t="str">
            <v>CONECTOR EN CRUZ ACERO GALVANIZADO</v>
          </cell>
          <cell r="D141">
            <v>23400</v>
          </cell>
          <cell r="E141" t="str">
            <v>un</v>
          </cell>
        </row>
        <row r="142">
          <cell r="A142" t="str">
            <v>251 CU</v>
          </cell>
          <cell r="B142" t="str">
            <v>5312 13 2</v>
          </cell>
          <cell r="C142" t="str">
            <v>CONECTOR EN CRUZ  8-10mm EN COBRE</v>
          </cell>
          <cell r="D142">
            <v>35200</v>
          </cell>
          <cell r="E142" t="str">
            <v>un</v>
          </cell>
        </row>
        <row r="143">
          <cell r="A143" t="str">
            <v>252 8-10 CU</v>
          </cell>
          <cell r="B143" t="str">
            <v>5312 41 8</v>
          </cell>
          <cell r="C143" t="str">
            <v xml:space="preserve">CONECTOR EN CRUZ 8-10mm CON PLACA DE SEPARACIÓN EN COBRE </v>
          </cell>
          <cell r="D143">
            <v>120000</v>
          </cell>
          <cell r="E143" t="str">
            <v>un</v>
          </cell>
        </row>
        <row r="144">
          <cell r="A144" t="str">
            <v>252 8-10x16 V4A</v>
          </cell>
          <cell r="B144" t="str">
            <v>5312 34 6</v>
          </cell>
          <cell r="C144" t="str">
            <v xml:space="preserve">CONECTOR EN CRUZ 8-10x16mm CON PLACA DE SEPARACIÓN EN ACERO INOXIDABLE </v>
          </cell>
          <cell r="D144">
            <v>130900</v>
          </cell>
          <cell r="E144" t="str">
            <v>un</v>
          </cell>
        </row>
        <row r="145">
          <cell r="A145" t="str">
            <v>252 8-10xFL30 FT</v>
          </cell>
          <cell r="B145" t="str">
            <v>5312 65 5</v>
          </cell>
          <cell r="C145" t="str">
            <v xml:space="preserve">CONECTOR EN CRUZ ALAMBRÓN-PLATINA EN ACERO GALVANIZADO  </v>
          </cell>
          <cell r="D145">
            <v>34100</v>
          </cell>
          <cell r="E145" t="str">
            <v>un</v>
          </cell>
        </row>
        <row r="146">
          <cell r="A146" t="str">
            <v>253 10x16</v>
          </cell>
          <cell r="B146" t="str">
            <v>5312 80 9</v>
          </cell>
          <cell r="C146" t="str">
            <v>CONECTOR EN CRUZ 8-10x16mm EN ACERO GALVANIZADO</v>
          </cell>
          <cell r="D146">
            <v>37700</v>
          </cell>
          <cell r="E146" t="str">
            <v>un</v>
          </cell>
        </row>
        <row r="147">
          <cell r="A147" t="str">
            <v>253 8x8</v>
          </cell>
          <cell r="B147" t="str">
            <v>5312 60 4</v>
          </cell>
          <cell r="C147" t="str">
            <v>CONECTOR EN CRUZ 8-10mm EN ACERO GALVANIZADO</v>
          </cell>
          <cell r="D147">
            <v>31236</v>
          </cell>
          <cell r="E147" t="str">
            <v>un</v>
          </cell>
        </row>
        <row r="148">
          <cell r="A148" t="str">
            <v>259 A FT</v>
          </cell>
          <cell r="B148" t="str">
            <v>5315 51 4</v>
          </cell>
          <cell r="C148" t="str">
            <v>CONECTOR PARALELO EN ACERO GALVANIZADO</v>
          </cell>
          <cell r="D148">
            <v>34500</v>
          </cell>
          <cell r="E148" t="str">
            <v>un</v>
          </cell>
        </row>
        <row r="149">
          <cell r="A149" t="str">
            <v>259 A VA</v>
          </cell>
          <cell r="B149" t="str">
            <v>5315 52 2</v>
          </cell>
          <cell r="C149" t="str">
            <v>CONECTOR PARALELO EN ACERO INOXIDABLE</v>
          </cell>
          <cell r="D149">
            <v>59100</v>
          </cell>
          <cell r="E149" t="str">
            <v>un</v>
          </cell>
        </row>
        <row r="150">
          <cell r="A150" t="str">
            <v>260 8-10 MS</v>
          </cell>
          <cell r="B150" t="str">
            <v>5315 65 4</v>
          </cell>
          <cell r="C150" t="str">
            <v xml:space="preserve">CONECTOR PARALELO 8-10mm EN COBRE </v>
          </cell>
          <cell r="D150">
            <v>106709</v>
          </cell>
          <cell r="E150" t="str">
            <v>un</v>
          </cell>
        </row>
        <row r="151">
          <cell r="A151" t="str">
            <v>262 FT</v>
          </cell>
          <cell r="B151" t="str">
            <v>5316 01 4</v>
          </cell>
          <cell r="C151" t="str">
            <v>ABRAZADERA PARA CANAL ACERO GALVANIZADO</v>
          </cell>
          <cell r="D151">
            <v>23800</v>
          </cell>
          <cell r="E151" t="str">
            <v>un</v>
          </cell>
        </row>
        <row r="152">
          <cell r="A152" t="str">
            <v>270 8-10 FT</v>
          </cell>
          <cell r="B152" t="str">
            <v>5317 20 7</v>
          </cell>
          <cell r="C152" t="str">
            <v>ABRAZADERA PARA CHAPAS 10mm ACERO GALVANIZADO</v>
          </cell>
          <cell r="D152">
            <v>21700</v>
          </cell>
          <cell r="E152" t="str">
            <v>un</v>
          </cell>
        </row>
        <row r="153">
          <cell r="A153" t="str">
            <v>270 8-10 VA</v>
          </cell>
          <cell r="B153" t="str">
            <v>5317 48 1</v>
          </cell>
          <cell r="C153" t="str">
            <v>ABRAZADERA PARA CHAPAS 10mm ACERO INOXIDABLE</v>
          </cell>
          <cell r="D153">
            <v>75900</v>
          </cell>
          <cell r="E153" t="str">
            <v>un</v>
          </cell>
        </row>
        <row r="154">
          <cell r="A154" t="str">
            <v>271 8-10 FT</v>
          </cell>
          <cell r="B154" t="str">
            <v>5317 40 1</v>
          </cell>
          <cell r="C154" t="str">
            <v>ABRAZADERA PARA CHAPAS ACERO GALVANIZADO</v>
          </cell>
          <cell r="D154">
            <v>26600</v>
          </cell>
          <cell r="E154" t="str">
            <v>un</v>
          </cell>
        </row>
        <row r="155">
          <cell r="A155" t="str">
            <v>2745 20 MS</v>
          </cell>
          <cell r="B155" t="str">
            <v>5001 56 0</v>
          </cell>
          <cell r="C155" t="str">
            <v>ABRAZADERA DE CONEXIÓN PARA ELECTRODOS</v>
          </cell>
          <cell r="D155">
            <v>131054</v>
          </cell>
          <cell r="E155" t="str">
            <v>un</v>
          </cell>
        </row>
        <row r="156">
          <cell r="A156" t="str">
            <v>2760 20 FT</v>
          </cell>
          <cell r="B156" t="str">
            <v>5001 64 1</v>
          </cell>
          <cell r="C156" t="str">
            <v>ABRAZADERA DE CONEXIÓN PARA ELECTRODOS EN ACERO GALVANIZADO</v>
          </cell>
          <cell r="D156">
            <v>43900</v>
          </cell>
          <cell r="E156" t="str">
            <v>un</v>
          </cell>
        </row>
        <row r="157">
          <cell r="A157" t="str">
            <v>2760 20 VA</v>
          </cell>
          <cell r="B157" t="str">
            <v>5001 61 7</v>
          </cell>
          <cell r="C157" t="str">
            <v>ABRAZADERA DE CONEXIÓN PARA ELECTRODOS EN ACERO INOXIDABLE</v>
          </cell>
          <cell r="D157">
            <v>87500</v>
          </cell>
          <cell r="E157" t="str">
            <v>un</v>
          </cell>
        </row>
        <row r="158">
          <cell r="A158" t="str">
            <v>280 8-10</v>
          </cell>
          <cell r="B158" t="str">
            <v>5320 01 1</v>
          </cell>
          <cell r="C158" t="str">
            <v>TERMINAL DE CONEXIÓN ACERO ELECTROCINCADO</v>
          </cell>
          <cell r="D158">
            <v>48300</v>
          </cell>
          <cell r="E158" t="str">
            <v>un</v>
          </cell>
        </row>
        <row r="159">
          <cell r="A159" t="str">
            <v>288 DIN</v>
          </cell>
          <cell r="B159" t="str">
            <v>5320 71 2</v>
          </cell>
          <cell r="C159" t="str">
            <v>COMPONENTE PARA CONEXIÓN Y PUENTEO</v>
          </cell>
          <cell r="D159">
            <v>24000</v>
          </cell>
          <cell r="E159" t="str">
            <v>un</v>
          </cell>
        </row>
        <row r="160">
          <cell r="A160" t="str">
            <v>303 DIN-1</v>
          </cell>
          <cell r="B160" t="str">
            <v>5102 11 1</v>
          </cell>
          <cell r="C160" t="str">
            <v>ABRAZADERA PARA TUBO 1" - 33,7mm</v>
          </cell>
          <cell r="D160">
            <v>31200</v>
          </cell>
          <cell r="E160" t="str">
            <v>un</v>
          </cell>
        </row>
        <row r="161">
          <cell r="A161" t="str">
            <v>303 DIN-1 1/2</v>
          </cell>
          <cell r="B161" t="str">
            <v>5102 15 4</v>
          </cell>
          <cell r="C161" t="str">
            <v xml:space="preserve">ABRAZADERA PARA TUBO 1 1/2" - 48,3mm </v>
          </cell>
          <cell r="D161">
            <v>33500</v>
          </cell>
          <cell r="E161" t="str">
            <v>un</v>
          </cell>
        </row>
        <row r="162">
          <cell r="A162" t="str">
            <v xml:space="preserve">303 DIN-1 1/4 </v>
          </cell>
          <cell r="B162" t="str">
            <v>5102 13 8</v>
          </cell>
          <cell r="C162" t="str">
            <v xml:space="preserve">ABRAZADERA PARA TUBO 1 1/4" - 42,4mm </v>
          </cell>
          <cell r="D162">
            <v>32200</v>
          </cell>
          <cell r="E162" t="str">
            <v>un</v>
          </cell>
        </row>
        <row r="163">
          <cell r="A163" t="str">
            <v>303 DIN-1/2</v>
          </cell>
          <cell r="B163" t="str">
            <v>5102 07 3</v>
          </cell>
          <cell r="C163" t="str">
            <v xml:space="preserve">ABRAZADERA PARA TUBO 1/2" - 21,3mm </v>
          </cell>
          <cell r="D163">
            <v>28100</v>
          </cell>
          <cell r="E163" t="str">
            <v>un</v>
          </cell>
        </row>
        <row r="164">
          <cell r="A164" t="str">
            <v>303 DIN-2</v>
          </cell>
          <cell r="B164" t="str">
            <v>5102 19 7</v>
          </cell>
          <cell r="C164" t="str">
            <v>ABRAZADERA PARA TUBO 2" - 60,3mm</v>
          </cell>
          <cell r="D164">
            <v>37400</v>
          </cell>
          <cell r="E164" t="str">
            <v>un</v>
          </cell>
        </row>
        <row r="165">
          <cell r="A165" t="str">
            <v>303 DIN-2 1/2</v>
          </cell>
          <cell r="B165" t="str">
            <v>5102 21 9</v>
          </cell>
          <cell r="C165" t="str">
            <v>ABRAZADERA PARA TUBO 2 1/2" - 76,1mm</v>
          </cell>
          <cell r="D165">
            <v>39900</v>
          </cell>
          <cell r="E165" t="str">
            <v>un</v>
          </cell>
        </row>
        <row r="166">
          <cell r="A166" t="str">
            <v>303 DIN-3</v>
          </cell>
          <cell r="B166" t="str">
            <v>5102 23 5</v>
          </cell>
          <cell r="C166" t="str">
            <v>ABRAZADERA PARA TUBO 3" - 88,9mm</v>
          </cell>
          <cell r="D166">
            <v>42200</v>
          </cell>
          <cell r="E166" t="str">
            <v>un</v>
          </cell>
        </row>
        <row r="167">
          <cell r="A167" t="str">
            <v>303 DIN-3 1/2</v>
          </cell>
          <cell r="B167" t="str">
            <v>5102 25 1</v>
          </cell>
          <cell r="C167" t="str">
            <v>ABRAZADERA PARA TUBO 3 1/2" - 100mm</v>
          </cell>
          <cell r="D167">
            <v>71000</v>
          </cell>
          <cell r="E167" t="str">
            <v>un</v>
          </cell>
        </row>
        <row r="168">
          <cell r="A168" t="str">
            <v>303 DIN-3/4</v>
          </cell>
          <cell r="B168" t="str">
            <v>5102 08 1</v>
          </cell>
          <cell r="C168" t="str">
            <v>ABRAZADERA PARA TUBO 3/4" - 26,9mm</v>
          </cell>
          <cell r="D168">
            <v>30400</v>
          </cell>
          <cell r="E168" t="str">
            <v>un</v>
          </cell>
        </row>
        <row r="169">
          <cell r="A169" t="str">
            <v>303 DIN-3/8</v>
          </cell>
          <cell r="B169" t="str">
            <v>5108 05 7</v>
          </cell>
          <cell r="C169" t="str">
            <v>ABRAZADERA PARA TUBO 3/8" - 17,2mm</v>
          </cell>
          <cell r="D169">
            <v>26800</v>
          </cell>
          <cell r="E169" t="str">
            <v>un</v>
          </cell>
        </row>
        <row r="170">
          <cell r="A170" t="str">
            <v>303 DIN-4</v>
          </cell>
          <cell r="B170" t="str">
            <v>5102 27 8</v>
          </cell>
          <cell r="C170" t="str">
            <v>ABRAZADERA PARA TUBO 4" - 114,3mm</v>
          </cell>
          <cell r="D170">
            <v>79100</v>
          </cell>
          <cell r="E170" t="str">
            <v>un</v>
          </cell>
        </row>
        <row r="171">
          <cell r="A171" t="str">
            <v>3030-DX</v>
          </cell>
          <cell r="B171" t="str">
            <v>N/A</v>
          </cell>
          <cell r="C171" t="str">
            <v xml:space="preserve">CAJA DE INSPECCIÓN CON TAPA EN POLIETILENO </v>
          </cell>
          <cell r="D171">
            <v>200000</v>
          </cell>
          <cell r="E171" t="str">
            <v>un</v>
          </cell>
        </row>
        <row r="172">
          <cell r="A172" t="str">
            <v>3052 LGR</v>
          </cell>
          <cell r="B172" t="str">
            <v>-</v>
          </cell>
          <cell r="C172" t="str">
            <v xml:space="preserve">GRAPA A PRESIÓN ISO24-34mm </v>
          </cell>
          <cell r="D172" t="str">
            <v>-</v>
          </cell>
          <cell r="E172" t="str">
            <v>un</v>
          </cell>
        </row>
        <row r="173">
          <cell r="A173" t="str">
            <v>311 N-VA 8-10</v>
          </cell>
          <cell r="B173" t="str">
            <v>3049 22 1</v>
          </cell>
          <cell r="C173" t="str">
            <v>PLACAS DE NÚMERO</v>
          </cell>
          <cell r="D173">
            <v>37250</v>
          </cell>
          <cell r="E173" t="str">
            <v>un</v>
          </cell>
        </row>
        <row r="174">
          <cell r="A174" t="str">
            <v>370/H</v>
          </cell>
          <cell r="B174" t="str">
            <v>5025 20 6</v>
          </cell>
          <cell r="C174" t="str">
            <v xml:space="preserve">SOPORTE CONDUCTORES </v>
          </cell>
          <cell r="D174">
            <v>30700</v>
          </cell>
          <cell r="E174" t="str">
            <v>un</v>
          </cell>
        </row>
        <row r="175">
          <cell r="A175" t="str">
            <v>3PS-187-2-YL</v>
          </cell>
          <cell r="B175" t="str">
            <v>N/A</v>
          </cell>
          <cell r="C175" t="str">
            <v xml:space="preserve">MANGA TERMO 50.80mm ANCHO </v>
          </cell>
          <cell r="D175" t="str">
            <v>-</v>
          </cell>
          <cell r="E175" t="str">
            <v>ml</v>
          </cell>
        </row>
        <row r="176">
          <cell r="A176" t="str">
            <v>3PS-250-2 YL</v>
          </cell>
          <cell r="B176" t="str">
            <v>N/A</v>
          </cell>
          <cell r="C176" t="str">
            <v xml:space="preserve">MANGA TERMO 2.254 mm(16-10) </v>
          </cell>
          <cell r="D176" t="str">
            <v>-</v>
          </cell>
          <cell r="E176" t="str">
            <v>ml</v>
          </cell>
        </row>
        <row r="177">
          <cell r="A177" t="str">
            <v>3PS-250-2-YL-UND</v>
          </cell>
          <cell r="B177" t="str">
            <v>N/A</v>
          </cell>
          <cell r="C177" t="str">
            <v xml:space="preserve">MANGA TERMO 50.8mmX11.15mm  </v>
          </cell>
          <cell r="D177" t="str">
            <v>-</v>
          </cell>
          <cell r="E177" t="str">
            <v>ml</v>
          </cell>
        </row>
        <row r="178">
          <cell r="A178" t="str">
            <v>480 250MM</v>
          </cell>
          <cell r="B178" t="str">
            <v>5240 07 7</v>
          </cell>
          <cell r="C178" t="str">
            <v>VIA DE CHISPAS CERRADA, PROTEGIDA CONTRA EXPLOSIONES 250mm</v>
          </cell>
          <cell r="D178">
            <v>1253000</v>
          </cell>
          <cell r="E178" t="str">
            <v>un</v>
          </cell>
        </row>
        <row r="179">
          <cell r="A179" t="str">
            <v>480 350MM</v>
          </cell>
          <cell r="B179" t="str">
            <v>5240 07 9</v>
          </cell>
          <cell r="C179" t="str">
            <v>VIA DE CHISPAS CERRADA, PROTEGIDA CONTRA EXPLOSIONES 350mm</v>
          </cell>
          <cell r="D179">
            <v>1349000</v>
          </cell>
          <cell r="E179" t="str">
            <v>un</v>
          </cell>
        </row>
        <row r="180">
          <cell r="A180" t="str">
            <v>481 Spark Gap</v>
          </cell>
          <cell r="B180" t="str">
            <v>5240 08 5</v>
          </cell>
          <cell r="C180" t="str">
            <v>VIA DE CHISPAS (Spark gap)</v>
          </cell>
          <cell r="D180">
            <v>556000</v>
          </cell>
          <cell r="E180" t="str">
            <v>un</v>
          </cell>
        </row>
        <row r="181">
          <cell r="A181" t="str">
            <v>484 M12</v>
          </cell>
          <cell r="B181" t="str">
            <v>5240 22 0</v>
          </cell>
          <cell r="C181" t="str">
            <v xml:space="preserve">LENGUETA DE CONEXIÓN PARA VIAS DE CHISPAS 12mm </v>
          </cell>
          <cell r="D181">
            <v>55000</v>
          </cell>
          <cell r="E181" t="str">
            <v>un</v>
          </cell>
        </row>
        <row r="182">
          <cell r="A182" t="str">
            <v>484 M20</v>
          </cell>
          <cell r="B182" t="str">
            <v>5240 24 7</v>
          </cell>
          <cell r="C182" t="str">
            <v xml:space="preserve">LENGUETA DE CONEXIÓN PARA VIAS DE CHISPAS 21mm </v>
          </cell>
          <cell r="D182">
            <v>55000</v>
          </cell>
          <cell r="E182" t="str">
            <v>un</v>
          </cell>
        </row>
        <row r="183">
          <cell r="A183" t="str">
            <v>485 M12</v>
          </cell>
          <cell r="B183" t="str">
            <v>5240 32 8</v>
          </cell>
          <cell r="C183" t="str">
            <v xml:space="preserve">LENGUETA DE CONEXIÓN PARA VIAS DE CHISPAS 13mm </v>
          </cell>
          <cell r="D183">
            <v>55000</v>
          </cell>
          <cell r="E183" t="str">
            <v>un</v>
          </cell>
        </row>
        <row r="184">
          <cell r="A184" t="str">
            <v>485 M16</v>
          </cell>
          <cell r="B184" t="str">
            <v>5240 33 6</v>
          </cell>
          <cell r="C184" t="str">
            <v xml:space="preserve">LENGUETA DE CONEXIÓN PARA VIAS DE CHISPAS 16mm </v>
          </cell>
          <cell r="D184">
            <v>55000</v>
          </cell>
          <cell r="E184" t="str">
            <v>un</v>
          </cell>
        </row>
        <row r="185">
          <cell r="A185" t="str">
            <v>5001 DIN-FT</v>
          </cell>
          <cell r="B185" t="str">
            <v>5304 10 5</v>
          </cell>
          <cell r="C185" t="str">
            <v>CONECTOR 8-10mm SIMPLE</v>
          </cell>
          <cell r="D185">
            <v>20700</v>
          </cell>
          <cell r="E185" t="str">
            <v>un</v>
          </cell>
        </row>
        <row r="186">
          <cell r="A186" t="str">
            <v>5001 N-VA</v>
          </cell>
          <cell r="B186" t="str">
            <v>5304 17 6</v>
          </cell>
          <cell r="C186" t="str">
            <v>CONECTOR 8-10mm CON MEDIA CAÑA EN ACERO INOXIDABLE</v>
          </cell>
          <cell r="D186">
            <v>46500</v>
          </cell>
          <cell r="E186" t="str">
            <v>un</v>
          </cell>
        </row>
        <row r="187">
          <cell r="A187" t="str">
            <v>5002 DIN-FT</v>
          </cell>
          <cell r="B187" t="str">
            <v>5304 20 2</v>
          </cell>
          <cell r="C187" t="str">
            <v>CONECTOR DOBLE</v>
          </cell>
          <cell r="D187">
            <v>53900</v>
          </cell>
          <cell r="E187" t="str">
            <v>un</v>
          </cell>
        </row>
        <row r="188">
          <cell r="A188" t="str">
            <v>5003 FT</v>
          </cell>
          <cell r="B188" t="str">
            <v>5304 31 8</v>
          </cell>
          <cell r="C188" t="str">
            <v>CONECTOR TRIPLE</v>
          </cell>
          <cell r="D188">
            <v>111200</v>
          </cell>
          <cell r="E188" t="str">
            <v>un</v>
          </cell>
        </row>
        <row r="189">
          <cell r="A189" t="str">
            <v>5004 DIN-FT 20</v>
          </cell>
          <cell r="B189" t="str">
            <v>5304 50 4</v>
          </cell>
          <cell r="C189" t="str">
            <v>ABRAZADERA PARA CHAPAS Y ESTRUCTURAS 10-20mm</v>
          </cell>
          <cell r="D189">
            <v>63500</v>
          </cell>
          <cell r="E189" t="str">
            <v>un</v>
          </cell>
        </row>
        <row r="190">
          <cell r="A190" t="str">
            <v>5005 N-FT</v>
          </cell>
          <cell r="B190" t="str">
            <v>5304 66 0</v>
          </cell>
          <cell r="C190" t="str">
            <v>PIEZA DE CONEXIÓN Y PIEZA FIN CAL CON CONECTOR</v>
          </cell>
          <cell r="D190">
            <v>47100</v>
          </cell>
          <cell r="E190" t="str">
            <v>un</v>
          </cell>
        </row>
        <row r="191">
          <cell r="A191" t="str">
            <v>5011 VA M10</v>
          </cell>
          <cell r="B191" t="str">
            <v>5334 93 4</v>
          </cell>
          <cell r="C191" t="str">
            <v>TERMINAL</v>
          </cell>
          <cell r="D191">
            <v>17700</v>
          </cell>
          <cell r="E191" t="str">
            <v>un</v>
          </cell>
        </row>
        <row r="192">
          <cell r="A192" t="str">
            <v>5050 20X3 FT</v>
          </cell>
          <cell r="B192" t="str">
            <v>-</v>
          </cell>
          <cell r="C192" t="str">
            <v xml:space="preserve">SOPORTE ANGULO ACERO </v>
          </cell>
          <cell r="D192" t="str">
            <v>-</v>
          </cell>
          <cell r="E192" t="str">
            <v>un</v>
          </cell>
        </row>
        <row r="193">
          <cell r="A193" t="str">
            <v>555 7.6x380 SW</v>
          </cell>
          <cell r="B193" t="str">
            <v>2332 78 4</v>
          </cell>
          <cell r="C193" t="str">
            <v xml:space="preserve">ABRAZADERA DE BANDA PARA FIJACIÓN </v>
          </cell>
          <cell r="D193">
            <v>2600</v>
          </cell>
          <cell r="E193" t="str">
            <v>un</v>
          </cell>
        </row>
        <row r="194">
          <cell r="A194" t="str">
            <v>5700 DIN</v>
          </cell>
          <cell r="B194" t="str">
            <v>5106 00 1</v>
          </cell>
          <cell r="C194" t="str">
            <v xml:space="preserve">CAJA DE PUNTOS DE SEPARACION </v>
          </cell>
          <cell r="D194">
            <v>605900</v>
          </cell>
          <cell r="E194" t="str">
            <v>un</v>
          </cell>
        </row>
        <row r="195">
          <cell r="A195" t="str">
            <v>61 225 FL</v>
          </cell>
          <cell r="B195" t="str">
            <v>-</v>
          </cell>
          <cell r="C195" t="str">
            <v xml:space="preserve">TERMINAL DE CONEXIÓN </v>
          </cell>
          <cell r="D195" t="str">
            <v>-</v>
          </cell>
          <cell r="E195" t="str">
            <v>un</v>
          </cell>
        </row>
        <row r="196">
          <cell r="A196" t="str">
            <v>61 325 FL</v>
          </cell>
          <cell r="B196" t="str">
            <v>-</v>
          </cell>
          <cell r="C196" t="str">
            <v xml:space="preserve">TERMINAL DE CONEXIÓN </v>
          </cell>
          <cell r="D196" t="str">
            <v>-</v>
          </cell>
          <cell r="E196" t="str">
            <v>un</v>
          </cell>
        </row>
        <row r="197">
          <cell r="A197" t="str">
            <v>61 525 FL</v>
          </cell>
          <cell r="B197" t="str">
            <v>-</v>
          </cell>
          <cell r="C197" t="str">
            <v xml:space="preserve">TERMINAL DE CONEXIÓN </v>
          </cell>
          <cell r="D197" t="str">
            <v>-</v>
          </cell>
          <cell r="E197" t="str">
            <v>un</v>
          </cell>
        </row>
        <row r="198">
          <cell r="A198" t="str">
            <v>733 16 VA</v>
          </cell>
          <cell r="B198" t="str">
            <v>1362 01 1</v>
          </cell>
          <cell r="C198" t="str">
            <v>ABRAZADERA PARA CABLES Y TUBOS 16mm EN ACERO INOXIDABLE</v>
          </cell>
          <cell r="D198">
            <v>27200</v>
          </cell>
          <cell r="E198" t="str">
            <v>un</v>
          </cell>
        </row>
        <row r="199">
          <cell r="A199" t="str">
            <v>833 35 FT</v>
          </cell>
          <cell r="B199" t="str">
            <v>5033 03 9</v>
          </cell>
          <cell r="C199" t="str">
            <v>ABRAZADERA DISTANCIADORA PARA PLATINA CON BASE EN POLIAMIDA</v>
          </cell>
          <cell r="D199">
            <v>36960</v>
          </cell>
          <cell r="E199" t="str">
            <v>un</v>
          </cell>
        </row>
        <row r="200">
          <cell r="A200" t="str">
            <v>853 300</v>
          </cell>
          <cell r="B200" t="str">
            <v>5331 01 3</v>
          </cell>
          <cell r="C200" t="str">
            <v>CABLE DE PUENTEO</v>
          </cell>
          <cell r="D200">
            <v>38400</v>
          </cell>
          <cell r="E200" t="str">
            <v>un</v>
          </cell>
        </row>
        <row r="201">
          <cell r="A201" t="str">
            <v>927 2 6-K</v>
          </cell>
          <cell r="B201" t="str">
            <v>5057 59 9</v>
          </cell>
          <cell r="C201" t="str">
            <v>ABRAZADERA DE CONEXIÓN EQUIPOTENCIAL</v>
          </cell>
          <cell r="D201">
            <v>40000</v>
          </cell>
          <cell r="E201" t="str">
            <v>un</v>
          </cell>
        </row>
        <row r="202">
          <cell r="A202" t="str">
            <v>927/SCH-K-VA</v>
          </cell>
          <cell r="B202" t="str">
            <v>5057 93 0</v>
          </cell>
          <cell r="C202" t="str">
            <v>CIERRE PARA ABRAZADERA DE CONEXIÓN EQUIPOTENCIAL</v>
          </cell>
          <cell r="D202">
            <v>17180</v>
          </cell>
          <cell r="E202" t="str">
            <v>un</v>
          </cell>
        </row>
        <row r="203">
          <cell r="A203" t="str">
            <v>AL-ALU 8mm</v>
          </cell>
          <cell r="B203" t="str">
            <v>N/A</v>
          </cell>
          <cell r="C203" t="str">
            <v>CONDUCTOR REDONDO EN ALUMINIO 8mm</v>
          </cell>
          <cell r="D203">
            <v>3700</v>
          </cell>
          <cell r="E203" t="str">
            <v>ml</v>
          </cell>
        </row>
        <row r="204">
          <cell r="A204" t="str">
            <v>AW G 15 16 FT</v>
          </cell>
          <cell r="B204" t="str">
            <v>-</v>
          </cell>
          <cell r="C204" t="str">
            <v xml:space="preserve">SOPORTE PARA MONTAJE DE </v>
          </cell>
          <cell r="D204" t="str">
            <v>-</v>
          </cell>
          <cell r="E204" t="str">
            <v>un</v>
          </cell>
        </row>
        <row r="205">
          <cell r="A205" t="str">
            <v>AW G 15 41 FT</v>
          </cell>
          <cell r="B205" t="str">
            <v>-</v>
          </cell>
          <cell r="C205" t="str">
            <v xml:space="preserve">SOPORTE PARA MONTAJE DE </v>
          </cell>
          <cell r="D205" t="str">
            <v>-</v>
          </cell>
          <cell r="E205" t="str">
            <v>un</v>
          </cell>
        </row>
        <row r="206">
          <cell r="A206" t="str">
            <v>AW G 15 51 FT</v>
          </cell>
          <cell r="B206" t="str">
            <v>-</v>
          </cell>
          <cell r="C206" t="str">
            <v xml:space="preserve">SOPORTE PARA MONTAJE DE </v>
          </cell>
          <cell r="D206" t="str">
            <v>-</v>
          </cell>
          <cell r="E206" t="str">
            <v>un</v>
          </cell>
        </row>
        <row r="207">
          <cell r="A207" t="str">
            <v>B 100 E 4-5</v>
          </cell>
          <cell r="B207" t="str">
            <v>-</v>
          </cell>
          <cell r="C207" t="str">
            <v xml:space="preserve">CAJA DE DERIVACIÓN PLÁSTICA </v>
          </cell>
          <cell r="D207" t="str">
            <v>-</v>
          </cell>
          <cell r="E207" t="str">
            <v>un</v>
          </cell>
        </row>
        <row r="208">
          <cell r="A208" t="str">
            <v>B 160 E 10-5</v>
          </cell>
          <cell r="B208" t="str">
            <v>-</v>
          </cell>
          <cell r="C208" t="str">
            <v xml:space="preserve">CAJA DE DERIVACIÓN PLÁSTICA </v>
          </cell>
          <cell r="D208" t="str">
            <v>-</v>
          </cell>
          <cell r="E208" t="str">
            <v>un</v>
          </cell>
        </row>
        <row r="209">
          <cell r="A209" t="str">
            <v>B30EP-167-593-BK</v>
          </cell>
          <cell r="B209" t="str">
            <v>N/A</v>
          </cell>
          <cell r="C209" t="str">
            <v xml:space="preserve">ETIQ.POLIESTER </v>
          </cell>
          <cell r="D209" t="str">
            <v>-</v>
          </cell>
          <cell r="E209" t="str">
            <v>un</v>
          </cell>
        </row>
        <row r="210">
          <cell r="A210" t="str">
            <v>B33020</v>
          </cell>
          <cell r="B210" t="str">
            <v>-</v>
          </cell>
          <cell r="C210" t="str">
            <v>CONECTOR TIERRA BAND HILO</v>
          </cell>
          <cell r="D210" t="str">
            <v>-</v>
          </cell>
          <cell r="E210" t="str">
            <v>un</v>
          </cell>
        </row>
        <row r="211">
          <cell r="A211" t="str">
            <v>BBP11-34L</v>
          </cell>
          <cell r="B211" t="str">
            <v>N/A</v>
          </cell>
          <cell r="C211" t="str">
            <v>IMPRESORA ESCRITORIO BBP11-</v>
          </cell>
          <cell r="D211" t="str">
            <v>-</v>
          </cell>
          <cell r="E211" t="str">
            <v>un</v>
          </cell>
        </row>
        <row r="212">
          <cell r="A212" t="str">
            <v>C 25-B/0 190</v>
          </cell>
          <cell r="B212" t="str">
            <v>-</v>
          </cell>
          <cell r="C212" t="str">
            <v>DPS CLASE I , C25-B/0 OBO</v>
          </cell>
          <cell r="D212">
            <v>418000</v>
          </cell>
          <cell r="E212" t="str">
            <v>un</v>
          </cell>
        </row>
        <row r="213">
          <cell r="A213" t="str">
            <v>C 25-B-C/0/NPE</v>
          </cell>
          <cell r="B213" t="str">
            <v>5095 60 3</v>
          </cell>
          <cell r="C213" t="str">
            <v>MODULO DPS CLASE I, C25-B-</v>
          </cell>
          <cell r="D213" t="str">
            <v>-</v>
          </cell>
          <cell r="E213" t="str">
            <v>un</v>
          </cell>
        </row>
        <row r="214">
          <cell r="A214" t="str">
            <v>CRM 40</v>
          </cell>
          <cell r="B214" t="str">
            <v>-</v>
          </cell>
          <cell r="C214" t="str">
            <v xml:space="preserve">TUBERIA PARA SELLOS CONTRA </v>
          </cell>
          <cell r="D214" t="str">
            <v>-</v>
          </cell>
          <cell r="E214" t="str">
            <v>un</v>
          </cell>
        </row>
        <row r="215">
          <cell r="A215" t="str">
            <v>DBLG 20 500 FT</v>
          </cell>
          <cell r="B215" t="str">
            <v>-</v>
          </cell>
          <cell r="C215" t="str">
            <v xml:space="preserve">SOPORTE PISO GALV. BANDEJA </v>
          </cell>
          <cell r="D215" t="str">
            <v>-</v>
          </cell>
          <cell r="E215" t="str">
            <v>un</v>
          </cell>
        </row>
        <row r="216">
          <cell r="A216" t="str">
            <v>DKU 60 VA4310</v>
          </cell>
          <cell r="B216" t="str">
            <v>-</v>
          </cell>
          <cell r="C216" t="str">
            <v>GRAPA FIJACIÓN DE TAPA, VA</v>
          </cell>
          <cell r="D216" t="str">
            <v>-</v>
          </cell>
          <cell r="E216" t="str">
            <v>un</v>
          </cell>
        </row>
        <row r="217">
          <cell r="A217" t="str">
            <v>DKU VA</v>
          </cell>
          <cell r="B217" t="str">
            <v>-</v>
          </cell>
          <cell r="C217" t="str">
            <v xml:space="preserve">TAPA DE ABRAZADERA </v>
          </cell>
          <cell r="D217" t="str">
            <v>-</v>
          </cell>
          <cell r="E217" t="str">
            <v>un</v>
          </cell>
        </row>
        <row r="218">
          <cell r="A218" t="str">
            <v>DLS-BS</v>
          </cell>
          <cell r="B218" t="str">
            <v>5082 38 2</v>
          </cell>
          <cell r="C218" t="str">
            <v xml:space="preserve">DPS FIJACION PROTECTORES </v>
          </cell>
          <cell r="D218">
            <v>79000</v>
          </cell>
          <cell r="E218" t="str">
            <v>un</v>
          </cell>
        </row>
        <row r="219">
          <cell r="A219" t="str">
            <v>DRLU 150 FS</v>
          </cell>
          <cell r="B219" t="str">
            <v>-</v>
          </cell>
          <cell r="C219" t="str">
            <v>TAPA PARA BANDEJA 150x3000 FS</v>
          </cell>
          <cell r="D219" t="str">
            <v>-</v>
          </cell>
          <cell r="E219" t="str">
            <v>un</v>
          </cell>
        </row>
        <row r="220">
          <cell r="A220" t="str">
            <v>DRLU 200 FS</v>
          </cell>
          <cell r="B220" t="str">
            <v>-</v>
          </cell>
          <cell r="C220" t="str">
            <v xml:space="preserve">TAPA PARA BANDEJA 200x3000 </v>
          </cell>
          <cell r="D220" t="str">
            <v>-</v>
          </cell>
          <cell r="E220" t="str">
            <v>un</v>
          </cell>
        </row>
        <row r="221">
          <cell r="A221" t="str">
            <v>DRLU 300 FS</v>
          </cell>
          <cell r="B221" t="str">
            <v>-</v>
          </cell>
          <cell r="C221" t="str">
            <v xml:space="preserve">TAPA PARA BANDEJA 300x3000, </v>
          </cell>
          <cell r="D221" t="str">
            <v>-</v>
          </cell>
          <cell r="E221" t="str">
            <v>un</v>
          </cell>
        </row>
        <row r="222">
          <cell r="A222" t="str">
            <v>DRLU 400 FS</v>
          </cell>
          <cell r="B222" t="str">
            <v>-</v>
          </cell>
          <cell r="C222" t="str">
            <v xml:space="preserve">TAPA PARA BANDEJA 400x3000, </v>
          </cell>
          <cell r="D222" t="str">
            <v>-</v>
          </cell>
          <cell r="E222" t="str">
            <v>un</v>
          </cell>
        </row>
        <row r="223">
          <cell r="A223" t="str">
            <v>DS-BNC m/w</v>
          </cell>
          <cell r="B223" t="str">
            <v>5093 25 2</v>
          </cell>
          <cell r="C223" t="str">
            <v xml:space="preserve">DPS LINEAS COAXIALES </v>
          </cell>
          <cell r="D223">
            <v>535000</v>
          </cell>
          <cell r="E223" t="str">
            <v>un</v>
          </cell>
        </row>
        <row r="224">
          <cell r="A224" t="str">
            <v>DS-N m/w</v>
          </cell>
          <cell r="B224" t="str">
            <v>5093 99 6</v>
          </cell>
          <cell r="C224" t="str">
            <v xml:space="preserve">DPS LINEAS COAXIALES </v>
          </cell>
          <cell r="D224">
            <v>535000</v>
          </cell>
          <cell r="E224" t="str">
            <v>un</v>
          </cell>
        </row>
        <row r="225">
          <cell r="A225" t="str">
            <v>DS-TNC m/w</v>
          </cell>
          <cell r="B225" t="str">
            <v>5093 27 0</v>
          </cell>
          <cell r="C225" t="str">
            <v xml:space="preserve">DPS LINEAS COAXIALES </v>
          </cell>
          <cell r="D225">
            <v>535000</v>
          </cell>
          <cell r="E225" t="str">
            <v>un</v>
          </cell>
        </row>
        <row r="226">
          <cell r="A226" t="str">
            <v>EDFB M32</v>
          </cell>
          <cell r="B226" t="str">
            <v>-</v>
          </cell>
          <cell r="C226" t="str">
            <v xml:space="preserve">PRENSAESTOPA PLAS CAJA DE </v>
          </cell>
          <cell r="D226" t="str">
            <v>-</v>
          </cell>
          <cell r="E226" t="str">
            <v>un</v>
          </cell>
        </row>
        <row r="227">
          <cell r="A227" t="str">
            <v>EDFB M40</v>
          </cell>
          <cell r="B227" t="str">
            <v>-</v>
          </cell>
          <cell r="C227" t="str">
            <v xml:space="preserve">PRENSAESTOPA PLÁSTICA.CAJA </v>
          </cell>
          <cell r="D227" t="str">
            <v>-</v>
          </cell>
          <cell r="E227" t="str">
            <v>un</v>
          </cell>
        </row>
        <row r="228">
          <cell r="A228" t="str">
            <v>FBA - B200</v>
          </cell>
          <cell r="B228" t="str">
            <v>-</v>
          </cell>
          <cell r="C228" t="str">
            <v xml:space="preserve">BLOQUEO FLEXIBLE DE ESPUMA </v>
          </cell>
          <cell r="D228" t="str">
            <v>-</v>
          </cell>
          <cell r="E228" t="str">
            <v>un</v>
          </cell>
        </row>
        <row r="229">
          <cell r="A229" t="str">
            <v>FBA - D150</v>
          </cell>
          <cell r="B229" t="str">
            <v>-</v>
          </cell>
          <cell r="C229" t="str">
            <v xml:space="preserve">TAPÓN CON AISLAMIENTO </v>
          </cell>
          <cell r="D229" t="str">
            <v>-</v>
          </cell>
          <cell r="E229" t="str">
            <v>un</v>
          </cell>
        </row>
        <row r="230">
          <cell r="A230" t="str">
            <v>FBA - S107</v>
          </cell>
          <cell r="B230" t="str">
            <v>-</v>
          </cell>
          <cell r="C230" t="str">
            <v xml:space="preserve">TAPÓN FLEXIBLE DE ESPUMA </v>
          </cell>
          <cell r="D230" t="str">
            <v>-</v>
          </cell>
          <cell r="E230" t="str">
            <v>un</v>
          </cell>
        </row>
        <row r="231">
          <cell r="A231" t="str">
            <v>FBA - S78</v>
          </cell>
          <cell r="B231" t="str">
            <v>-</v>
          </cell>
          <cell r="C231" t="str">
            <v xml:space="preserve">TAPÓN FLEXIBLE DE ESPUMA </v>
          </cell>
          <cell r="D231" t="str">
            <v>-</v>
          </cell>
          <cell r="E231" t="str">
            <v>un</v>
          </cell>
        </row>
        <row r="232">
          <cell r="A232" t="str">
            <v>FBA-S65</v>
          </cell>
          <cell r="B232" t="str">
            <v>-</v>
          </cell>
          <cell r="C232" t="str">
            <v>FBA-S65</v>
          </cell>
          <cell r="D232" t="str">
            <v>-</v>
          </cell>
          <cell r="E232" t="str">
            <v>un</v>
          </cell>
        </row>
        <row r="233">
          <cell r="A233" t="str">
            <v>FBA-SP</v>
          </cell>
          <cell r="B233" t="str">
            <v>-</v>
          </cell>
          <cell r="C233" t="str">
            <v xml:space="preserve">COMPUESTO DE PROTECCIÓN </v>
          </cell>
          <cell r="D233" t="str">
            <v>-</v>
          </cell>
          <cell r="E233" t="str">
            <v>un</v>
          </cell>
        </row>
        <row r="234">
          <cell r="A234" t="str">
            <v>FBA-WI</v>
          </cell>
          <cell r="B234" t="str">
            <v>N/A</v>
          </cell>
          <cell r="C234" t="str">
            <v>CABLE BOBINA</v>
          </cell>
          <cell r="D234" t="str">
            <v>-</v>
          </cell>
          <cell r="E234" t="str">
            <v>un</v>
          </cell>
        </row>
        <row r="235">
          <cell r="A235" t="str">
            <v>FBS90 - M</v>
          </cell>
          <cell r="B235" t="str">
            <v>-</v>
          </cell>
          <cell r="C235" t="str">
            <v>TUBOS MEZCLADORES OBO</v>
          </cell>
          <cell r="D235" t="str">
            <v>-</v>
          </cell>
          <cell r="E235" t="str">
            <v>un</v>
          </cell>
        </row>
        <row r="236">
          <cell r="A236" t="str">
            <v>FBS-S</v>
          </cell>
          <cell r="B236" t="str">
            <v>-</v>
          </cell>
          <cell r="C236" t="str">
            <v xml:space="preserve">ESPUMA DE PROTECCION </v>
          </cell>
          <cell r="D236" t="str">
            <v>-</v>
          </cell>
          <cell r="E236" t="str">
            <v>un</v>
          </cell>
        </row>
        <row r="237">
          <cell r="A237" t="str">
            <v>FDB-2 24-N</v>
          </cell>
          <cell r="B237" t="str">
            <v>-</v>
          </cell>
          <cell r="C237" t="str">
            <v xml:space="preserve">PETROL FIELD PROTECTOR 2 </v>
          </cell>
          <cell r="D237">
            <v>723000</v>
          </cell>
          <cell r="E237" t="str">
            <v>un</v>
          </cell>
        </row>
        <row r="238">
          <cell r="A238" t="str">
            <v>FDB-3 24-N</v>
          </cell>
          <cell r="B238" t="str">
            <v>-</v>
          </cell>
          <cell r="C238" t="str">
            <v xml:space="preserve">PETROL FIELD PROTECTOR 3 </v>
          </cell>
          <cell r="D238">
            <v>723000</v>
          </cell>
          <cell r="E238" t="str">
            <v>un</v>
          </cell>
        </row>
        <row r="239">
          <cell r="A239" t="str">
            <v>F-FIX-10</v>
          </cell>
          <cell r="B239" t="str">
            <v>5403 10 3</v>
          </cell>
          <cell r="C239" t="str">
            <v>BLOQUE DE CONCRETO 10Kg</v>
          </cell>
          <cell r="D239" t="str">
            <v>-</v>
          </cell>
          <cell r="E239" t="str">
            <v>un</v>
          </cell>
        </row>
        <row r="240">
          <cell r="A240" t="str">
            <v>F-FIX-B16</v>
          </cell>
          <cell r="B240" t="str">
            <v>5403 23 5</v>
          </cell>
          <cell r="C240" t="str">
            <v>BASE PLÁSTICA PARA BLOQUE DE CONCRETO 16Kg CON TACO INTEGRADO</v>
          </cell>
          <cell r="D240">
            <v>23600</v>
          </cell>
          <cell r="E240" t="str">
            <v>un</v>
          </cell>
        </row>
        <row r="241">
          <cell r="A241" t="str">
            <v>F-FIX-B16 3B</v>
          </cell>
          <cell r="B241" t="str">
            <v>5403 23 8</v>
          </cell>
          <cell r="C241" t="str">
            <v>BASE PLÁSTICA PARA BLOQUE DE CONCRETO 16Kg SIN TACO</v>
          </cell>
          <cell r="D241">
            <v>23600</v>
          </cell>
          <cell r="E241" t="str">
            <v>un</v>
          </cell>
        </row>
        <row r="242">
          <cell r="A242" t="str">
            <v>F-FIX-BASIS</v>
          </cell>
          <cell r="B242" t="str">
            <v>5403 32 4</v>
          </cell>
          <cell r="C242" t="str">
            <v>BASE PLÁSTICA PARA PUNTAS CAPTORAS JUNIOR</v>
          </cell>
          <cell r="D242">
            <v>72200</v>
          </cell>
          <cell r="E242" t="str">
            <v>un</v>
          </cell>
        </row>
        <row r="243">
          <cell r="A243" t="str">
            <v>F-FIX-KL</v>
          </cell>
          <cell r="B243" t="str">
            <v>5403 21 9</v>
          </cell>
          <cell r="C243" t="str">
            <v>BORNE 8mm PARA BLOQUES DE CONCRETO</v>
          </cell>
          <cell r="D243">
            <v>71300</v>
          </cell>
          <cell r="E243" t="str">
            <v>un</v>
          </cell>
        </row>
        <row r="244">
          <cell r="A244" t="str">
            <v>F-FIX-S16</v>
          </cell>
          <cell r="B244" t="str">
            <v>5403 22 7</v>
          </cell>
          <cell r="C244" t="str">
            <v>BLOQUE DE CONCRETO 16Kg</v>
          </cell>
          <cell r="D244">
            <v>73300</v>
          </cell>
          <cell r="E244" t="str">
            <v>un</v>
          </cell>
        </row>
        <row r="245">
          <cell r="A245" t="str">
            <v>FLD  12</v>
          </cell>
          <cell r="B245" t="str">
            <v>5098 60 3</v>
          </cell>
          <cell r="C245" t="str">
            <v>DPS 12 V/ 10kA (8/20) OBO</v>
          </cell>
          <cell r="D245">
            <v>544000</v>
          </cell>
          <cell r="E245" t="str">
            <v>un</v>
          </cell>
        </row>
        <row r="246">
          <cell r="A246" t="str">
            <v>FLD  24</v>
          </cell>
          <cell r="B246" t="str">
            <v>5098 61 1</v>
          </cell>
          <cell r="C246" t="str">
            <v>DPS 24V / 10kA (8/20) OBO</v>
          </cell>
          <cell r="D246">
            <v>544000</v>
          </cell>
          <cell r="E246" t="str">
            <v>un</v>
          </cell>
        </row>
        <row r="247">
          <cell r="A247" t="str">
            <v>FLD  48</v>
          </cell>
          <cell r="B247" t="str">
            <v>5098 63 0</v>
          </cell>
          <cell r="C247" t="str">
            <v>DPS 48V / 10kA (8/20) OBO</v>
          </cell>
          <cell r="D247">
            <v>544000</v>
          </cell>
          <cell r="E247" t="str">
            <v>un</v>
          </cell>
        </row>
        <row r="248">
          <cell r="A248" t="str">
            <v>FLD  5</v>
          </cell>
          <cell r="B248" t="str">
            <v>5098 60 0</v>
          </cell>
          <cell r="C248" t="str">
            <v>DPS 5V / 10kA (8/20) OBO</v>
          </cell>
          <cell r="D248">
            <v>544000</v>
          </cell>
          <cell r="E248" t="str">
            <v>un</v>
          </cell>
        </row>
        <row r="249">
          <cell r="A249" t="str">
            <v>FPS - SP</v>
          </cell>
          <cell r="B249" t="str">
            <v>-</v>
          </cell>
          <cell r="C249" t="str">
            <v xml:space="preserve">COMPUESTO DE EMPLASTE GRIS </v>
          </cell>
          <cell r="D249" t="str">
            <v>-</v>
          </cell>
          <cell r="E249" t="str">
            <v>un</v>
          </cell>
        </row>
        <row r="250">
          <cell r="A250" t="str">
            <v>FPS-K</v>
          </cell>
          <cell r="B250" t="str">
            <v>-</v>
          </cell>
          <cell r="C250" t="str">
            <v xml:space="preserve">PLACA SILICATO D CALCIO FPS </v>
          </cell>
          <cell r="D250" t="str">
            <v>-</v>
          </cell>
          <cell r="E250" t="str">
            <v>un</v>
          </cell>
        </row>
        <row r="251">
          <cell r="A251" t="str">
            <v>FRD 5 HF</v>
          </cell>
          <cell r="B251" t="str">
            <v>5098 57 1</v>
          </cell>
          <cell r="C251" t="str">
            <v xml:space="preserve">DPS DATOS Y MCR.5V/6kA </v>
          </cell>
          <cell r="D251">
            <v>564000</v>
          </cell>
          <cell r="E251" t="str">
            <v>un</v>
          </cell>
        </row>
        <row r="252">
          <cell r="A252" t="str">
            <v>FRSB 6x20 G</v>
          </cell>
          <cell r="B252" t="str">
            <v>-</v>
          </cell>
          <cell r="C252" t="str">
            <v xml:space="preserve">TORNILLO CABAZA m 6x20 </v>
          </cell>
          <cell r="D252" t="str">
            <v>-</v>
          </cell>
          <cell r="E252" t="str">
            <v>un</v>
          </cell>
        </row>
        <row r="253">
          <cell r="A253" t="str">
            <v>G3370</v>
          </cell>
          <cell r="B253" t="str">
            <v>-</v>
          </cell>
          <cell r="C253" t="str">
            <v xml:space="preserve">SISTEMA DE PUESTA A TIERRA </v>
          </cell>
          <cell r="D253" t="str">
            <v>-</v>
          </cell>
          <cell r="E253" t="str">
            <v>un</v>
          </cell>
        </row>
        <row r="254">
          <cell r="A254" t="str">
            <v>GB2</v>
          </cell>
          <cell r="B254" t="str">
            <v>-</v>
          </cell>
          <cell r="C254" t="str">
            <v>CUBETA</v>
          </cell>
          <cell r="D254" t="str">
            <v>-</v>
          </cell>
          <cell r="E254" t="str">
            <v>un</v>
          </cell>
        </row>
        <row r="255">
          <cell r="A255" t="str">
            <v>GB2 P3</v>
          </cell>
          <cell r="B255" t="str">
            <v>-</v>
          </cell>
          <cell r="C255" t="str">
            <v xml:space="preserve">TAPA MODULOS 45 PARA </v>
          </cell>
          <cell r="D255" t="str">
            <v>-</v>
          </cell>
          <cell r="E255" t="str">
            <v>un</v>
          </cell>
        </row>
        <row r="256">
          <cell r="A256" t="str">
            <v>GES4-2U10T 7011</v>
          </cell>
          <cell r="B256" t="str">
            <v>-</v>
          </cell>
          <cell r="C256" t="str">
            <v xml:space="preserve">CAJA PORTAMECANISMOS PARA </v>
          </cell>
          <cell r="D256" t="str">
            <v>-</v>
          </cell>
          <cell r="E256" t="str">
            <v>un</v>
          </cell>
        </row>
        <row r="257">
          <cell r="A257" t="str">
            <v>GEV 36 FT</v>
          </cell>
          <cell r="B257" t="str">
            <v>-</v>
          </cell>
          <cell r="C257" t="str">
            <v xml:space="preserve">UNIÓN CURVA BANDEJA HILO </v>
          </cell>
          <cell r="D257" t="str">
            <v>-</v>
          </cell>
          <cell r="E257" t="str">
            <v>un</v>
          </cell>
        </row>
        <row r="258">
          <cell r="A258" t="str">
            <v>GEV 36 G</v>
          </cell>
          <cell r="B258" t="str">
            <v>-</v>
          </cell>
          <cell r="C258" t="str">
            <v xml:space="preserve">UNIÓN CURVA BANDEJA HILO </v>
          </cell>
          <cell r="D258" t="str">
            <v>-</v>
          </cell>
          <cell r="E258" t="str">
            <v>un</v>
          </cell>
        </row>
        <row r="259">
          <cell r="A259" t="str">
            <v>GEV 36 VA4301</v>
          </cell>
          <cell r="B259" t="str">
            <v>-</v>
          </cell>
          <cell r="C259" t="str">
            <v xml:space="preserve">UNIÓN CURVA BANDEJA HILO </v>
          </cell>
          <cell r="D259" t="str">
            <v>-</v>
          </cell>
          <cell r="E259" t="str">
            <v>un</v>
          </cell>
        </row>
        <row r="260">
          <cell r="A260" t="str">
            <v>GKB 34 G</v>
          </cell>
          <cell r="B260" t="str">
            <v>-</v>
          </cell>
          <cell r="C260" t="str">
            <v>BRIDA DE FIJACIÓN</v>
          </cell>
          <cell r="D260" t="str">
            <v>-</v>
          </cell>
          <cell r="E260" t="str">
            <v>un</v>
          </cell>
        </row>
        <row r="261">
          <cell r="A261" t="str">
            <v>GKS 34 FT</v>
          </cell>
          <cell r="B261" t="str">
            <v>-</v>
          </cell>
          <cell r="C261" t="str">
            <v xml:space="preserve">BRIDA FIJACIÓN A SOPORTE </v>
          </cell>
          <cell r="D261" t="str">
            <v>-</v>
          </cell>
          <cell r="E261" t="str">
            <v>un</v>
          </cell>
        </row>
        <row r="262">
          <cell r="A262" t="str">
            <v>GKS 34 G</v>
          </cell>
          <cell r="B262" t="str">
            <v>-</v>
          </cell>
          <cell r="C262" t="str">
            <v xml:space="preserve">UNIÓN FIJACION A SOPORTE </v>
          </cell>
          <cell r="D262" t="str">
            <v>-</v>
          </cell>
          <cell r="E262" t="str">
            <v>un</v>
          </cell>
        </row>
        <row r="263">
          <cell r="A263" t="str">
            <v>GKS 50 07 FS</v>
          </cell>
          <cell r="B263" t="str">
            <v>-</v>
          </cell>
          <cell r="C263" t="str">
            <v xml:space="preserve">PIEZA DE SUJECIÓN 60*40ACERO </v>
          </cell>
          <cell r="D263" t="str">
            <v>-</v>
          </cell>
          <cell r="E263" t="str">
            <v>un</v>
          </cell>
        </row>
        <row r="264">
          <cell r="A264" t="str">
            <v>GKS 50 VA</v>
          </cell>
          <cell r="B264" t="str">
            <v>-</v>
          </cell>
          <cell r="C264" t="str">
            <v xml:space="preserve">BRIDA DE FIJACIÓN INOXIBABLE </v>
          </cell>
          <cell r="D264" t="str">
            <v>-</v>
          </cell>
          <cell r="E264" t="str">
            <v>un</v>
          </cell>
        </row>
        <row r="265">
          <cell r="A265" t="str">
            <v>GKT 38 G</v>
          </cell>
          <cell r="B265" t="str">
            <v>-</v>
          </cell>
          <cell r="C265" t="str">
            <v xml:space="preserve">BRIDA DE FIJACIÓN </v>
          </cell>
          <cell r="D265" t="str">
            <v>-</v>
          </cell>
          <cell r="E265" t="str">
            <v>un</v>
          </cell>
        </row>
        <row r="266">
          <cell r="A266" t="str">
            <v>GL 3x40 AMP</v>
          </cell>
          <cell r="B266" t="str">
            <v>N/A</v>
          </cell>
          <cell r="C266" t="str">
            <v>BREAKER GL 3x40 AMP</v>
          </cell>
          <cell r="D266" t="str">
            <v>-</v>
          </cell>
          <cell r="E266" t="str">
            <v>un</v>
          </cell>
        </row>
        <row r="267">
          <cell r="A267" t="str">
            <v>GMA M8 FS</v>
          </cell>
          <cell r="B267" t="str">
            <v>-</v>
          </cell>
          <cell r="C267" t="str">
            <v xml:space="preserve">SOPORTE METÁLICO PARA </v>
          </cell>
          <cell r="D267" t="str">
            <v>-</v>
          </cell>
          <cell r="E267" t="str">
            <v>un</v>
          </cell>
        </row>
        <row r="268">
          <cell r="A268" t="str">
            <v>GMB 16/6 M</v>
          </cell>
          <cell r="B268" t="str">
            <v>N/A</v>
          </cell>
          <cell r="C268" t="str">
            <v xml:space="preserve">TUBO TERMOENCOGIBLE </v>
          </cell>
          <cell r="D268">
            <v>25200</v>
          </cell>
          <cell r="E268" t="str">
            <v>ml</v>
          </cell>
        </row>
        <row r="269">
          <cell r="A269" t="str">
            <v>GMB 30/12 M</v>
          </cell>
          <cell r="B269" t="str">
            <v>N/A</v>
          </cell>
          <cell r="C269" t="str">
            <v xml:space="preserve">TUBO TERMOENCOGIBLE </v>
          </cell>
          <cell r="D269">
            <v>56700</v>
          </cell>
          <cell r="E269" t="str">
            <v>ml</v>
          </cell>
        </row>
        <row r="270">
          <cell r="A270" t="str">
            <v>GMB 50/20 M</v>
          </cell>
          <cell r="B270" t="str">
            <v>N/A</v>
          </cell>
          <cell r="C270" t="str">
            <v xml:space="preserve">TUBO TERMOENCOGIBLE </v>
          </cell>
          <cell r="D270" t="str">
            <v>-</v>
          </cell>
          <cell r="E270" t="str">
            <v>ml</v>
          </cell>
        </row>
        <row r="271">
          <cell r="A271" t="str">
            <v>GMF22 M10 VA</v>
          </cell>
          <cell r="B271" t="str">
            <v>-</v>
          </cell>
          <cell r="C271" t="str">
            <v xml:space="preserve">TUERCA PARA PERFIL </v>
          </cell>
          <cell r="D271" t="str">
            <v>-</v>
          </cell>
          <cell r="E271" t="str">
            <v>un</v>
          </cell>
        </row>
        <row r="272">
          <cell r="A272" t="str">
            <v>GR BS</v>
          </cell>
          <cell r="B272" t="str">
            <v>-</v>
          </cell>
          <cell r="C272" t="str">
            <v xml:space="preserve">HERRAMIENTA DE CORTE </v>
          </cell>
          <cell r="D272" t="str">
            <v>-</v>
          </cell>
          <cell r="E272" t="str">
            <v>un</v>
          </cell>
        </row>
        <row r="273">
          <cell r="A273" t="str">
            <v>GRM 105 100 FT</v>
          </cell>
          <cell r="B273" t="str">
            <v>-</v>
          </cell>
          <cell r="C273" t="str">
            <v xml:space="preserve">BAN. HILO GALV.105x100x3000 </v>
          </cell>
          <cell r="D273" t="str">
            <v>-</v>
          </cell>
          <cell r="E273" t="str">
            <v>un</v>
          </cell>
        </row>
        <row r="274">
          <cell r="A274" t="str">
            <v>GRM 105 100 VA</v>
          </cell>
          <cell r="B274" t="str">
            <v>-</v>
          </cell>
          <cell r="C274" t="str">
            <v xml:space="preserve">BAN. HILO INOX.105x100x3000 </v>
          </cell>
          <cell r="D274" t="str">
            <v>-</v>
          </cell>
          <cell r="E274" t="str">
            <v>un</v>
          </cell>
        </row>
        <row r="275">
          <cell r="A275" t="str">
            <v>GRM 105 150VA4301</v>
          </cell>
          <cell r="B275" t="str">
            <v>-</v>
          </cell>
          <cell r="C275" t="str">
            <v xml:space="preserve">BAN.HILO INOX 105x150x3000 4VA </v>
          </cell>
          <cell r="D275" t="str">
            <v>-</v>
          </cell>
          <cell r="E275" t="str">
            <v>un</v>
          </cell>
        </row>
        <row r="276">
          <cell r="A276" t="str">
            <v>GRM 105 200 FT</v>
          </cell>
          <cell r="B276" t="str">
            <v>-</v>
          </cell>
          <cell r="C276" t="str">
            <v xml:space="preserve">BAN. HILO GALV.105x200x3000 </v>
          </cell>
          <cell r="D276" t="str">
            <v>-</v>
          </cell>
          <cell r="E276" t="str">
            <v>un</v>
          </cell>
        </row>
        <row r="277">
          <cell r="A277" t="str">
            <v>GRM 105 200 VA</v>
          </cell>
          <cell r="B277" t="str">
            <v>-</v>
          </cell>
          <cell r="C277" t="str">
            <v xml:space="preserve">BAN. HILO INOX.105x200x3000 </v>
          </cell>
          <cell r="D277" t="str">
            <v>-</v>
          </cell>
          <cell r="E277" t="str">
            <v>un</v>
          </cell>
        </row>
        <row r="278">
          <cell r="A278" t="str">
            <v>GRM 105 300 FT</v>
          </cell>
          <cell r="B278" t="str">
            <v>-</v>
          </cell>
          <cell r="C278" t="str">
            <v xml:space="preserve">BAN. HILO GALV.105x300x3000 </v>
          </cell>
          <cell r="D278" t="str">
            <v>-</v>
          </cell>
          <cell r="E278" t="str">
            <v>un</v>
          </cell>
        </row>
        <row r="279">
          <cell r="A279" t="str">
            <v>GRM 105 300 VA</v>
          </cell>
          <cell r="B279" t="str">
            <v>-</v>
          </cell>
          <cell r="C279" t="str">
            <v xml:space="preserve">BAN. HILO INOX.105x300x3000 </v>
          </cell>
          <cell r="D279" t="str">
            <v>-</v>
          </cell>
          <cell r="E279" t="str">
            <v>un</v>
          </cell>
        </row>
        <row r="280">
          <cell r="A280" t="str">
            <v>GRM 105 400 FT</v>
          </cell>
          <cell r="B280" t="str">
            <v>-</v>
          </cell>
          <cell r="C280" t="str">
            <v xml:space="preserve">BAN. HILO GALV.105x400x3000 </v>
          </cell>
          <cell r="D280" t="str">
            <v>-</v>
          </cell>
          <cell r="E280" t="str">
            <v>un</v>
          </cell>
        </row>
        <row r="281">
          <cell r="A281" t="str">
            <v>GRM 105 400 VA</v>
          </cell>
          <cell r="B281" t="str">
            <v>-</v>
          </cell>
          <cell r="C281" t="str">
            <v xml:space="preserve">BAN. HILO INOX.105x400x3000 </v>
          </cell>
          <cell r="D281" t="str">
            <v>-</v>
          </cell>
          <cell r="E281" t="str">
            <v>un</v>
          </cell>
        </row>
        <row r="282">
          <cell r="A282" t="str">
            <v>GRM 105 500 FT</v>
          </cell>
          <cell r="B282" t="str">
            <v>-</v>
          </cell>
          <cell r="C282" t="str">
            <v xml:space="preserve">BAN. HILO GALV.105x500x3000 </v>
          </cell>
          <cell r="D282" t="str">
            <v>-</v>
          </cell>
          <cell r="E282" t="str">
            <v>un</v>
          </cell>
        </row>
        <row r="283">
          <cell r="A283" t="str">
            <v>GRM 105 500 VA</v>
          </cell>
          <cell r="B283" t="str">
            <v>-</v>
          </cell>
          <cell r="C283" t="str">
            <v xml:space="preserve">BAN. HILO INOX.105x500x3000 </v>
          </cell>
          <cell r="D283" t="str">
            <v>-</v>
          </cell>
          <cell r="E283" t="str">
            <v>un</v>
          </cell>
        </row>
        <row r="284">
          <cell r="A284" t="str">
            <v>GRM 105 600 FT</v>
          </cell>
          <cell r="B284" t="str">
            <v>-</v>
          </cell>
          <cell r="C284" t="str">
            <v xml:space="preserve">BAN. HILO GALV.105x600x3000 </v>
          </cell>
          <cell r="D284" t="str">
            <v>-</v>
          </cell>
          <cell r="E284" t="str">
            <v>un</v>
          </cell>
        </row>
        <row r="285">
          <cell r="A285" t="str">
            <v>GRM 105 600 VA</v>
          </cell>
          <cell r="B285" t="str">
            <v>-</v>
          </cell>
          <cell r="C285" t="str">
            <v xml:space="preserve">BAN. HILO INOX 105x600x3000 </v>
          </cell>
          <cell r="D285" t="str">
            <v>-</v>
          </cell>
          <cell r="E285" t="str">
            <v>un</v>
          </cell>
        </row>
        <row r="286">
          <cell r="A286" t="str">
            <v>GRM 55 100 FT</v>
          </cell>
          <cell r="B286" t="str">
            <v>-</v>
          </cell>
          <cell r="C286" t="str">
            <v xml:space="preserve">BAN. HILO GALV.55x100x3000 </v>
          </cell>
          <cell r="D286" t="str">
            <v>-</v>
          </cell>
          <cell r="E286" t="str">
            <v>un</v>
          </cell>
        </row>
        <row r="287">
          <cell r="A287" t="str">
            <v>GRM 55 100 G</v>
          </cell>
          <cell r="B287" t="str">
            <v>-</v>
          </cell>
          <cell r="C287" t="str">
            <v xml:space="preserve">BAN. HILO ZINC.55x100x3000 </v>
          </cell>
          <cell r="D287" t="str">
            <v>-</v>
          </cell>
          <cell r="E287" t="str">
            <v>un</v>
          </cell>
        </row>
        <row r="288">
          <cell r="A288" t="str">
            <v>GRM 55 150 FT</v>
          </cell>
          <cell r="B288" t="str">
            <v>-</v>
          </cell>
          <cell r="C288" t="str">
            <v xml:space="preserve">BAN. HILO GALV.55x150x3000 </v>
          </cell>
          <cell r="D288" t="str">
            <v>-</v>
          </cell>
          <cell r="E288" t="str">
            <v>un</v>
          </cell>
        </row>
        <row r="289">
          <cell r="A289" t="str">
            <v>GRM 55 150 G</v>
          </cell>
          <cell r="B289" t="str">
            <v>-</v>
          </cell>
          <cell r="C289" t="str">
            <v xml:space="preserve">BAN. HILO ZINC.55x150x3000 </v>
          </cell>
          <cell r="D289" t="str">
            <v>-</v>
          </cell>
          <cell r="E289" t="str">
            <v>un</v>
          </cell>
        </row>
        <row r="290">
          <cell r="A290" t="str">
            <v>GRM 55 200 FT</v>
          </cell>
          <cell r="B290" t="str">
            <v>-</v>
          </cell>
          <cell r="C290" t="str">
            <v xml:space="preserve">BAN. HILO GALV.55x200x3000 </v>
          </cell>
          <cell r="D290" t="str">
            <v>-</v>
          </cell>
          <cell r="E290" t="str">
            <v>un</v>
          </cell>
        </row>
        <row r="291">
          <cell r="A291" t="str">
            <v>GRM 55 200 VA</v>
          </cell>
          <cell r="B291" t="str">
            <v>-</v>
          </cell>
          <cell r="C291" t="str">
            <v xml:space="preserve">BAN. HILO INOX 55x200x3000 </v>
          </cell>
          <cell r="D291" t="str">
            <v>-</v>
          </cell>
          <cell r="E291" t="str">
            <v>un</v>
          </cell>
        </row>
        <row r="292">
          <cell r="A292" t="str">
            <v>GRM 55 300 FT</v>
          </cell>
          <cell r="B292" t="str">
            <v>-</v>
          </cell>
          <cell r="C292" t="str">
            <v xml:space="preserve">BAN. HILO GALV.55x300x3000 </v>
          </cell>
          <cell r="D292" t="str">
            <v>-</v>
          </cell>
          <cell r="E292" t="str">
            <v>un</v>
          </cell>
        </row>
        <row r="293">
          <cell r="A293" t="str">
            <v>GRM 55 400 G</v>
          </cell>
          <cell r="B293" t="str">
            <v>-</v>
          </cell>
          <cell r="C293" t="str">
            <v xml:space="preserve">BAN. HILO ZINC. 4.8x400x3000 </v>
          </cell>
          <cell r="D293" t="str">
            <v>-</v>
          </cell>
          <cell r="E293" t="str">
            <v>un</v>
          </cell>
        </row>
        <row r="294">
          <cell r="A294" t="str">
            <v>GRM 55 400 VA</v>
          </cell>
          <cell r="B294" t="str">
            <v>-</v>
          </cell>
          <cell r="C294" t="str">
            <v>BAN. HILO INOX 55x400x3000</v>
          </cell>
          <cell r="D294" t="str">
            <v>-</v>
          </cell>
          <cell r="E294" t="str">
            <v>un</v>
          </cell>
        </row>
        <row r="295">
          <cell r="A295" t="str">
            <v>GRM 55 50 G</v>
          </cell>
          <cell r="B295" t="str">
            <v>-</v>
          </cell>
          <cell r="C295" t="str">
            <v xml:space="preserve">BAN.HILO ZINC.55x50x3000 </v>
          </cell>
          <cell r="D295" t="str">
            <v>-</v>
          </cell>
          <cell r="E295" t="str">
            <v>un</v>
          </cell>
        </row>
        <row r="296">
          <cell r="A296" t="str">
            <v>GRM 55 500 G</v>
          </cell>
          <cell r="B296" t="str">
            <v>-</v>
          </cell>
          <cell r="C296" t="str">
            <v xml:space="preserve">BAN. HILO ZINC. 4.8x500x3000 </v>
          </cell>
          <cell r="D296" t="str">
            <v>-</v>
          </cell>
          <cell r="E296" t="str">
            <v>un</v>
          </cell>
        </row>
        <row r="297">
          <cell r="A297" t="str">
            <v>GRM 55 500 VA</v>
          </cell>
          <cell r="B297" t="str">
            <v>-</v>
          </cell>
          <cell r="C297" t="str">
            <v xml:space="preserve">BAN.HILO INOX.55x500x3000 </v>
          </cell>
          <cell r="D297" t="str">
            <v>-</v>
          </cell>
          <cell r="E297" t="str">
            <v>un</v>
          </cell>
        </row>
        <row r="298">
          <cell r="A298" t="str">
            <v>GRM 55 600 G</v>
          </cell>
          <cell r="B298" t="str">
            <v>-</v>
          </cell>
          <cell r="C298" t="str">
            <v xml:space="preserve">BAN. HILO ZINC. 4.8x600x3000 </v>
          </cell>
          <cell r="D298" t="str">
            <v>-</v>
          </cell>
          <cell r="E298" t="str">
            <v>un</v>
          </cell>
        </row>
        <row r="299">
          <cell r="A299" t="str">
            <v>GRM 55 600 VA</v>
          </cell>
          <cell r="B299" t="str">
            <v>-</v>
          </cell>
          <cell r="C299" t="str">
            <v xml:space="preserve">BAN. HILO INOX. 55x600x3000 </v>
          </cell>
          <cell r="D299" t="str">
            <v>-</v>
          </cell>
          <cell r="E299" t="str">
            <v>un</v>
          </cell>
        </row>
        <row r="300">
          <cell r="A300" t="str">
            <v>GRS 4.8 DD</v>
          </cell>
          <cell r="B300" t="str">
            <v>-</v>
          </cell>
          <cell r="C300" t="str">
            <v>UNIÓN RAPIDA BANDEJA HILO</v>
          </cell>
          <cell r="D300" t="str">
            <v>-</v>
          </cell>
          <cell r="E300" t="str">
            <v>un</v>
          </cell>
        </row>
        <row r="301">
          <cell r="A301" t="str">
            <v>GRV 245 FS</v>
          </cell>
          <cell r="B301" t="str">
            <v>-</v>
          </cell>
          <cell r="C301" t="str">
            <v xml:space="preserve">UNIÓN LINEAL GALV. BANDEJA </v>
          </cell>
          <cell r="D301" t="str">
            <v>-</v>
          </cell>
          <cell r="E301" t="str">
            <v>un</v>
          </cell>
        </row>
        <row r="302">
          <cell r="A302" t="str">
            <v>GSV 34 FT</v>
          </cell>
          <cell r="B302" t="str">
            <v>-</v>
          </cell>
          <cell r="C302" t="str">
            <v xml:space="preserve">UNIÓN RECTA BANDEJA HILO </v>
          </cell>
          <cell r="D302" t="str">
            <v>-</v>
          </cell>
          <cell r="E302" t="str">
            <v>un</v>
          </cell>
        </row>
        <row r="303">
          <cell r="A303" t="str">
            <v>GSV 34 G</v>
          </cell>
          <cell r="B303" t="str">
            <v>-</v>
          </cell>
          <cell r="C303" t="str">
            <v xml:space="preserve">UNIÓN RECTA BANDEJA HILO </v>
          </cell>
          <cell r="D303" t="str">
            <v>-</v>
          </cell>
          <cell r="E303" t="str">
            <v>un</v>
          </cell>
        </row>
        <row r="304">
          <cell r="A304" t="str">
            <v>HA40090</v>
          </cell>
          <cell r="B304" t="str">
            <v>-</v>
          </cell>
          <cell r="C304" t="str">
            <v xml:space="preserve">TAPA DE ÁNGULO EXTERNO </v>
          </cell>
          <cell r="D304" t="str">
            <v>-</v>
          </cell>
          <cell r="E304" t="str">
            <v>un</v>
          </cell>
        </row>
        <row r="305">
          <cell r="A305" t="str">
            <v>HE40090</v>
          </cell>
          <cell r="B305" t="str">
            <v>-</v>
          </cell>
          <cell r="C305" t="str">
            <v xml:space="preserve">TAPA FINAL 40x90 BLANCO </v>
          </cell>
          <cell r="D305" t="str">
            <v>-</v>
          </cell>
          <cell r="E305" t="str">
            <v>un</v>
          </cell>
        </row>
        <row r="306">
          <cell r="A306" t="str">
            <v>HS40090</v>
          </cell>
          <cell r="B306" t="str">
            <v>-</v>
          </cell>
          <cell r="C306" t="str">
            <v xml:space="preserve">PIEZA DE UNIÓN 40x90 BLANCO </v>
          </cell>
          <cell r="D306" t="str">
            <v>-</v>
          </cell>
          <cell r="E306" t="str">
            <v>un</v>
          </cell>
        </row>
        <row r="307">
          <cell r="A307" t="str">
            <v>HSCM-2400-0.390-YL</v>
          </cell>
          <cell r="B307" t="str">
            <v>-</v>
          </cell>
          <cell r="C307" t="str">
            <v xml:space="preserve">TARJETA </v>
          </cell>
          <cell r="D307" t="str">
            <v>-</v>
          </cell>
          <cell r="E307" t="str">
            <v>un</v>
          </cell>
        </row>
        <row r="308">
          <cell r="A308" t="str">
            <v>HSM - E2</v>
          </cell>
          <cell r="B308" t="str">
            <v>-</v>
          </cell>
          <cell r="C308" t="str">
            <v xml:space="preserve">MORTERO AISLANTE FUERTE </v>
          </cell>
          <cell r="D308" t="str">
            <v>-</v>
          </cell>
          <cell r="E308" t="str">
            <v>un</v>
          </cell>
        </row>
        <row r="309">
          <cell r="A309" t="str">
            <v>HSM - SP</v>
          </cell>
          <cell r="B309" t="str">
            <v>-</v>
          </cell>
          <cell r="C309" t="str">
            <v xml:space="preserve">COMPUESTO DE PROTECCIÓN </v>
          </cell>
          <cell r="D309" t="str">
            <v>-</v>
          </cell>
          <cell r="E309" t="str">
            <v>un</v>
          </cell>
        </row>
        <row r="310">
          <cell r="A310" t="str">
            <v>HSM-S</v>
          </cell>
          <cell r="B310" t="str">
            <v>-</v>
          </cell>
          <cell r="C310" t="str">
            <v>MORTERO AISLANTE 20,0Kg OBO</v>
          </cell>
          <cell r="D310" t="str">
            <v>-</v>
          </cell>
          <cell r="E310" t="str">
            <v>un</v>
          </cell>
        </row>
        <row r="311">
          <cell r="A311" t="str">
            <v>ISAV1000R</v>
          </cell>
          <cell r="B311" t="str">
            <v>5408 84 9</v>
          </cell>
          <cell r="C311" t="str">
            <v>TRAVESAÑO AISLANTE AJUSTABLE PARA TUBOS</v>
          </cell>
          <cell r="D311">
            <v>568200</v>
          </cell>
          <cell r="E311" t="str">
            <v>un</v>
          </cell>
        </row>
        <row r="312">
          <cell r="A312" t="str">
            <v>ISAV1000W</v>
          </cell>
          <cell r="B312" t="str">
            <v>5408 85 2</v>
          </cell>
          <cell r="C312" t="str">
            <v>TRAVESAÑO AISLANTE AJUSTABLE PARA PARED</v>
          </cell>
          <cell r="D312">
            <v>539300</v>
          </cell>
          <cell r="E312" t="str">
            <v>un</v>
          </cell>
        </row>
        <row r="313">
          <cell r="A313" t="str">
            <v>isCon 750 SW</v>
          </cell>
          <cell r="B313" t="str">
            <v>5408 00 2</v>
          </cell>
          <cell r="C313" t="str">
            <v>CABLE AISLADO 35mm2 isCon</v>
          </cell>
          <cell r="D313">
            <v>212300</v>
          </cell>
          <cell r="E313" t="str">
            <v>ml</v>
          </cell>
        </row>
        <row r="314">
          <cell r="A314" t="str">
            <v>isCon AP1-16 VA</v>
          </cell>
          <cell r="B314" t="str">
            <v>5408 02 6</v>
          </cell>
          <cell r="C314" t="str">
            <v>PLACA DE CONEXIÓN SENCILLA PARA CABLE isCon</v>
          </cell>
          <cell r="D314">
            <v>160200</v>
          </cell>
          <cell r="E314" t="str">
            <v>un</v>
          </cell>
        </row>
        <row r="315">
          <cell r="A315" t="str">
            <v>isCon AP2-16 VA</v>
          </cell>
          <cell r="B315" t="str">
            <v>5408 02 8</v>
          </cell>
          <cell r="C315" t="str">
            <v>PLACA DE CONEXIÓN DOBLE PARA CABLE isCon</v>
          </cell>
          <cell r="D315">
            <v>199700</v>
          </cell>
          <cell r="E315" t="str">
            <v>un</v>
          </cell>
        </row>
        <row r="316">
          <cell r="A316" t="str">
            <v>isCon Connect</v>
          </cell>
          <cell r="B316" t="str">
            <v>5408 02 2</v>
          </cell>
          <cell r="C316" t="str">
            <v>TERMINAL DE CONEXIÓN PARA CABLE isCon</v>
          </cell>
          <cell r="D316">
            <v>181000</v>
          </cell>
          <cell r="E316" t="str">
            <v>un</v>
          </cell>
        </row>
        <row r="317">
          <cell r="A317" t="str">
            <v>isCon DH</v>
          </cell>
          <cell r="B317" t="str">
            <v>5408 04 3</v>
          </cell>
          <cell r="C317" t="str">
            <v>DISTANCIADOR</v>
          </cell>
          <cell r="D317" t="str">
            <v>-</v>
          </cell>
          <cell r="E317" t="str">
            <v>un</v>
          </cell>
        </row>
        <row r="318">
          <cell r="A318" t="str">
            <v>isCon H VA</v>
          </cell>
          <cell r="B318" t="str">
            <v>5408 05 6</v>
          </cell>
          <cell r="C318" t="str">
            <v>SOPORTE PARA CONDUCTOR 23mm</v>
          </cell>
          <cell r="D318">
            <v>27200</v>
          </cell>
          <cell r="E318" t="str">
            <v>un</v>
          </cell>
        </row>
        <row r="319">
          <cell r="A319" t="str">
            <v>isCon H280 PA</v>
          </cell>
          <cell r="B319" t="str">
            <v>5408 04 9</v>
          </cell>
          <cell r="C319" t="str">
            <v>SOPORTE PARA CONDUCTOR 23mm SOBRE TEJADOS, CONECTOR EN POLIAMIDA</v>
          </cell>
          <cell r="D319">
            <v>49700</v>
          </cell>
          <cell r="E319" t="str">
            <v>un</v>
          </cell>
        </row>
        <row r="320">
          <cell r="A320" t="str">
            <v>isCon HS VA</v>
          </cell>
          <cell r="B320" t="str">
            <v>5408 05 2</v>
          </cell>
          <cell r="C320" t="str">
            <v>SOPORTE PARA CONDUCTOR 23mm CON CINTA DE SUJECIÓN</v>
          </cell>
          <cell r="D320">
            <v>113100</v>
          </cell>
          <cell r="E320" t="str">
            <v>un</v>
          </cell>
        </row>
        <row r="321">
          <cell r="A321" t="str">
            <v>isCon HWS</v>
          </cell>
          <cell r="B321" t="str">
            <v>5408 05 8</v>
          </cell>
          <cell r="C321" t="str">
            <v>PANLE DE INFORMACIÓN</v>
          </cell>
          <cell r="D321" t="str">
            <v>-</v>
          </cell>
          <cell r="E321" t="str">
            <v>un</v>
          </cell>
        </row>
        <row r="322">
          <cell r="A322" t="str">
            <v>isCon PAE</v>
          </cell>
          <cell r="B322" t="str">
            <v>5408 03 6</v>
          </cell>
          <cell r="C322" t="str">
            <v xml:space="preserve">CONECTOR EQUIPOTENCIAL </v>
          </cell>
          <cell r="D322">
            <v>58000</v>
          </cell>
          <cell r="E322" t="str">
            <v>un</v>
          </cell>
        </row>
        <row r="323">
          <cell r="A323" t="str">
            <v>isCon stripper</v>
          </cell>
          <cell r="B323" t="str">
            <v>5408 00 9</v>
          </cell>
          <cell r="C323" t="str">
            <v>PINZA PELACABLE PARA isCon</v>
          </cell>
          <cell r="D323">
            <v>2761100</v>
          </cell>
          <cell r="E323" t="str">
            <v>un</v>
          </cell>
        </row>
        <row r="324">
          <cell r="A324" t="str">
            <v>isFang 3B-100</v>
          </cell>
          <cell r="B324" t="str">
            <v>5408 96 8</v>
          </cell>
          <cell r="C324" t="str">
            <v>BASE TRIPODE PARA PUNTA VA</v>
          </cell>
          <cell r="D324">
            <v>2980100</v>
          </cell>
          <cell r="E324" t="str">
            <v>un</v>
          </cell>
        </row>
        <row r="325">
          <cell r="A325" t="str">
            <v>isFang 3B-100 AL</v>
          </cell>
          <cell r="B325" t="str">
            <v>5408 96 6</v>
          </cell>
          <cell r="C325" t="str">
            <v>BASE TRIPODE PARA PUNTA AL</v>
          </cell>
          <cell r="D325">
            <v>2489000</v>
          </cell>
          <cell r="E325" t="str">
            <v>un</v>
          </cell>
        </row>
        <row r="326">
          <cell r="A326" t="str">
            <v>isFang 3B-100-A</v>
          </cell>
          <cell r="B326" t="str">
            <v>5408 93 0</v>
          </cell>
          <cell r="C326" t="str">
            <v xml:space="preserve">BASE TRIPODE PARA PUNTA  </v>
          </cell>
          <cell r="D326">
            <v>3571000</v>
          </cell>
          <cell r="E326" t="str">
            <v>un</v>
          </cell>
        </row>
        <row r="327">
          <cell r="A327" t="str">
            <v>isFang 3B-150</v>
          </cell>
          <cell r="B327" t="str">
            <v>5408 96 9</v>
          </cell>
          <cell r="C327" t="str">
            <v>BASE TRIPODE PARA PUNTA VA</v>
          </cell>
          <cell r="D327" t="str">
            <v>-</v>
          </cell>
          <cell r="E327" t="str">
            <v>un</v>
          </cell>
        </row>
        <row r="328">
          <cell r="A328" t="str">
            <v>isFang 3B-150 AL</v>
          </cell>
          <cell r="B328" t="str">
            <v>5408 96 7</v>
          </cell>
          <cell r="C328" t="str">
            <v>BASE TRIPODE PARA PUNTA AL</v>
          </cell>
          <cell r="D328">
            <v>3976000</v>
          </cell>
          <cell r="E328" t="str">
            <v>un</v>
          </cell>
        </row>
        <row r="329">
          <cell r="A329" t="str">
            <v>isFang 3B-150-A</v>
          </cell>
          <cell r="B329" t="str">
            <v>5408 93 2</v>
          </cell>
          <cell r="C329" t="str">
            <v xml:space="preserve">BASE TRIPODE PARA PUNTA  </v>
          </cell>
          <cell r="D329" t="str">
            <v>-</v>
          </cell>
          <cell r="E329" t="str">
            <v>un</v>
          </cell>
        </row>
        <row r="330">
          <cell r="A330" t="str">
            <v>isFang 3B-G1</v>
          </cell>
          <cell r="B330" t="str">
            <v>5408 97 1</v>
          </cell>
          <cell r="C330" t="str">
            <v>VARILLA ROSCADA isFang 3B 270mm</v>
          </cell>
          <cell r="D330">
            <v>155100</v>
          </cell>
          <cell r="E330" t="str">
            <v>un</v>
          </cell>
        </row>
        <row r="331">
          <cell r="A331" t="str">
            <v>isFang 3B-G2</v>
          </cell>
          <cell r="B331" t="str">
            <v>5408 97 2</v>
          </cell>
          <cell r="C331" t="str">
            <v>VARILLA ROSCADA isFang 3B 340mm</v>
          </cell>
          <cell r="D331">
            <v>164000</v>
          </cell>
          <cell r="E331" t="str">
            <v>un</v>
          </cell>
        </row>
        <row r="332">
          <cell r="A332" t="str">
            <v>isFang 3B-G3</v>
          </cell>
          <cell r="B332" t="str">
            <v>5408 97 3</v>
          </cell>
          <cell r="C332" t="str">
            <v>VARILLA ROSCADA isFang 3B 430mm</v>
          </cell>
          <cell r="D332">
            <v>174000</v>
          </cell>
          <cell r="E332" t="str">
            <v>un</v>
          </cell>
        </row>
        <row r="333">
          <cell r="A333" t="str">
            <v>isFang 4000</v>
          </cell>
          <cell r="B333" t="str">
            <v>5408 94 2</v>
          </cell>
          <cell r="C333" t="str">
            <v>PUNTA CAPTORA AISLADA 4m</v>
          </cell>
          <cell r="D333">
            <v>2838200</v>
          </cell>
          <cell r="E333" t="str">
            <v>un</v>
          </cell>
        </row>
        <row r="334">
          <cell r="A334" t="str">
            <v>isFang 6000</v>
          </cell>
          <cell r="B334" t="str">
            <v>5408 94 6</v>
          </cell>
          <cell r="C334" t="str">
            <v>PUNTA CAPTORA AISLADA 6m</v>
          </cell>
          <cell r="D334">
            <v>3187000</v>
          </cell>
          <cell r="E334" t="str">
            <v>un</v>
          </cell>
        </row>
        <row r="335">
          <cell r="A335" t="str">
            <v>isFang IN 4000</v>
          </cell>
          <cell r="B335" t="str">
            <v>5408 93 4</v>
          </cell>
          <cell r="C335" t="str">
            <v>PUNTA CAPTORA AISLADA 4m</v>
          </cell>
          <cell r="D335">
            <v>2684000</v>
          </cell>
          <cell r="E335" t="str">
            <v>un</v>
          </cell>
        </row>
        <row r="336">
          <cell r="A336" t="str">
            <v>isFang IN 6000</v>
          </cell>
          <cell r="B336" t="str">
            <v>5408 93 6</v>
          </cell>
          <cell r="C336" t="str">
            <v>PUNTA CAPTORA AISLADA 6m</v>
          </cell>
          <cell r="D336">
            <v>3409000</v>
          </cell>
          <cell r="E336" t="str">
            <v>un</v>
          </cell>
        </row>
        <row r="337">
          <cell r="A337" t="str">
            <v>isFang IN-A 4000</v>
          </cell>
          <cell r="B337" t="str">
            <v>5408 93 8</v>
          </cell>
          <cell r="C337" t="str">
            <v>PUNTA CAPTORA AISLADA  4m</v>
          </cell>
          <cell r="D337">
            <v>2956000</v>
          </cell>
          <cell r="E337" t="str">
            <v>un</v>
          </cell>
        </row>
        <row r="338">
          <cell r="A338" t="str">
            <v>isFang IN-A 6000</v>
          </cell>
          <cell r="B338" t="str">
            <v>5408 94 0</v>
          </cell>
          <cell r="C338" t="str">
            <v>PUNTA CAPTORA AISLADA 6m</v>
          </cell>
          <cell r="D338">
            <v>3607000</v>
          </cell>
          <cell r="E338" t="str">
            <v>un</v>
          </cell>
        </row>
        <row r="339">
          <cell r="A339" t="str">
            <v>isFang TR100</v>
          </cell>
          <cell r="B339" t="str">
            <v>5408 95 6</v>
          </cell>
          <cell r="C339" t="str">
            <v>SOPORTE isFang PARA TUBOS 50-300mm</v>
          </cell>
          <cell r="D339">
            <v>244000</v>
          </cell>
          <cell r="E339" t="str">
            <v>un</v>
          </cell>
        </row>
        <row r="340">
          <cell r="A340" t="str">
            <v>isFang TR100 100</v>
          </cell>
          <cell r="B340" t="str">
            <v>5408 95 5</v>
          </cell>
          <cell r="C340" t="str">
            <v>SOPORTE isFang PARA TUBOS 50-300mm CON DISTANCIADOR 100mm</v>
          </cell>
          <cell r="D340">
            <v>453800</v>
          </cell>
          <cell r="E340" t="str">
            <v>un</v>
          </cell>
        </row>
        <row r="341">
          <cell r="A341" t="str">
            <v>isFang TR100 200</v>
          </cell>
          <cell r="B341" t="str">
            <v>5408 95 7</v>
          </cell>
          <cell r="C341" t="str">
            <v>SOPORTE isFang PARA TUBOS 50-300mm CON DISTANCIADOR 200mm</v>
          </cell>
          <cell r="D341">
            <v>540600</v>
          </cell>
          <cell r="E341" t="str">
            <v>un</v>
          </cell>
        </row>
        <row r="342">
          <cell r="A342" t="str">
            <v>isFang TW200</v>
          </cell>
          <cell r="B342" t="str">
            <v>5408 95 4</v>
          </cell>
          <cell r="C342" t="str">
            <v>SOPORTE isFang PARA MONTAJE SOBRE PARED 200-300mm</v>
          </cell>
          <cell r="D342">
            <v>888300</v>
          </cell>
          <cell r="E342" t="str">
            <v>un</v>
          </cell>
        </row>
        <row r="343">
          <cell r="A343" t="str">
            <v>isFang TW30</v>
          </cell>
          <cell r="B343" t="str">
            <v>5408 95 2</v>
          </cell>
          <cell r="C343" t="str">
            <v>SOPORTE isFang PARA MONTAJE SOBRE PARED</v>
          </cell>
          <cell r="D343">
            <v>148700</v>
          </cell>
          <cell r="E343" t="str">
            <v>un</v>
          </cell>
        </row>
        <row r="344">
          <cell r="A344" t="str">
            <v>ISO-A-500</v>
          </cell>
          <cell r="B344" t="str">
            <v>5408 80 6</v>
          </cell>
          <cell r="C344" t="str">
            <v>DISTANCIADRO AISLANTE 500mm</v>
          </cell>
          <cell r="D344">
            <v>200500</v>
          </cell>
          <cell r="E344" t="str">
            <v>un</v>
          </cell>
        </row>
        <row r="345">
          <cell r="A345" t="str">
            <v>ISO-A-800</v>
          </cell>
          <cell r="B345" t="str">
            <v>5408 81 4</v>
          </cell>
          <cell r="C345" t="str">
            <v>DISTANCIADOR AISLANTE 800mm</v>
          </cell>
          <cell r="D345">
            <v>248100</v>
          </cell>
          <cell r="E345" t="str">
            <v>un</v>
          </cell>
        </row>
        <row r="346">
          <cell r="A346" t="str">
            <v>ISOLAB</v>
          </cell>
          <cell r="B346" t="str">
            <v>5096 81 2</v>
          </cell>
          <cell r="C346" t="str">
            <v>EQUIPO DE PRUEBA PARA DPS TIPO VARISTOR</v>
          </cell>
          <cell r="D346" t="str">
            <v>-</v>
          </cell>
          <cell r="E346" t="str">
            <v>un</v>
          </cell>
        </row>
        <row r="347">
          <cell r="A347" t="str">
            <v>J-128</v>
          </cell>
          <cell r="B347" t="str">
            <v>N/A</v>
          </cell>
          <cell r="C347" t="str">
            <v xml:space="preserve">LUBRICANTEJ POLIWATER 1 </v>
          </cell>
          <cell r="D347" t="str">
            <v>-</v>
          </cell>
          <cell r="E347" t="str">
            <v>un</v>
          </cell>
        </row>
        <row r="348">
          <cell r="A348" t="str">
            <v>K 12 1818 FS</v>
          </cell>
          <cell r="B348" t="str">
            <v>-</v>
          </cell>
          <cell r="C348" t="str">
            <v xml:space="preserve">SOPORTE A MURO GALV. </v>
          </cell>
          <cell r="D348" t="str">
            <v>-</v>
          </cell>
          <cell r="E348" t="str">
            <v>un</v>
          </cell>
        </row>
        <row r="349">
          <cell r="A349" t="str">
            <v>KAB GR FS</v>
          </cell>
          <cell r="B349" t="str">
            <v>-</v>
          </cell>
          <cell r="C349" t="str">
            <v xml:space="preserve">CONECTOR METALICO PARA </v>
          </cell>
          <cell r="D349" t="str">
            <v>-</v>
          </cell>
          <cell r="E349" t="str">
            <v>un</v>
          </cell>
        </row>
        <row r="350">
          <cell r="A350" t="str">
            <v>KAB GR FT</v>
          </cell>
          <cell r="B350" t="str">
            <v>-</v>
          </cell>
          <cell r="C350" t="str">
            <v xml:space="preserve">CONECTOR METALICO PARA  </v>
          </cell>
          <cell r="D350" t="str">
            <v>-</v>
          </cell>
          <cell r="E350" t="str">
            <v>un</v>
          </cell>
        </row>
        <row r="351">
          <cell r="A351" t="str">
            <v>KAB GR VA 1.4301</v>
          </cell>
          <cell r="B351" t="str">
            <v>-</v>
          </cell>
          <cell r="C351" t="str">
            <v xml:space="preserve">PLACA DE SALIDA DEL CABLE  </v>
          </cell>
          <cell r="D351" t="str">
            <v>-</v>
          </cell>
          <cell r="E351" t="str">
            <v>un</v>
          </cell>
        </row>
        <row r="352">
          <cell r="A352" t="str">
            <v>KBK - SG 1</v>
          </cell>
          <cell r="B352" t="str">
            <v>-</v>
          </cell>
          <cell r="C352" t="str">
            <v xml:space="preserve">REJILLA DE ARMADURA DE </v>
          </cell>
          <cell r="D352" t="str">
            <v>-</v>
          </cell>
          <cell r="E352" t="str">
            <v>un</v>
          </cell>
        </row>
        <row r="353">
          <cell r="A353" t="str">
            <v>KBK 1</v>
          </cell>
          <cell r="B353" t="str">
            <v>-</v>
          </cell>
          <cell r="C353" t="str">
            <v xml:space="preserve">ALMOHADILLA CONTRA FUEGO </v>
          </cell>
          <cell r="D353" t="str">
            <v>-</v>
          </cell>
          <cell r="E353" t="str">
            <v>un</v>
          </cell>
        </row>
        <row r="354">
          <cell r="A354" t="str">
            <v>KBK 2</v>
          </cell>
          <cell r="B354" t="str">
            <v>-</v>
          </cell>
          <cell r="C354" t="str">
            <v xml:space="preserve">ALMOHADILLA CONTRA FUEGO </v>
          </cell>
          <cell r="D354" t="str">
            <v>-</v>
          </cell>
          <cell r="E354" t="str">
            <v>un</v>
          </cell>
        </row>
        <row r="355">
          <cell r="A355" t="str">
            <v>KL-T 02-06</v>
          </cell>
          <cell r="B355" t="str">
            <v>-</v>
          </cell>
          <cell r="C355" t="str">
            <v xml:space="preserve">REGLETA DE CONEXIÓN SERIE T </v>
          </cell>
          <cell r="D355" t="str">
            <v>-</v>
          </cell>
          <cell r="E355" t="str">
            <v>un</v>
          </cell>
        </row>
        <row r="356">
          <cell r="A356" t="str">
            <v>Koax B-E2 FF-F</v>
          </cell>
          <cell r="B356" t="str">
            <v>5082 42 2</v>
          </cell>
          <cell r="C356" t="str">
            <v xml:space="preserve">DPS LINEAS </v>
          </cell>
          <cell r="D356" t="str">
            <v>-</v>
          </cell>
          <cell r="E356" t="str">
            <v>un</v>
          </cell>
        </row>
        <row r="357">
          <cell r="A357" t="str">
            <v>Koax N-E5MF-C</v>
          </cell>
          <cell r="B357" t="str">
            <v>-</v>
          </cell>
          <cell r="C357" t="str">
            <v xml:space="preserve">DPS LINEAS COAXIALES TIPO </v>
          </cell>
          <cell r="D357" t="str">
            <v>-</v>
          </cell>
          <cell r="E357" t="str">
            <v>un</v>
          </cell>
        </row>
        <row r="358">
          <cell r="A358" t="str">
            <v>KOAXB-E2/MF-C</v>
          </cell>
          <cell r="B358" t="str">
            <v>5082 41 2</v>
          </cell>
          <cell r="C358" t="str">
            <v xml:space="preserve">DISPOSITIVO PROTECCIÓN KOAX </v>
          </cell>
          <cell r="D358">
            <v>682000</v>
          </cell>
          <cell r="E358" t="str">
            <v>un</v>
          </cell>
        </row>
        <row r="359">
          <cell r="A359" t="str">
            <v>KS GR VA</v>
          </cell>
          <cell r="B359" t="str">
            <v>-</v>
          </cell>
          <cell r="C359" t="str">
            <v xml:space="preserve">GRAPA DIVISOR BANDEJA </v>
          </cell>
          <cell r="D359" t="str">
            <v>-</v>
          </cell>
          <cell r="E359" t="str">
            <v>un</v>
          </cell>
        </row>
        <row r="360">
          <cell r="A360" t="str">
            <v>KS-S ES</v>
          </cell>
          <cell r="B360" t="str">
            <v>-</v>
          </cell>
          <cell r="C360" t="str">
            <v>PLACA MARCACION DE PARED</v>
          </cell>
          <cell r="D360" t="str">
            <v>-</v>
          </cell>
          <cell r="E360" t="str">
            <v>un</v>
          </cell>
        </row>
        <row r="361">
          <cell r="A361" t="str">
            <v>KVM</v>
          </cell>
          <cell r="B361" t="str">
            <v>-</v>
          </cell>
          <cell r="C361" t="str">
            <v xml:space="preserve">SELLANTE DE HUMADAD </v>
          </cell>
          <cell r="D361" t="str">
            <v>-</v>
          </cell>
          <cell r="E361" t="str">
            <v>un</v>
          </cell>
        </row>
        <row r="362">
          <cell r="A362" t="str">
            <v>LC-63</v>
          </cell>
          <cell r="B362" t="str">
            <v>5096 97 0</v>
          </cell>
          <cell r="C362" t="str">
            <v xml:space="preserve">BOBINA DE DESACOPLAMIENTO </v>
          </cell>
          <cell r="D362" t="str">
            <v>-</v>
          </cell>
          <cell r="E362" t="str">
            <v>un</v>
          </cell>
        </row>
        <row r="363">
          <cell r="A363" t="str">
            <v>LD 100100HB90C</v>
          </cell>
          <cell r="B363" t="str">
            <v>-</v>
          </cell>
          <cell r="C363" t="str">
            <v xml:space="preserve">CURVA HORIZONTAL 90° CANAL </v>
          </cell>
          <cell r="D363" t="str">
            <v>-</v>
          </cell>
          <cell r="E363" t="str">
            <v>un</v>
          </cell>
        </row>
        <row r="364">
          <cell r="A364" t="str">
            <v>LD 100100HTC</v>
          </cell>
          <cell r="B364" t="str">
            <v>-</v>
          </cell>
          <cell r="C364" t="str">
            <v>UNIÓN T HORIZONTAL 100x100mm</v>
          </cell>
          <cell r="D364" t="str">
            <v>-</v>
          </cell>
          <cell r="E364" t="str">
            <v>un</v>
          </cell>
        </row>
        <row r="365">
          <cell r="A365" t="str">
            <v>LD 50050CCY</v>
          </cell>
          <cell r="B365" t="str">
            <v>-</v>
          </cell>
          <cell r="C365" t="str">
            <v>CANAL FIBRA OPTICA 50x50x200</v>
          </cell>
          <cell r="D365" t="str">
            <v>-</v>
          </cell>
          <cell r="E365" t="str">
            <v>un</v>
          </cell>
        </row>
        <row r="366">
          <cell r="A366" t="str">
            <v>LD C100100</v>
          </cell>
          <cell r="B366" t="str">
            <v>-</v>
          </cell>
          <cell r="C366" t="str">
            <v xml:space="preserve">ACOPLE CANAL FIBRA OPTICA </v>
          </cell>
          <cell r="D366" t="str">
            <v>-</v>
          </cell>
          <cell r="E366" t="str">
            <v>un</v>
          </cell>
        </row>
        <row r="367">
          <cell r="A367" t="str">
            <v>LD C50050</v>
          </cell>
          <cell r="B367" t="str">
            <v>-</v>
          </cell>
          <cell r="C367" t="str">
            <v xml:space="preserve">ACOPLE CANAL FIBRA OPTICA </v>
          </cell>
          <cell r="D367" t="str">
            <v>-</v>
          </cell>
          <cell r="E367" t="str">
            <v>un</v>
          </cell>
        </row>
        <row r="368">
          <cell r="A368" t="str">
            <v>LD E050</v>
          </cell>
          <cell r="B368" t="str">
            <v>-</v>
          </cell>
          <cell r="C368" t="str">
            <v xml:space="preserve">PIEZA FINAL CANAL FIBRA </v>
          </cell>
          <cell r="D368" t="str">
            <v>-</v>
          </cell>
          <cell r="E368" t="str">
            <v>un</v>
          </cell>
        </row>
        <row r="369">
          <cell r="A369" t="str">
            <v>LD MC100</v>
          </cell>
          <cell r="B369" t="str">
            <v>-</v>
          </cell>
          <cell r="C369" t="str">
            <v xml:space="preserve">SOPORTE PARA FIBRA OPTICA </v>
          </cell>
          <cell r="D369" t="str">
            <v>-</v>
          </cell>
          <cell r="E369" t="str">
            <v>un</v>
          </cell>
        </row>
        <row r="370">
          <cell r="A370" t="str">
            <v>LK4 40025</v>
          </cell>
          <cell r="B370" t="str">
            <v>-</v>
          </cell>
          <cell r="C370" t="str">
            <v xml:space="preserve">CANAL DE CUADRO TIPO LK4 </v>
          </cell>
          <cell r="D370" t="str">
            <v>-</v>
          </cell>
          <cell r="E370" t="str">
            <v>un</v>
          </cell>
        </row>
        <row r="371">
          <cell r="A371" t="str">
            <v>LK4 40040</v>
          </cell>
          <cell r="B371" t="str">
            <v>-</v>
          </cell>
          <cell r="C371" t="str">
            <v xml:space="preserve">CANAL DE CUADRO TIPO LK4 </v>
          </cell>
          <cell r="D371" t="str">
            <v>-</v>
          </cell>
          <cell r="E371" t="str">
            <v>un</v>
          </cell>
        </row>
        <row r="372">
          <cell r="A372" t="str">
            <v>LK4 40080</v>
          </cell>
          <cell r="B372" t="str">
            <v>-</v>
          </cell>
          <cell r="C372" t="str">
            <v xml:space="preserve">CANAL DE CUADRO TIPO LK4 </v>
          </cell>
          <cell r="D372" t="str">
            <v>-</v>
          </cell>
          <cell r="E372" t="str">
            <v>un</v>
          </cell>
        </row>
        <row r="373">
          <cell r="A373" t="str">
            <v>LK4 600120</v>
          </cell>
          <cell r="B373" t="str">
            <v>-</v>
          </cell>
          <cell r="C373" t="str">
            <v xml:space="preserve">CANAL DE CUADRO TIPO LK4 </v>
          </cell>
          <cell r="D373" t="str">
            <v>-</v>
          </cell>
          <cell r="E373" t="str">
            <v>un</v>
          </cell>
        </row>
        <row r="374">
          <cell r="A374" t="str">
            <v>LK4 60040</v>
          </cell>
          <cell r="B374" t="str">
            <v>-</v>
          </cell>
          <cell r="C374" t="str">
            <v xml:space="preserve">CANAL DE CUADRO TIPO LK4 </v>
          </cell>
          <cell r="D374" t="str">
            <v>-</v>
          </cell>
          <cell r="E374" t="str">
            <v>un</v>
          </cell>
        </row>
        <row r="375">
          <cell r="A375" t="str">
            <v>LK4 60060</v>
          </cell>
          <cell r="B375" t="str">
            <v>-</v>
          </cell>
          <cell r="C375" t="str">
            <v xml:space="preserve">CANAL DE CUADRO TIPO LK4 </v>
          </cell>
          <cell r="D375" t="str">
            <v>-</v>
          </cell>
          <cell r="E375" t="str">
            <v>un</v>
          </cell>
        </row>
        <row r="376">
          <cell r="A376" t="str">
            <v>LK4 60080</v>
          </cell>
          <cell r="B376" t="str">
            <v>-</v>
          </cell>
          <cell r="C376" t="str">
            <v xml:space="preserve">CANAL DE CUADRO TIPO LK4 </v>
          </cell>
          <cell r="D376" t="str">
            <v>-</v>
          </cell>
          <cell r="E376" t="str">
            <v>un</v>
          </cell>
        </row>
        <row r="377">
          <cell r="A377" t="str">
            <v>LK4 80120</v>
          </cell>
          <cell r="B377" t="str">
            <v>-</v>
          </cell>
          <cell r="C377" t="str">
            <v xml:space="preserve">CANAL DE CUADRO TIPO LK4 </v>
          </cell>
          <cell r="D377" t="str">
            <v>-</v>
          </cell>
          <cell r="E377" t="str">
            <v>un</v>
          </cell>
        </row>
        <row r="378">
          <cell r="A378" t="str">
            <v>LSA-A-LEI</v>
          </cell>
          <cell r="B378" t="str">
            <v>5084 00 8</v>
          </cell>
          <cell r="C378" t="str">
            <v xml:space="preserve">ZOCALO CONEXIÓN 10 PARES DE </v>
          </cell>
          <cell r="D378">
            <v>101000</v>
          </cell>
          <cell r="E378" t="str">
            <v>un</v>
          </cell>
        </row>
        <row r="379">
          <cell r="A379" t="str">
            <v>LSA-BF 180</v>
          </cell>
          <cell r="B379" t="str">
            <v>5084 02 4</v>
          </cell>
          <cell r="C379" t="str">
            <v xml:space="preserve">MODULO PROTEC-FINA/BASICA </v>
          </cell>
          <cell r="D379">
            <v>326000</v>
          </cell>
          <cell r="E379" t="str">
            <v>un</v>
          </cell>
        </row>
        <row r="380">
          <cell r="A380" t="str">
            <v>LSA-BF 24</v>
          </cell>
          <cell r="B380" t="str">
            <v>5084 02 8</v>
          </cell>
          <cell r="C380" t="str">
            <v xml:space="preserve">MODULO PROTEC-FINA/BASICA </v>
          </cell>
          <cell r="D380">
            <v>326000</v>
          </cell>
          <cell r="E380" t="str">
            <v>un</v>
          </cell>
        </row>
        <row r="381">
          <cell r="A381" t="str">
            <v>LSA-B-MAG</v>
          </cell>
          <cell r="B381" t="str">
            <v>5084 02 0</v>
          </cell>
          <cell r="C381" t="str">
            <v xml:space="preserve">CARTUCHO CON 20 </v>
          </cell>
          <cell r="D381">
            <v>602000</v>
          </cell>
          <cell r="E381" t="str">
            <v>un</v>
          </cell>
        </row>
        <row r="382">
          <cell r="A382" t="str">
            <v>LSA-E-LEI</v>
          </cell>
          <cell r="B382" t="str">
            <v>5084 01 6</v>
          </cell>
          <cell r="C382" t="str">
            <v xml:space="preserve">SOPORTE PUESTA A TIERRA </v>
          </cell>
          <cell r="D382">
            <v>206000</v>
          </cell>
          <cell r="E382" t="str">
            <v>un</v>
          </cell>
        </row>
        <row r="383">
          <cell r="A383" t="str">
            <v>LSA-M</v>
          </cell>
          <cell r="B383" t="str">
            <v>5084 03 6</v>
          </cell>
          <cell r="C383" t="str">
            <v xml:space="preserve">SOPORTE PARA INSTALACIÓN </v>
          </cell>
          <cell r="D383">
            <v>87000</v>
          </cell>
          <cell r="E383" t="str">
            <v>un</v>
          </cell>
        </row>
        <row r="384">
          <cell r="A384" t="str">
            <v>LSA-T-LEI</v>
          </cell>
          <cell r="B384" t="str">
            <v>5084 01 2</v>
          </cell>
          <cell r="C384" t="str">
            <v xml:space="preserve">ZOCALO SEPARACION 10 PARES </v>
          </cell>
          <cell r="D384">
            <v>129000</v>
          </cell>
          <cell r="E384" t="str">
            <v>un</v>
          </cell>
        </row>
        <row r="385">
          <cell r="A385" t="str">
            <v>LSA-TOOL</v>
          </cell>
          <cell r="B385" t="str">
            <v>5084 04 0</v>
          </cell>
          <cell r="C385" t="str">
            <v xml:space="preserve">HERRAMIENTA CONEXIÓN DE </v>
          </cell>
          <cell r="D385">
            <v>33000</v>
          </cell>
          <cell r="E385" t="str">
            <v>un</v>
          </cell>
        </row>
        <row r="386">
          <cell r="A386" t="str">
            <v>M-193</v>
          </cell>
          <cell r="B386" t="str">
            <v>N/A</v>
          </cell>
          <cell r="C386" t="str">
            <v xml:space="preserve">CONDUCTOR PLANO EN ALUMINIO 30mmx3.5mmx6m </v>
          </cell>
          <cell r="D386">
            <v>8100</v>
          </cell>
          <cell r="E386" t="str">
            <v>ml</v>
          </cell>
        </row>
        <row r="387">
          <cell r="A387" t="str">
            <v>MB 1</v>
          </cell>
          <cell r="B387" t="str">
            <v>5096 64 8</v>
          </cell>
          <cell r="C387" t="str">
            <v xml:space="preserve">ZOCALO PARA MODULO 1 POLO </v>
          </cell>
          <cell r="D387" t="str">
            <v>-</v>
          </cell>
          <cell r="E387" t="str">
            <v>un</v>
          </cell>
        </row>
        <row r="388">
          <cell r="A388" t="str">
            <v>MB 1+FS</v>
          </cell>
          <cell r="B388" t="str">
            <v>5096 64 9</v>
          </cell>
          <cell r="C388" t="str">
            <v xml:space="preserve">ZOCALO 1 POLO SEÑALIZACION </v>
          </cell>
          <cell r="D388" t="str">
            <v>-</v>
          </cell>
          <cell r="E388" t="str">
            <v>un</v>
          </cell>
        </row>
        <row r="389">
          <cell r="A389" t="str">
            <v>MB 1+NPE</v>
          </cell>
          <cell r="B389" t="str">
            <v>5096 65 0</v>
          </cell>
          <cell r="C389" t="str">
            <v>ZOCALO 1 POLO+NPE OBO</v>
          </cell>
          <cell r="D389" t="str">
            <v>-</v>
          </cell>
          <cell r="E389" t="str">
            <v>un</v>
          </cell>
        </row>
        <row r="390">
          <cell r="A390" t="str">
            <v>MB 1+NPE+FS</v>
          </cell>
          <cell r="B390" t="str">
            <v>5096 65 1</v>
          </cell>
          <cell r="C390" t="str">
            <v xml:space="preserve">ZOCALO 1 POLO+NPE CON </v>
          </cell>
          <cell r="D390" t="str">
            <v>-</v>
          </cell>
          <cell r="E390" t="str">
            <v>un</v>
          </cell>
        </row>
        <row r="391">
          <cell r="A391" t="str">
            <v>MB 2</v>
          </cell>
          <cell r="B391" t="str">
            <v>5096 65 3</v>
          </cell>
          <cell r="C391" t="str">
            <v>ZOCALO 2 POLOS OBO</v>
          </cell>
          <cell r="D391" t="str">
            <v>-</v>
          </cell>
          <cell r="E391" t="str">
            <v>un</v>
          </cell>
        </row>
        <row r="392">
          <cell r="A392" t="str">
            <v>MB 2+FS</v>
          </cell>
          <cell r="B392" t="str">
            <v>5096 65 4</v>
          </cell>
          <cell r="C392" t="str">
            <v xml:space="preserve">ZOCALO 2 POLOS CON </v>
          </cell>
          <cell r="D392" t="str">
            <v>-</v>
          </cell>
          <cell r="E392" t="str">
            <v>un</v>
          </cell>
        </row>
        <row r="393">
          <cell r="A393" t="str">
            <v>MB 2+NPE</v>
          </cell>
          <cell r="B393" t="str">
            <v>5096 65 5</v>
          </cell>
          <cell r="C393" t="str">
            <v>ZOCALO 2 POLO+NPE OBO</v>
          </cell>
          <cell r="D393" t="str">
            <v>-</v>
          </cell>
          <cell r="E393" t="str">
            <v>un</v>
          </cell>
        </row>
        <row r="394">
          <cell r="A394" t="str">
            <v>MB 2+NPE+FS</v>
          </cell>
          <cell r="B394" t="str">
            <v>5096 65 7</v>
          </cell>
          <cell r="C394" t="str">
            <v xml:space="preserve">ZOCALO 2 POLO+NPE CON </v>
          </cell>
          <cell r="D394" t="str">
            <v>-</v>
          </cell>
          <cell r="E394" t="str">
            <v>un</v>
          </cell>
        </row>
        <row r="395">
          <cell r="A395" t="str">
            <v>MB 3+NPE</v>
          </cell>
          <cell r="B395" t="str">
            <v>5096 66 9</v>
          </cell>
          <cell r="C395" t="str">
            <v>ZOCALO 3 POLOS + NPE OBO</v>
          </cell>
          <cell r="D395" t="str">
            <v>-</v>
          </cell>
          <cell r="E395" t="str">
            <v>un</v>
          </cell>
        </row>
        <row r="396">
          <cell r="A396" t="str">
            <v>MB 4</v>
          </cell>
          <cell r="B396" t="str">
            <v>5096 68 0</v>
          </cell>
          <cell r="C396" t="str">
            <v>ZOCALO 4 POLOS OBO</v>
          </cell>
          <cell r="D396" t="str">
            <v>-</v>
          </cell>
          <cell r="E396" t="str">
            <v>un</v>
          </cell>
        </row>
        <row r="397">
          <cell r="A397" t="str">
            <v>MB 50-3+NPE</v>
          </cell>
          <cell r="B397" t="str">
            <v>5096 67 5</v>
          </cell>
          <cell r="C397" t="str">
            <v>ZOCALO 3 POLOS + NPE OBO</v>
          </cell>
          <cell r="D397" t="str">
            <v>-</v>
          </cell>
          <cell r="E397" t="str">
            <v>un</v>
          </cell>
        </row>
        <row r="398">
          <cell r="A398" t="str">
            <v>MB3+FS</v>
          </cell>
          <cell r="B398" t="str">
            <v>5096 66 7</v>
          </cell>
          <cell r="C398" t="str">
            <v xml:space="preserve">ZOCALO 3 POLOS CON </v>
          </cell>
          <cell r="D398" t="str">
            <v>-</v>
          </cell>
          <cell r="E398" t="str">
            <v>un</v>
          </cell>
        </row>
        <row r="399">
          <cell r="A399" t="str">
            <v>MB3+NPE+FS</v>
          </cell>
          <cell r="B399" t="str">
            <v>5096 67 1</v>
          </cell>
          <cell r="C399" t="str">
            <v xml:space="preserve">ZOCALO 3 POLOS+NPE CON </v>
          </cell>
          <cell r="D399" t="str">
            <v>-</v>
          </cell>
          <cell r="E399" t="str">
            <v>un</v>
          </cell>
        </row>
        <row r="400">
          <cell r="A400" t="str">
            <v>MB4+FS</v>
          </cell>
          <cell r="B400" t="str">
            <v>5096 68 2</v>
          </cell>
          <cell r="C400" t="str">
            <v xml:space="preserve">ZOCALO CON SEÑALIZACION </v>
          </cell>
          <cell r="D400" t="str">
            <v>-</v>
          </cell>
          <cell r="E400" t="str">
            <v>un</v>
          </cell>
        </row>
        <row r="401">
          <cell r="A401" t="str">
            <v>MC 50-B VDE</v>
          </cell>
          <cell r="B401" t="str">
            <v>5096 82 0</v>
          </cell>
          <cell r="C401" t="str">
            <v>DPS CLASE I 50kA (10/350) OBO</v>
          </cell>
          <cell r="D401">
            <v>802000</v>
          </cell>
          <cell r="E401" t="str">
            <v>un</v>
          </cell>
        </row>
        <row r="402">
          <cell r="A402" t="str">
            <v>MCD 125-B/NPE</v>
          </cell>
          <cell r="B402" t="str">
            <v>5096 86 5</v>
          </cell>
          <cell r="C402" t="str">
            <v xml:space="preserve">DPS COORDINADO CLASE I 125kA </v>
          </cell>
          <cell r="D402">
            <v>963000</v>
          </cell>
          <cell r="E402" t="str">
            <v>un</v>
          </cell>
        </row>
        <row r="403">
          <cell r="A403" t="str">
            <v>MCD 50-B</v>
          </cell>
          <cell r="B403" t="str">
            <v>5096 84 9</v>
          </cell>
          <cell r="C403" t="str">
            <v>DPS CLASE I 50kA (10/350) OBO</v>
          </cell>
          <cell r="D403">
            <v>1047000</v>
          </cell>
          <cell r="E403" t="str">
            <v>un</v>
          </cell>
        </row>
        <row r="404">
          <cell r="A404" t="str">
            <v>MCD 50-B/2</v>
          </cell>
          <cell r="B404" t="str">
            <v>-</v>
          </cell>
          <cell r="C404" t="str">
            <v xml:space="preserve">DPS CLASE I,2 POLOS,50 kA </v>
          </cell>
          <cell r="D404" t="str">
            <v>-</v>
          </cell>
          <cell r="E404" t="str">
            <v>un</v>
          </cell>
        </row>
        <row r="405">
          <cell r="A405" t="str">
            <v>MCD 50-B/3</v>
          </cell>
          <cell r="B405" t="str">
            <v>5096 87 7</v>
          </cell>
          <cell r="C405" t="str">
            <v xml:space="preserve">DPS CLASE I,3 POLOS, 50 kA </v>
          </cell>
          <cell r="D405">
            <v>3141000</v>
          </cell>
          <cell r="E405" t="str">
            <v>un</v>
          </cell>
        </row>
        <row r="406">
          <cell r="A406" t="str">
            <v>MCD 50-B/3-320</v>
          </cell>
          <cell r="B406" t="str">
            <v>-</v>
          </cell>
          <cell r="C406" t="str">
            <v xml:space="preserve">DPS COORDINADO CLASE 1 </v>
          </cell>
          <cell r="D406" t="str">
            <v>-</v>
          </cell>
          <cell r="E406" t="str">
            <v>un</v>
          </cell>
        </row>
        <row r="407">
          <cell r="A407" t="str">
            <v>MDP-2/D-24-T</v>
          </cell>
          <cell r="B407" t="str">
            <v>5098 42 2</v>
          </cell>
          <cell r="C407" t="str">
            <v>DPS 2 POLOS,24V OBO</v>
          </cell>
          <cell r="D407">
            <v>333000</v>
          </cell>
          <cell r="E407" t="str">
            <v>un</v>
          </cell>
        </row>
        <row r="408">
          <cell r="A408" t="str">
            <v>MDP-2/D-48-T</v>
          </cell>
          <cell r="B408" t="str">
            <v>5098 44 2</v>
          </cell>
          <cell r="C408" t="str">
            <v>DPS 2 POLOS, 48 V OBO</v>
          </cell>
          <cell r="D408">
            <v>333000</v>
          </cell>
          <cell r="E408" t="str">
            <v>un</v>
          </cell>
        </row>
        <row r="409">
          <cell r="A409" t="str">
            <v>MDP-2/D-5-T</v>
          </cell>
          <cell r="B409" t="str">
            <v>5098 40 4</v>
          </cell>
          <cell r="C409" t="str">
            <v>DPS 2 POLOS, 5V OBO</v>
          </cell>
          <cell r="D409">
            <v>333000</v>
          </cell>
          <cell r="E409" t="str">
            <v>un</v>
          </cell>
        </row>
        <row r="410">
          <cell r="A410" t="str">
            <v>MDP-3/D-48-T</v>
          </cell>
          <cell r="B410" t="str">
            <v>5098 44 6</v>
          </cell>
          <cell r="C410" t="str">
            <v>DPS 3 POLOS, 48V OBO</v>
          </cell>
          <cell r="D410">
            <v>488000</v>
          </cell>
          <cell r="E410" t="str">
            <v>un</v>
          </cell>
        </row>
        <row r="411">
          <cell r="A411" t="str">
            <v>MDP-4/D-24-T</v>
          </cell>
          <cell r="B411" t="str">
            <v>5098 43 1</v>
          </cell>
          <cell r="C411" t="str">
            <v>DPS 4 POLOS,24V OBO</v>
          </cell>
          <cell r="D411">
            <v>638000</v>
          </cell>
          <cell r="E411" t="str">
            <v>un</v>
          </cell>
        </row>
        <row r="412">
          <cell r="A412" t="str">
            <v>MDP-4/D-24-T-EX</v>
          </cell>
          <cell r="B412" t="str">
            <v>5098 45 2</v>
          </cell>
          <cell r="C412" t="str">
            <v>DPS 4 POLOS, 24V OBO EX</v>
          </cell>
          <cell r="D412">
            <v>681000</v>
          </cell>
          <cell r="E412" t="str">
            <v>un</v>
          </cell>
        </row>
        <row r="413">
          <cell r="A413" t="str">
            <v>MDP-4/D-48-T</v>
          </cell>
          <cell r="B413" t="str">
            <v>5098 45 0</v>
          </cell>
          <cell r="C413" t="str">
            <v>DPS 4 POLOS, 24V OBO</v>
          </cell>
          <cell r="D413">
            <v>638000</v>
          </cell>
          <cell r="E413" t="str">
            <v>un</v>
          </cell>
        </row>
        <row r="414">
          <cell r="A414" t="str">
            <v>MDP-4/D-5-EX</v>
          </cell>
          <cell r="B414" t="str">
            <v>5098 41 2</v>
          </cell>
          <cell r="C414" t="str">
            <v>DPS  4 POLOS ,5V OBO EX</v>
          </cell>
          <cell r="D414">
            <v>681000</v>
          </cell>
          <cell r="E414" t="str">
            <v>un</v>
          </cell>
        </row>
        <row r="415">
          <cell r="A415" t="str">
            <v>MDP-4/D-5-T</v>
          </cell>
          <cell r="B415" t="str">
            <v>5098 41 1</v>
          </cell>
          <cell r="C415" t="str">
            <v>DPS  4 POLOS ,5V OBO</v>
          </cell>
          <cell r="D415">
            <v>638000</v>
          </cell>
          <cell r="E415" t="str">
            <v>un</v>
          </cell>
        </row>
        <row r="416">
          <cell r="A416" t="str">
            <v>MP UNI DD</v>
          </cell>
          <cell r="B416" t="str">
            <v>-</v>
          </cell>
          <cell r="C416" t="str">
            <v>PLACA DE MONTAJE ACERO</v>
          </cell>
          <cell r="D416" t="str">
            <v>-</v>
          </cell>
          <cell r="E416" t="str">
            <v>un</v>
          </cell>
        </row>
        <row r="417">
          <cell r="A417" t="str">
            <v>MP UNI FS</v>
          </cell>
          <cell r="B417" t="str">
            <v>-</v>
          </cell>
          <cell r="C417" t="str">
            <v xml:space="preserve">PLACA SOPORTE ACCESORIOS </v>
          </cell>
          <cell r="D417" t="str">
            <v>-</v>
          </cell>
          <cell r="E417" t="str">
            <v>un</v>
          </cell>
        </row>
        <row r="418">
          <cell r="A418" t="str">
            <v>MPG 65 FT</v>
          </cell>
          <cell r="B418" t="str">
            <v>-</v>
          </cell>
          <cell r="C418" t="str">
            <v xml:space="preserve">SOPORTE BANDEJA 200mm </v>
          </cell>
          <cell r="D418" t="str">
            <v>-</v>
          </cell>
          <cell r="E418" t="str">
            <v>un</v>
          </cell>
        </row>
        <row r="419">
          <cell r="A419" t="str">
            <v>MQN-AL</v>
          </cell>
          <cell r="B419" t="str">
            <v>N/A</v>
          </cell>
          <cell r="C419" t="str">
            <v>MÁQUINA ENDEREZADORA DE ALAMBRÓN</v>
          </cell>
          <cell r="D419" t="str">
            <v>-</v>
          </cell>
          <cell r="E419" t="str">
            <v>un</v>
          </cell>
        </row>
        <row r="420">
          <cell r="A420" t="str">
            <v>M-QUICK 1</v>
          </cell>
          <cell r="B420" t="str">
            <v>-</v>
          </cell>
          <cell r="C420" t="str">
            <v>ABRAZADERAS CLIC RÁPIDAS 15-</v>
          </cell>
          <cell r="D420" t="str">
            <v>-</v>
          </cell>
          <cell r="E420" t="str">
            <v>un</v>
          </cell>
        </row>
        <row r="421">
          <cell r="A421" t="str">
            <v>M-QUICK 2</v>
          </cell>
          <cell r="B421" t="str">
            <v>-</v>
          </cell>
          <cell r="C421" t="str">
            <v xml:space="preserve">ABRAZADERAS CLIC RÁPIDAS </v>
          </cell>
          <cell r="D421" t="str">
            <v>-</v>
          </cell>
          <cell r="E421" t="str">
            <v>un</v>
          </cell>
        </row>
        <row r="422">
          <cell r="A422" t="str">
            <v>M-QUICK 3</v>
          </cell>
          <cell r="B422" t="str">
            <v>-</v>
          </cell>
          <cell r="C422" t="str">
            <v>ABRAZADERAS CLIC RAPIDAS 25-</v>
          </cell>
          <cell r="D422" t="str">
            <v>-</v>
          </cell>
          <cell r="E422" t="str">
            <v>un</v>
          </cell>
        </row>
        <row r="423">
          <cell r="A423" t="str">
            <v>M-QUICK 4</v>
          </cell>
          <cell r="B423" t="str">
            <v>-</v>
          </cell>
          <cell r="C423" t="str">
            <v>ABRAZADERAS CLIC RÁPIDAS 31-</v>
          </cell>
          <cell r="D423" t="str">
            <v>-</v>
          </cell>
          <cell r="E423" t="str">
            <v>un</v>
          </cell>
        </row>
        <row r="424">
          <cell r="A424" t="str">
            <v>M-QUICK M25</v>
          </cell>
          <cell r="B424" t="str">
            <v>-</v>
          </cell>
          <cell r="C424" t="str">
            <v>ABRAZADERAS CLIC RÁPIDAS 20-</v>
          </cell>
          <cell r="D424" t="str">
            <v>-</v>
          </cell>
          <cell r="E424" t="str">
            <v>un</v>
          </cell>
        </row>
        <row r="425">
          <cell r="A425" t="str">
            <v>MS 21 L 3M FT</v>
          </cell>
          <cell r="B425" t="str">
            <v>-</v>
          </cell>
          <cell r="C425" t="str">
            <v xml:space="preserve">PERFIL PERFORADO </v>
          </cell>
          <cell r="D425" t="str">
            <v>-</v>
          </cell>
          <cell r="E425" t="str">
            <v>un</v>
          </cell>
        </row>
        <row r="426">
          <cell r="A426" t="str">
            <v>MS 21 L 3M V2A</v>
          </cell>
          <cell r="B426" t="str">
            <v>-</v>
          </cell>
          <cell r="C426" t="str">
            <v xml:space="preserve">PERFIL PERFORADO INOX </v>
          </cell>
          <cell r="D426" t="str">
            <v>-</v>
          </cell>
          <cell r="E426" t="str">
            <v>un</v>
          </cell>
        </row>
        <row r="427">
          <cell r="A427" t="str">
            <v>MS 41 L 3M 2 VA</v>
          </cell>
          <cell r="B427" t="str">
            <v>-</v>
          </cell>
          <cell r="C427" t="str">
            <v xml:space="preserve">PERFIL PERFORADO INOX </v>
          </cell>
          <cell r="D427" t="str">
            <v>-</v>
          </cell>
          <cell r="E427" t="str">
            <v>un</v>
          </cell>
        </row>
        <row r="428">
          <cell r="A428" t="str">
            <v>MSX-E1</v>
          </cell>
          <cell r="B428" t="str">
            <v>-</v>
          </cell>
          <cell r="C428" t="str">
            <v xml:space="preserve">MORTERO AISLANTE FUERTE </v>
          </cell>
          <cell r="D428" t="str">
            <v>-</v>
          </cell>
          <cell r="E428" t="str">
            <v>un</v>
          </cell>
        </row>
        <row r="429">
          <cell r="A429" t="str">
            <v>MTM 2A</v>
          </cell>
          <cell r="B429" t="str">
            <v>-</v>
          </cell>
          <cell r="C429" t="str">
            <v xml:space="preserve">SOPORTE METÁLICO PARA DOS </v>
          </cell>
          <cell r="D429" t="str">
            <v>-</v>
          </cell>
          <cell r="E429" t="str">
            <v>un</v>
          </cell>
        </row>
        <row r="430">
          <cell r="A430" t="str">
            <v>MTU 2</v>
          </cell>
          <cell r="B430" t="str">
            <v>-</v>
          </cell>
          <cell r="C430" t="str">
            <v xml:space="preserve">SOPORTE METÁLICO PARA  2 </v>
          </cell>
          <cell r="D430" t="str">
            <v>-</v>
          </cell>
          <cell r="E430" t="str">
            <v>un</v>
          </cell>
        </row>
        <row r="431">
          <cell r="A431" t="str">
            <v>MW 90 SL17VA4301</v>
          </cell>
          <cell r="B431" t="str">
            <v>-</v>
          </cell>
          <cell r="C431" t="str">
            <v xml:space="preserve">ÁNGULO MONTAJE 90° BANDEJA </v>
          </cell>
          <cell r="D431" t="str">
            <v>-</v>
          </cell>
          <cell r="E431" t="str">
            <v>un</v>
          </cell>
        </row>
        <row r="432">
          <cell r="A432" t="str">
            <v>MWAG 12 11 FS</v>
          </cell>
          <cell r="B432" t="str">
            <v>-</v>
          </cell>
          <cell r="C432" t="str">
            <v xml:space="preserve">SOPORTE METÁLICO PARA </v>
          </cell>
          <cell r="D432" t="str">
            <v>-</v>
          </cell>
          <cell r="E432" t="str">
            <v>un</v>
          </cell>
        </row>
        <row r="433">
          <cell r="A433" t="str">
            <v>MWAG 12 31 FS</v>
          </cell>
          <cell r="B433" t="str">
            <v>-</v>
          </cell>
          <cell r="C433" t="str">
            <v xml:space="preserve">SOPORTE METÁLICO PARA </v>
          </cell>
          <cell r="D433" t="str">
            <v>-</v>
          </cell>
          <cell r="E433" t="str">
            <v>un</v>
          </cell>
        </row>
        <row r="434">
          <cell r="A434" t="str">
            <v>MWAG 12 41 FS</v>
          </cell>
          <cell r="B434" t="str">
            <v>-</v>
          </cell>
          <cell r="C434" t="str">
            <v xml:space="preserve">SOPORTE METÁLICO PARA </v>
          </cell>
          <cell r="D434" t="str">
            <v>-</v>
          </cell>
          <cell r="E434" t="str">
            <v>un</v>
          </cell>
        </row>
        <row r="435">
          <cell r="A435" t="str">
            <v>MWAM 12 41 FS</v>
          </cell>
          <cell r="B435" t="str">
            <v>-</v>
          </cell>
          <cell r="C435" t="str">
            <v xml:space="preserve">SOPORTE METÁLICO PARA </v>
          </cell>
          <cell r="D435" t="str">
            <v>-</v>
          </cell>
          <cell r="E435" t="str">
            <v>un</v>
          </cell>
        </row>
        <row r="436">
          <cell r="A436" t="str">
            <v>ND-CAT6A/EA</v>
          </cell>
          <cell r="B436" t="str">
            <v>5081 80 0</v>
          </cell>
          <cell r="C436" t="str">
            <v xml:space="preserve">PROTECCIÓN LÍNEA DE DATOS </v>
          </cell>
          <cell r="D436">
            <v>870000</v>
          </cell>
          <cell r="E436" t="str">
            <v>un</v>
          </cell>
        </row>
        <row r="437">
          <cell r="A437" t="str">
            <v>NIK-1</v>
          </cell>
          <cell r="B437" t="str">
            <v>-</v>
          </cell>
          <cell r="C437" t="str">
            <v xml:space="preserve">BLASTRO PARA MORTERO </v>
          </cell>
          <cell r="D437" t="str">
            <v>-</v>
          </cell>
          <cell r="E437" t="str">
            <v>un</v>
          </cell>
        </row>
        <row r="438">
          <cell r="A438" t="str">
            <v>NIK-2</v>
          </cell>
          <cell r="B438" t="str">
            <v>-</v>
          </cell>
          <cell r="C438" t="str">
            <v xml:space="preserve">BLASTRO PARA MORTERO </v>
          </cell>
          <cell r="D438" t="str">
            <v>-</v>
          </cell>
          <cell r="E438" t="str">
            <v>un</v>
          </cell>
        </row>
        <row r="439">
          <cell r="A439" t="str">
            <v>PC 150A</v>
          </cell>
          <cell r="B439" t="str">
            <v>-</v>
          </cell>
          <cell r="C439" t="str">
            <v xml:space="preserve">PUNTA CAPTORA 150 CM </v>
          </cell>
          <cell r="D439" t="str">
            <v>-</v>
          </cell>
          <cell r="E439" t="str">
            <v>un</v>
          </cell>
        </row>
        <row r="440">
          <cell r="A440" t="str">
            <v>PC 60A</v>
          </cell>
          <cell r="B440" t="str">
            <v>-</v>
          </cell>
          <cell r="C440" t="str">
            <v xml:space="preserve">PUNTA CAPTORA 60 CM </v>
          </cell>
          <cell r="D440" t="str">
            <v>-</v>
          </cell>
          <cell r="E440" t="str">
            <v>un</v>
          </cell>
        </row>
        <row r="441">
          <cell r="A441" t="str">
            <v>PS 2-B+C/TNC</v>
          </cell>
          <cell r="B441" t="str">
            <v>5089 74 8</v>
          </cell>
          <cell r="C441" t="str">
            <v xml:space="preserve">DPS CLASE I+II 2 POLOS 50KA </v>
          </cell>
          <cell r="D441" t="str">
            <v>-</v>
          </cell>
          <cell r="E441" t="str">
            <v>un</v>
          </cell>
        </row>
        <row r="442">
          <cell r="A442" t="str">
            <v>PS 3-B+C/TNC</v>
          </cell>
          <cell r="B442" t="str">
            <v>5089 75 4</v>
          </cell>
          <cell r="C442" t="str">
            <v xml:space="preserve">DPS CLASE I+II,100kA (10/350) </v>
          </cell>
          <cell r="D442">
            <v>4371000</v>
          </cell>
          <cell r="E442" t="str">
            <v>un</v>
          </cell>
        </row>
        <row r="443">
          <cell r="A443" t="str">
            <v>PS 3-B+C/TNC-FS 320</v>
          </cell>
          <cell r="B443" t="str">
            <v>5089 75 5</v>
          </cell>
          <cell r="C443" t="str">
            <v xml:space="preserve">DPS CLASE I+II,320V,100kA </v>
          </cell>
          <cell r="D443" t="str">
            <v>-</v>
          </cell>
          <cell r="E443" t="str">
            <v>un</v>
          </cell>
        </row>
        <row r="444">
          <cell r="A444" t="str">
            <v>PS2-ASB+C</v>
          </cell>
          <cell r="B444" t="str">
            <v>-</v>
          </cell>
          <cell r="C444" t="str">
            <v xml:space="preserve">PEINE EN COBRE PARA DPS PS2 </v>
          </cell>
          <cell r="D444" t="str">
            <v>-</v>
          </cell>
          <cell r="E444" t="str">
            <v>un</v>
          </cell>
        </row>
        <row r="445">
          <cell r="A445" t="str">
            <v>PS3-ASB+C</v>
          </cell>
          <cell r="B445" t="str">
            <v>-</v>
          </cell>
          <cell r="C445" t="str">
            <v xml:space="preserve">PEINE EN COBRE PARA DPS PS3 </v>
          </cell>
          <cell r="D445" t="str">
            <v>-</v>
          </cell>
          <cell r="E445" t="str">
            <v>un</v>
          </cell>
        </row>
        <row r="446">
          <cell r="A446" t="str">
            <v>PS4-ASB+C</v>
          </cell>
          <cell r="B446" t="str">
            <v>-</v>
          </cell>
          <cell r="C446" t="str">
            <v xml:space="preserve">PEINE EN COBRE PARA DPS PS 4 </v>
          </cell>
          <cell r="D446" t="str">
            <v>-</v>
          </cell>
          <cell r="E446" t="str">
            <v>un</v>
          </cell>
        </row>
        <row r="447">
          <cell r="A447" t="str">
            <v>PSX-P</v>
          </cell>
          <cell r="B447" t="str">
            <v>-</v>
          </cell>
          <cell r="C447" t="str">
            <v xml:space="preserve">PLACA DE FIBRA MINERAL </v>
          </cell>
          <cell r="D447" t="str">
            <v>-</v>
          </cell>
          <cell r="E447" t="str">
            <v>un</v>
          </cell>
        </row>
        <row r="448">
          <cell r="A448" t="str">
            <v>PTC25-1F</v>
          </cell>
          <cell r="B448" t="str">
            <v>N/A</v>
          </cell>
          <cell r="C448" t="str">
            <v xml:space="preserve">DPS MONOFASICO </v>
          </cell>
          <cell r="D448" t="str">
            <v>-</v>
          </cell>
          <cell r="E448" t="str">
            <v>un</v>
          </cell>
        </row>
        <row r="449">
          <cell r="A449" t="str">
            <v>PTC25-2F</v>
          </cell>
          <cell r="B449" t="str">
            <v>N/A</v>
          </cell>
          <cell r="C449" t="str">
            <v xml:space="preserve">DPS BIFASICO TRANSFORMADOR </v>
          </cell>
          <cell r="D449" t="str">
            <v>-</v>
          </cell>
          <cell r="E449" t="str">
            <v>un</v>
          </cell>
        </row>
        <row r="450">
          <cell r="A450" t="str">
            <v>PTC25-3F</v>
          </cell>
          <cell r="B450" t="str">
            <v>N/A</v>
          </cell>
          <cell r="C450" t="str">
            <v xml:space="preserve">DPS TRIFASICO </v>
          </cell>
          <cell r="D450" t="str">
            <v>-</v>
          </cell>
          <cell r="E450" t="str">
            <v>un</v>
          </cell>
        </row>
        <row r="451">
          <cell r="A451" t="str">
            <v>R6013</v>
          </cell>
          <cell r="B451" t="str">
            <v>N/A</v>
          </cell>
          <cell r="C451" t="str">
            <v xml:space="preserve">RIBBON PARA IMPRESORA </v>
          </cell>
          <cell r="D451" t="str">
            <v>-</v>
          </cell>
          <cell r="E451" t="str">
            <v>un</v>
          </cell>
        </row>
        <row r="452">
          <cell r="A452" t="str">
            <v>RD 8 FT- DX</v>
          </cell>
          <cell r="B452" t="str">
            <v>N/A</v>
          </cell>
          <cell r="C452" t="str">
            <v xml:space="preserve">CONDUCTOR REDONDO EN ACERO GALVANIZADO 8mm </v>
          </cell>
          <cell r="D452" t="str">
            <v>-</v>
          </cell>
          <cell r="E452" t="str">
            <v>ml</v>
          </cell>
        </row>
        <row r="453">
          <cell r="A453" t="str">
            <v>RGV 60 FS</v>
          </cell>
          <cell r="B453" t="str">
            <v>-</v>
          </cell>
          <cell r="C453" t="str">
            <v xml:space="preserve">UNIÓN REGULABLE P/BANDEJA </v>
          </cell>
          <cell r="D453" t="str">
            <v>-</v>
          </cell>
          <cell r="E453" t="str">
            <v>un</v>
          </cell>
        </row>
        <row r="454">
          <cell r="A454" t="str">
            <v>RJ 11-Tele/4-F</v>
          </cell>
          <cell r="B454" t="str">
            <v>5081 93 9</v>
          </cell>
          <cell r="C454" t="str">
            <v xml:space="preserve">DPS TELECOMUNICACIONES 4 </v>
          </cell>
          <cell r="D454">
            <v>528000</v>
          </cell>
          <cell r="E454" t="str">
            <v>un</v>
          </cell>
        </row>
        <row r="455">
          <cell r="A455" t="str">
            <v>RJ45 S-ATM/8-F</v>
          </cell>
          <cell r="B455" t="str">
            <v>5081 79 3</v>
          </cell>
          <cell r="C455" t="str">
            <v xml:space="preserve">DPS ETHERNET PARA </v>
          </cell>
          <cell r="D455">
            <v>661000</v>
          </cell>
          <cell r="E455" t="str">
            <v>un</v>
          </cell>
        </row>
        <row r="456">
          <cell r="A456" t="str">
            <v>RJ45 S-E100/4-C</v>
          </cell>
          <cell r="B456" t="str">
            <v>5081 73 4</v>
          </cell>
          <cell r="C456" t="str">
            <v xml:space="preserve">DPS ETHERNET PARA </v>
          </cell>
          <cell r="D456">
            <v>602000</v>
          </cell>
          <cell r="E456" t="str">
            <v>un</v>
          </cell>
        </row>
        <row r="457">
          <cell r="A457" t="str">
            <v>RJ45 S-E100/4-F</v>
          </cell>
          <cell r="B457" t="str">
            <v>5081 74 2</v>
          </cell>
          <cell r="C457" t="str">
            <v xml:space="preserve">DPS ETHERNET PARA </v>
          </cell>
          <cell r="D457">
            <v>523000</v>
          </cell>
          <cell r="E457" t="str">
            <v>un</v>
          </cell>
        </row>
        <row r="458">
          <cell r="A458" t="str">
            <v>RJ45-ISDN/-4-C-G</v>
          </cell>
          <cell r="B458" t="str">
            <v>5081 54 2</v>
          </cell>
          <cell r="C458" t="str">
            <v xml:space="preserve">DPS TIPO </v>
          </cell>
          <cell r="D458">
            <v>592000</v>
          </cell>
          <cell r="E458" t="str">
            <v>un</v>
          </cell>
        </row>
        <row r="459">
          <cell r="A459" t="str">
            <v>RWVL 60 FS</v>
          </cell>
          <cell r="B459" t="str">
            <v>-</v>
          </cell>
          <cell r="C459" t="str">
            <v xml:space="preserve">UNIÓN CURVA O RECTA </v>
          </cell>
          <cell r="D459" t="str">
            <v>-</v>
          </cell>
          <cell r="E459" t="str">
            <v>un</v>
          </cell>
        </row>
        <row r="460">
          <cell r="A460" t="str">
            <v>SD15-V24/15</v>
          </cell>
          <cell r="B460" t="str">
            <v>5080 15 0</v>
          </cell>
          <cell r="C460" t="str">
            <v xml:space="preserve">DPS  PARA INTERFACES SD15,12 </v>
          </cell>
          <cell r="D460" t="str">
            <v>-</v>
          </cell>
          <cell r="E460" t="str">
            <v>un</v>
          </cell>
        </row>
        <row r="461">
          <cell r="A461" t="str">
            <v>SH KAB 20 FS</v>
          </cell>
          <cell r="B461" t="str">
            <v>-</v>
          </cell>
          <cell r="C461" t="str">
            <v xml:space="preserve">SOPORTE LATERAL CON </v>
          </cell>
          <cell r="D461" t="str">
            <v>-</v>
          </cell>
          <cell r="E461" t="str">
            <v>un</v>
          </cell>
        </row>
        <row r="462">
          <cell r="A462" t="str">
            <v>SH M10 FS</v>
          </cell>
          <cell r="B462" t="str">
            <v>-</v>
          </cell>
          <cell r="C462" t="str">
            <v xml:space="preserve">SOPORTE BANDEJA 200mm </v>
          </cell>
          <cell r="D462" t="str">
            <v>-</v>
          </cell>
          <cell r="E462" t="str">
            <v>un</v>
          </cell>
        </row>
        <row r="463">
          <cell r="A463" t="str">
            <v>SH M10 FT</v>
          </cell>
          <cell r="B463" t="str">
            <v>-</v>
          </cell>
          <cell r="C463" t="str">
            <v xml:space="preserve">SOPORTE BANDEJA 200mm </v>
          </cell>
          <cell r="D463" t="str">
            <v>-</v>
          </cell>
          <cell r="E463" t="str">
            <v>un</v>
          </cell>
        </row>
        <row r="464">
          <cell r="A464" t="str">
            <v>SQ-20 LGR</v>
          </cell>
          <cell r="B464" t="str">
            <v>-</v>
          </cell>
          <cell r="C464" t="str">
            <v>ABRAZADERA STARQUICK  20-</v>
          </cell>
          <cell r="D464" t="str">
            <v>-</v>
          </cell>
          <cell r="E464" t="str">
            <v>un</v>
          </cell>
        </row>
        <row r="465">
          <cell r="A465" t="str">
            <v>SQ-20 SW</v>
          </cell>
          <cell r="B465" t="str">
            <v>2146 16 4</v>
          </cell>
          <cell r="C465" t="str">
            <v>ABRAZADERA STARQUICK  20-</v>
          </cell>
          <cell r="D465" t="str">
            <v>-</v>
          </cell>
          <cell r="E465" t="str">
            <v>un</v>
          </cell>
        </row>
        <row r="466">
          <cell r="A466" t="str">
            <v>SQ-25 LGR</v>
          </cell>
          <cell r="B466" t="str">
            <v>2146 20 7</v>
          </cell>
          <cell r="C466" t="str">
            <v>ABRAZADERA STARQUICK  25-</v>
          </cell>
          <cell r="D466" t="str">
            <v>-</v>
          </cell>
          <cell r="E466" t="str">
            <v>un</v>
          </cell>
        </row>
        <row r="467">
          <cell r="A467" t="str">
            <v>SQ-28 LGR</v>
          </cell>
          <cell r="B467" t="str">
            <v>-</v>
          </cell>
          <cell r="C467" t="str">
            <v>ABRAZADERA STARQUICK  28-</v>
          </cell>
          <cell r="D467" t="str">
            <v>-</v>
          </cell>
          <cell r="E467" t="str">
            <v>un</v>
          </cell>
        </row>
        <row r="468">
          <cell r="A468" t="str">
            <v>STD-MS0 RW1</v>
          </cell>
          <cell r="B468" t="str">
            <v>-</v>
          </cell>
          <cell r="C468" t="str">
            <v xml:space="preserve">SOCKET 2-POLOS, 5/6/10/13 A, </v>
          </cell>
          <cell r="D468" t="str">
            <v>-</v>
          </cell>
          <cell r="E468" t="str">
            <v>un</v>
          </cell>
        </row>
        <row r="469">
          <cell r="A469" t="str">
            <v>S-UHF w/w</v>
          </cell>
          <cell r="B469" t="str">
            <v>5093 01 5</v>
          </cell>
          <cell r="C469" t="str">
            <v xml:space="preserve">DPS LINEAS COAXIALES </v>
          </cell>
          <cell r="D469">
            <v>661000</v>
          </cell>
          <cell r="E469" t="str">
            <v>un</v>
          </cell>
        </row>
        <row r="470">
          <cell r="A470" t="str">
            <v>T 100</v>
          </cell>
          <cell r="B470" t="str">
            <v>2007 07 7</v>
          </cell>
          <cell r="C470" t="str">
            <v>CAJA DE DERIVACIÓN BEIGE</v>
          </cell>
          <cell r="D470">
            <v>28400</v>
          </cell>
          <cell r="E470" t="str">
            <v>un</v>
          </cell>
        </row>
        <row r="471">
          <cell r="A471" t="str">
            <v>T 160</v>
          </cell>
          <cell r="B471" t="str">
            <v>2007 09 3</v>
          </cell>
          <cell r="C471" t="str">
            <v>CAJA DE DERIVACIÓN BEIGE</v>
          </cell>
          <cell r="D471">
            <v>39700</v>
          </cell>
          <cell r="E471" t="str">
            <v>un</v>
          </cell>
        </row>
        <row r="472">
          <cell r="A472" t="str">
            <v>T 250</v>
          </cell>
          <cell r="B472" t="str">
            <v>-</v>
          </cell>
          <cell r="C472" t="str">
            <v>CAJA DE DERIVACIÓN BEIGE</v>
          </cell>
          <cell r="D472">
            <v>53600</v>
          </cell>
          <cell r="E472" t="str">
            <v>un</v>
          </cell>
        </row>
        <row r="473">
          <cell r="A473" t="str">
            <v>T 250 RW</v>
          </cell>
          <cell r="B473" t="str">
            <v>-</v>
          </cell>
          <cell r="C473" t="str">
            <v>CAJA DE DERIVACIÓN BLANCA</v>
          </cell>
          <cell r="D473" t="str">
            <v>-</v>
          </cell>
          <cell r="E473" t="str">
            <v>un</v>
          </cell>
        </row>
        <row r="474">
          <cell r="A474" t="str">
            <v>T 350 HD TR</v>
          </cell>
          <cell r="B474" t="str">
            <v>-</v>
          </cell>
          <cell r="C474" t="str">
            <v>CAJA DE DERIVACIÓN TAPA TRANSLÚCIDA</v>
          </cell>
          <cell r="D474" t="str">
            <v>-</v>
          </cell>
          <cell r="E474" t="str">
            <v>un</v>
          </cell>
        </row>
        <row r="475">
          <cell r="A475" t="str">
            <v>T 350 RW</v>
          </cell>
          <cell r="B475" t="str">
            <v>-</v>
          </cell>
          <cell r="C475" t="str">
            <v>CAJA DE DERIVACIÓN BLANCA</v>
          </cell>
          <cell r="D475" t="str">
            <v>-</v>
          </cell>
          <cell r="E475" t="str">
            <v>un</v>
          </cell>
        </row>
        <row r="476">
          <cell r="A476" t="str">
            <v>T 40</v>
          </cell>
          <cell r="B476" t="str">
            <v>-</v>
          </cell>
          <cell r="C476" t="str">
            <v>CAJA DE DERIVACIÓN BEIGE</v>
          </cell>
          <cell r="D476">
            <v>11500</v>
          </cell>
          <cell r="E476" t="str">
            <v>un</v>
          </cell>
        </row>
        <row r="477">
          <cell r="A477" t="str">
            <v>T 60</v>
          </cell>
          <cell r="B477" t="str">
            <v>2007 06 1</v>
          </cell>
          <cell r="C477" t="str">
            <v>CAJA DE DERIVACIÓN BEIGE</v>
          </cell>
          <cell r="D477">
            <v>20100</v>
          </cell>
          <cell r="E477" t="str">
            <v>un</v>
          </cell>
        </row>
        <row r="478">
          <cell r="A478" t="str">
            <v>THT-37-352-10-UN-SM</v>
          </cell>
          <cell r="B478" t="str">
            <v>N/A</v>
          </cell>
          <cell r="C478" t="str">
            <v>ETIQ.DEVINIL ANTI-</v>
          </cell>
          <cell r="D478" t="str">
            <v>-</v>
          </cell>
          <cell r="E478" t="str">
            <v>un</v>
          </cell>
        </row>
        <row r="479">
          <cell r="A479" t="str">
            <v>THTEL-25-483-1-PE-UND</v>
          </cell>
          <cell r="B479" t="str">
            <v>N/A</v>
          </cell>
          <cell r="C479" t="str">
            <v>ETIQUETA AVISO DE ADVERTENCIA</v>
          </cell>
          <cell r="D479">
            <v>35835</v>
          </cell>
          <cell r="E479" t="str">
            <v>un</v>
          </cell>
        </row>
        <row r="480">
          <cell r="A480" t="str">
            <v>THTEP-172-593-.5BK</v>
          </cell>
          <cell r="B480" t="str">
            <v>N/A</v>
          </cell>
          <cell r="C480" t="str">
            <v xml:space="preserve">ETIQ.PANELES </v>
          </cell>
          <cell r="D480" t="str">
            <v>-</v>
          </cell>
          <cell r="E480" t="str">
            <v>un</v>
          </cell>
        </row>
        <row r="481">
          <cell r="A481" t="str">
            <v>THTEP-172-593-.5BK-UND SM</v>
          </cell>
          <cell r="B481" t="str">
            <v>N/A</v>
          </cell>
          <cell r="C481" t="str">
            <v xml:space="preserve">ETIQ.PANELES </v>
          </cell>
          <cell r="D481" t="str">
            <v>-</v>
          </cell>
          <cell r="E481" t="str">
            <v>un</v>
          </cell>
        </row>
        <row r="482">
          <cell r="A482" t="str">
            <v>TPDG 195 FS</v>
          </cell>
          <cell r="B482" t="str">
            <v>-</v>
          </cell>
          <cell r="C482" t="str">
            <v>TPDG</v>
          </cell>
          <cell r="D482" t="str">
            <v>-</v>
          </cell>
          <cell r="E482" t="str">
            <v>un</v>
          </cell>
        </row>
        <row r="483">
          <cell r="A483" t="str">
            <v>TPSAG 145 FS</v>
          </cell>
          <cell r="B483" t="str">
            <v>-</v>
          </cell>
          <cell r="C483" t="str">
            <v xml:space="preserve">SOPORTE BANDEJA 100mm </v>
          </cell>
          <cell r="D483" t="str">
            <v>-</v>
          </cell>
          <cell r="E483" t="str">
            <v>un</v>
          </cell>
        </row>
        <row r="484">
          <cell r="A484" t="str">
            <v>TPSAG 195 FS</v>
          </cell>
          <cell r="B484" t="str">
            <v>-</v>
          </cell>
          <cell r="C484" t="str">
            <v xml:space="preserve">SOPORTE BANDEJA 200mm </v>
          </cell>
          <cell r="D484" t="str">
            <v>-</v>
          </cell>
          <cell r="E484" t="str">
            <v>un</v>
          </cell>
        </row>
        <row r="485">
          <cell r="A485" t="str">
            <v>TPSAG 245 FS</v>
          </cell>
          <cell r="B485" t="str">
            <v>-</v>
          </cell>
          <cell r="C485" t="str">
            <v xml:space="preserve">SOPORTE BANDEJA 200mm </v>
          </cell>
          <cell r="D485" t="str">
            <v>-</v>
          </cell>
          <cell r="E485" t="str">
            <v>un</v>
          </cell>
        </row>
        <row r="486">
          <cell r="A486" t="str">
            <v>TPSAG 245 VA 4301</v>
          </cell>
          <cell r="B486" t="str">
            <v>-</v>
          </cell>
          <cell r="C486" t="str">
            <v xml:space="preserve">SOPORTE BANDEJA 200mm </v>
          </cell>
          <cell r="D486" t="str">
            <v>-</v>
          </cell>
          <cell r="E486" t="str">
            <v>un</v>
          </cell>
        </row>
        <row r="487">
          <cell r="A487" t="str">
            <v>TPSAG 345 FS</v>
          </cell>
          <cell r="B487" t="str">
            <v>-</v>
          </cell>
          <cell r="C487" t="str">
            <v xml:space="preserve">SOPORTE BANDEJA 300mm </v>
          </cell>
          <cell r="D487" t="str">
            <v>-</v>
          </cell>
          <cell r="E487" t="str">
            <v>un</v>
          </cell>
        </row>
        <row r="488">
          <cell r="A488" t="str">
            <v>TPSG 3000 FS</v>
          </cell>
          <cell r="B488" t="str">
            <v>-</v>
          </cell>
          <cell r="C488" t="str">
            <v>PERFIL TP 3M GALVANIZADO OBO</v>
          </cell>
          <cell r="D488" t="str">
            <v>-</v>
          </cell>
          <cell r="E488" t="str">
            <v>un</v>
          </cell>
        </row>
        <row r="489">
          <cell r="A489" t="str">
            <v>TPSG 3000 FT</v>
          </cell>
          <cell r="B489" t="str">
            <v>-</v>
          </cell>
          <cell r="C489" t="str">
            <v xml:space="preserve">PERFIL TP 3000m CON GRAPA </v>
          </cell>
          <cell r="D489" t="str">
            <v>-</v>
          </cell>
          <cell r="E489" t="str">
            <v>un</v>
          </cell>
        </row>
        <row r="490">
          <cell r="A490" t="str">
            <v>TSG 45 DD</v>
          </cell>
          <cell r="B490" t="str">
            <v>-</v>
          </cell>
          <cell r="C490" t="str">
            <v xml:space="preserve">SEPARADOR CABLE BAND. HILO </v>
          </cell>
          <cell r="D490" t="str">
            <v>-</v>
          </cell>
          <cell r="E490" t="str">
            <v>un</v>
          </cell>
        </row>
        <row r="491">
          <cell r="A491" t="str">
            <v>TSG 45 FS</v>
          </cell>
          <cell r="B491" t="str">
            <v>-</v>
          </cell>
          <cell r="C491" t="str">
            <v xml:space="preserve">SEPARADOR CABLE BANDEJA </v>
          </cell>
          <cell r="D491" t="str">
            <v>-</v>
          </cell>
          <cell r="E491" t="str">
            <v>un</v>
          </cell>
        </row>
        <row r="492">
          <cell r="A492" t="str">
            <v>TSG 85 VA</v>
          </cell>
          <cell r="B492" t="str">
            <v>-</v>
          </cell>
          <cell r="C492" t="str">
            <v>DIVISOR PARA BANDEJA VA</v>
          </cell>
          <cell r="D492" t="str">
            <v>-</v>
          </cell>
          <cell r="E492" t="str">
            <v>un</v>
          </cell>
        </row>
        <row r="493">
          <cell r="A493" t="str">
            <v>TSGV VA</v>
          </cell>
          <cell r="B493" t="str">
            <v>-</v>
          </cell>
          <cell r="C493" t="str">
            <v xml:space="preserve">UNIÓN DIVISOR BANDEJA ACERO </v>
          </cell>
          <cell r="D493" t="str">
            <v>-</v>
          </cell>
          <cell r="E493" t="str">
            <v>un</v>
          </cell>
        </row>
        <row r="494">
          <cell r="A494" t="str">
            <v>TSGV VA4310</v>
          </cell>
          <cell r="B494" t="str">
            <v>-</v>
          </cell>
          <cell r="C494" t="str">
            <v>UNIÓN DE TABIQUE SEPARADOR</v>
          </cell>
          <cell r="D494" t="str">
            <v>-</v>
          </cell>
          <cell r="E494" t="str">
            <v>un</v>
          </cell>
        </row>
        <row r="495">
          <cell r="A495" t="str">
            <v>US 5 K 20 FT</v>
          </cell>
          <cell r="B495" t="str">
            <v>-</v>
          </cell>
          <cell r="C495" t="str">
            <v xml:space="preserve">SOPORTE TIPO U CON BASE 2000 </v>
          </cell>
          <cell r="D495" t="str">
            <v>-</v>
          </cell>
          <cell r="E495" t="str">
            <v>un</v>
          </cell>
        </row>
        <row r="496">
          <cell r="A496" t="str">
            <v>US 5 K 50 FT</v>
          </cell>
          <cell r="B496" t="str">
            <v>-</v>
          </cell>
          <cell r="C496" t="str">
            <v xml:space="preserve">SOPORTE TIPO U CON BASE 5000 </v>
          </cell>
          <cell r="D496" t="str">
            <v>-</v>
          </cell>
          <cell r="E496" t="str">
            <v>un</v>
          </cell>
        </row>
        <row r="497">
          <cell r="A497" t="str">
            <v>ÜSMA</v>
          </cell>
          <cell r="B497" t="str">
            <v>-</v>
          </cell>
          <cell r="C497" t="str">
            <v xml:space="preserve">DPS CLASE III,12 V / 10kA (8/20) </v>
          </cell>
          <cell r="D497" t="str">
            <v>-</v>
          </cell>
          <cell r="E497" t="str">
            <v>un</v>
          </cell>
        </row>
        <row r="498">
          <cell r="A498" t="str">
            <v>ÜSM-A-150</v>
          </cell>
          <cell r="B498" t="str">
            <v>5092 46 6</v>
          </cell>
          <cell r="C498" t="str">
            <v xml:space="preserve">DPS CLASE III,PROTEC.FINA,150 </v>
          </cell>
          <cell r="D498">
            <v>379000</v>
          </cell>
          <cell r="E498" t="str">
            <v>un</v>
          </cell>
        </row>
        <row r="499">
          <cell r="A499" t="str">
            <v>UV 100 K</v>
          </cell>
          <cell r="B499" t="str">
            <v>-</v>
          </cell>
          <cell r="C499" t="str">
            <v xml:space="preserve">CAJA DE DERIVACIÓN </v>
          </cell>
          <cell r="D499" t="str">
            <v>-</v>
          </cell>
          <cell r="E499" t="str">
            <v>un</v>
          </cell>
        </row>
        <row r="500">
          <cell r="A500" t="str">
            <v>UV 150 K</v>
          </cell>
          <cell r="B500" t="str">
            <v>-</v>
          </cell>
          <cell r="C500" t="str">
            <v xml:space="preserve">CAJA DE DERIVACIÓN </v>
          </cell>
          <cell r="D500" t="str">
            <v>-</v>
          </cell>
          <cell r="E500" t="str">
            <v>un</v>
          </cell>
        </row>
        <row r="501">
          <cell r="A501" t="str">
            <v>UV 80 K</v>
          </cell>
          <cell r="B501" t="str">
            <v>-</v>
          </cell>
          <cell r="C501" t="str">
            <v xml:space="preserve">CAJA DE DERIVACIÓN </v>
          </cell>
          <cell r="D501" t="str">
            <v>-</v>
          </cell>
          <cell r="E501" t="str">
            <v>un</v>
          </cell>
        </row>
        <row r="502">
          <cell r="A502" t="str">
            <v>V10 Compact 150</v>
          </cell>
          <cell r="B502" t="str">
            <v>5093 37 8</v>
          </cell>
          <cell r="C502" t="str">
            <v xml:space="preserve">DPS CLASE II+III, </v>
          </cell>
          <cell r="D502">
            <v>448000</v>
          </cell>
          <cell r="E502" t="str">
            <v>un</v>
          </cell>
        </row>
        <row r="503">
          <cell r="A503" t="str">
            <v>V10 Compact 255</v>
          </cell>
          <cell r="B503" t="str">
            <v>5093 38 0</v>
          </cell>
          <cell r="C503" t="str">
            <v xml:space="preserve">DPS CLASE </v>
          </cell>
          <cell r="D503">
            <v>448000</v>
          </cell>
          <cell r="E503" t="str">
            <v>un</v>
          </cell>
        </row>
        <row r="504">
          <cell r="A504" t="str">
            <v>V10 Compact 385</v>
          </cell>
          <cell r="B504" t="str">
            <v>5093 38 4</v>
          </cell>
          <cell r="C504" t="str">
            <v xml:space="preserve">DPS CLASE </v>
          </cell>
          <cell r="D504">
            <v>448000</v>
          </cell>
          <cell r="E504" t="str">
            <v>un</v>
          </cell>
        </row>
        <row r="505">
          <cell r="A505" t="str">
            <v>V10-C/0 150</v>
          </cell>
          <cell r="B505" t="str">
            <v>5093 40 0</v>
          </cell>
          <cell r="C505" t="str">
            <v xml:space="preserve">MODULO CLASE II+III, V10-C/0 150 </v>
          </cell>
          <cell r="D505">
            <v>158000</v>
          </cell>
          <cell r="E505" t="str">
            <v>un</v>
          </cell>
        </row>
        <row r="506">
          <cell r="A506" t="str">
            <v>V10-C/0 280</v>
          </cell>
          <cell r="B506" t="str">
            <v>5093 40 2</v>
          </cell>
          <cell r="C506" t="str">
            <v>DPS CLASE II+III, V10-C/0 280 OBO</v>
          </cell>
          <cell r="D506">
            <v>140000</v>
          </cell>
          <cell r="E506" t="str">
            <v>un</v>
          </cell>
        </row>
        <row r="507">
          <cell r="A507" t="str">
            <v>V10-C/0 320</v>
          </cell>
          <cell r="B507" t="str">
            <v>5093 40 4</v>
          </cell>
          <cell r="C507" t="str">
            <v xml:space="preserve">MODULO CLASE II+III, V10-C/0 320 </v>
          </cell>
          <cell r="D507" t="str">
            <v>-</v>
          </cell>
          <cell r="E507" t="str">
            <v>un</v>
          </cell>
        </row>
        <row r="508">
          <cell r="A508" t="str">
            <v>V10-C/0 385</v>
          </cell>
          <cell r="B508" t="str">
            <v>5093 40 6</v>
          </cell>
          <cell r="C508" t="str">
            <v xml:space="preserve">MODULO CLASE II+III, V10-C/0 385 </v>
          </cell>
          <cell r="D508">
            <v>158000</v>
          </cell>
          <cell r="E508" t="str">
            <v>un</v>
          </cell>
        </row>
        <row r="509">
          <cell r="A509" t="str">
            <v>V10-C/2 280</v>
          </cell>
          <cell r="B509" t="str">
            <v>-</v>
          </cell>
          <cell r="C509" t="str">
            <v xml:space="preserve">DPS CLASE II+III,2 </v>
          </cell>
          <cell r="D509">
            <v>400000</v>
          </cell>
          <cell r="E509" t="str">
            <v>un</v>
          </cell>
        </row>
        <row r="510">
          <cell r="A510" t="str">
            <v>V10-C/2-FS 150</v>
          </cell>
          <cell r="B510" t="str">
            <v>-</v>
          </cell>
          <cell r="C510" t="str">
            <v xml:space="preserve">DPS </v>
          </cell>
          <cell r="D510">
            <v>628000</v>
          </cell>
          <cell r="E510" t="str">
            <v>un</v>
          </cell>
        </row>
        <row r="511">
          <cell r="A511" t="str">
            <v>V10-C/3 320</v>
          </cell>
          <cell r="B511" t="str">
            <v>-</v>
          </cell>
          <cell r="C511" t="str">
            <v xml:space="preserve">DPS CLASE II+III,3 </v>
          </cell>
          <cell r="D511" t="str">
            <v>-</v>
          </cell>
          <cell r="E511" t="str">
            <v>un</v>
          </cell>
        </row>
        <row r="512">
          <cell r="A512" t="str">
            <v>V20-1+NPE-280</v>
          </cell>
          <cell r="B512" t="str">
            <v>5094 61 8</v>
          </cell>
          <cell r="C512" t="str">
            <v>DPS  CLASE II SEGÚN IEC 61643-</v>
          </cell>
          <cell r="D512" t="str">
            <v>-</v>
          </cell>
          <cell r="E512" t="str">
            <v>un</v>
          </cell>
        </row>
        <row r="513">
          <cell r="A513" t="str">
            <v>V20-3+NPE-280</v>
          </cell>
          <cell r="B513" t="str">
            <v>5094 65 6</v>
          </cell>
          <cell r="C513" t="str">
            <v>DPS  CLASE II SEGÚN IEC 61643-</v>
          </cell>
          <cell r="D513" t="str">
            <v>-</v>
          </cell>
          <cell r="E513" t="str">
            <v>un</v>
          </cell>
        </row>
        <row r="514">
          <cell r="A514" t="str">
            <v>V20-C U-3 AS</v>
          </cell>
          <cell r="B514" t="str">
            <v>-</v>
          </cell>
          <cell r="C514" t="str">
            <v xml:space="preserve">ZÓCALO 3 POLOS CON </v>
          </cell>
          <cell r="D514" t="str">
            <v>-</v>
          </cell>
          <cell r="E514" t="str">
            <v>un</v>
          </cell>
        </row>
        <row r="515">
          <cell r="A515" t="str">
            <v>V20-C/0 150</v>
          </cell>
          <cell r="B515" t="str">
            <v>5096 70 7</v>
          </cell>
          <cell r="C515" t="str">
            <v>DPS CLASE II , V20-C/0 150 OBO</v>
          </cell>
          <cell r="D515">
            <v>248000</v>
          </cell>
          <cell r="E515" t="str">
            <v>un</v>
          </cell>
        </row>
        <row r="516">
          <cell r="A516" t="str">
            <v>V20-C/0 280</v>
          </cell>
          <cell r="B516" t="str">
            <v>5096 60 9</v>
          </cell>
          <cell r="C516" t="str">
            <v>DPS CLASE II, V20-C/0 280 OBO</v>
          </cell>
          <cell r="D516">
            <v>253000</v>
          </cell>
          <cell r="E516" t="str">
            <v>un</v>
          </cell>
        </row>
        <row r="517">
          <cell r="A517" t="str">
            <v>V20-C/0 300PV</v>
          </cell>
          <cell r="B517" t="str">
            <v>5099 61 1</v>
          </cell>
          <cell r="C517" t="str">
            <v>DPS CLASE II, V20-C/ 0 30 PV OBO</v>
          </cell>
          <cell r="D517" t="str">
            <v>-</v>
          </cell>
          <cell r="E517" t="str">
            <v>un</v>
          </cell>
        </row>
        <row r="518">
          <cell r="A518" t="str">
            <v>V20-C/0 320</v>
          </cell>
          <cell r="B518" t="str">
            <v>5099 84 8</v>
          </cell>
          <cell r="C518" t="str">
            <v>DPS CLASE II , V20-C/0 320 OBO</v>
          </cell>
          <cell r="D518">
            <v>274000</v>
          </cell>
          <cell r="E518" t="str">
            <v>un</v>
          </cell>
        </row>
        <row r="519">
          <cell r="A519" t="str">
            <v>V20-C/0 335</v>
          </cell>
          <cell r="B519" t="str">
            <v>5099 85 0</v>
          </cell>
          <cell r="C519" t="str">
            <v>DPS CLASE II, V20-C/0 335V OBO</v>
          </cell>
          <cell r="D519">
            <v>274000</v>
          </cell>
          <cell r="E519" t="str">
            <v>un</v>
          </cell>
        </row>
        <row r="520">
          <cell r="A520" t="str">
            <v>V20-C/0 385</v>
          </cell>
          <cell r="B520" t="str">
            <v>5099 59 5</v>
          </cell>
          <cell r="C520" t="str">
            <v>DPS CLASE II, V20-C/ 0 385 V OBO</v>
          </cell>
          <cell r="D520">
            <v>271000</v>
          </cell>
          <cell r="E520" t="str">
            <v>un</v>
          </cell>
        </row>
        <row r="521">
          <cell r="A521" t="str">
            <v>V20-C/0 440</v>
          </cell>
          <cell r="B521" t="str">
            <v>5099 70 6</v>
          </cell>
          <cell r="C521" t="str">
            <v>DPS CLASE II, V20-C/ 0 440 V OBO</v>
          </cell>
          <cell r="D521" t="str">
            <v>-</v>
          </cell>
          <cell r="E521" t="str">
            <v>un</v>
          </cell>
        </row>
        <row r="522">
          <cell r="A522" t="str">
            <v>V20-C/0 550</v>
          </cell>
          <cell r="B522" t="str">
            <v>5099 61 7</v>
          </cell>
          <cell r="C522" t="str">
            <v>DPS CLASE II ,V20-C/0 550 OBO</v>
          </cell>
          <cell r="D522" t="str">
            <v>-</v>
          </cell>
          <cell r="E522" t="str">
            <v>un</v>
          </cell>
        </row>
        <row r="523">
          <cell r="A523" t="str">
            <v>V20-C/0 75</v>
          </cell>
          <cell r="B523" t="str">
            <v>5099 57 9</v>
          </cell>
          <cell r="C523" t="str">
            <v>DPS CLASE II V20-C/0 75 OBO</v>
          </cell>
          <cell r="D523">
            <v>253000</v>
          </cell>
          <cell r="E523" t="str">
            <v>un</v>
          </cell>
        </row>
        <row r="524">
          <cell r="A524" t="str">
            <v>V20-C/2 280</v>
          </cell>
          <cell r="B524" t="str">
            <v>5094 62 1</v>
          </cell>
          <cell r="C524" t="str">
            <v xml:space="preserve">DPS CLASE II,2 POLOS,280V,75kA </v>
          </cell>
          <cell r="D524">
            <v>627000</v>
          </cell>
          <cell r="E524" t="str">
            <v>un</v>
          </cell>
        </row>
        <row r="525">
          <cell r="A525" t="str">
            <v>V20-C/3 280</v>
          </cell>
          <cell r="B525" t="str">
            <v>5094 62 4</v>
          </cell>
          <cell r="C525" t="str">
            <v xml:space="preserve">DPS CLASE II,3 </v>
          </cell>
          <cell r="D525">
            <v>938000</v>
          </cell>
          <cell r="E525" t="str">
            <v>un</v>
          </cell>
        </row>
        <row r="526">
          <cell r="A526" t="str">
            <v>V20-C/3 320</v>
          </cell>
          <cell r="B526" t="str">
            <v>-</v>
          </cell>
          <cell r="C526" t="str">
            <v xml:space="preserve">DPS CLASE II,3 </v>
          </cell>
          <cell r="D526">
            <v>1001000</v>
          </cell>
          <cell r="E526" t="str">
            <v>un</v>
          </cell>
        </row>
        <row r="527">
          <cell r="A527" t="str">
            <v>V20-C/3 PH 150</v>
          </cell>
          <cell r="B527" t="str">
            <v>-</v>
          </cell>
          <cell r="C527" t="str">
            <v xml:space="preserve">DPS CLASE II,3 POLOS, </v>
          </cell>
          <cell r="D527" t="str">
            <v>-</v>
          </cell>
          <cell r="E527" t="str">
            <v>un</v>
          </cell>
        </row>
        <row r="528">
          <cell r="A528" t="str">
            <v>V20-C/3+NPE 150</v>
          </cell>
          <cell r="B528" t="str">
            <v>5094 64 4</v>
          </cell>
          <cell r="C528" t="str">
            <v xml:space="preserve">DPS CLASE II,3 </v>
          </cell>
          <cell r="D528">
            <v>1279000</v>
          </cell>
          <cell r="E528" t="str">
            <v>un</v>
          </cell>
        </row>
        <row r="529">
          <cell r="A529" t="str">
            <v>V20-C/3+NPE 280</v>
          </cell>
          <cell r="B529" t="str">
            <v>5094 65 6</v>
          </cell>
          <cell r="C529" t="str">
            <v xml:space="preserve">DPS CLASE II,3 </v>
          </cell>
          <cell r="D529">
            <v>1224000</v>
          </cell>
          <cell r="E529" t="str">
            <v>un</v>
          </cell>
        </row>
        <row r="530">
          <cell r="A530" t="str">
            <v>V20-C/3+NPE-FS 150</v>
          </cell>
          <cell r="B530" t="str">
            <v>-</v>
          </cell>
          <cell r="C530" t="str">
            <v xml:space="preserve">DPS </v>
          </cell>
          <cell r="D530">
            <v>1546000</v>
          </cell>
          <cell r="E530" t="str">
            <v>un</v>
          </cell>
        </row>
        <row r="531">
          <cell r="A531" t="str">
            <v>V20-C/U1 FS</v>
          </cell>
          <cell r="B531" t="str">
            <v>-</v>
          </cell>
          <cell r="C531" t="str">
            <v xml:space="preserve">ZOCALO 1 POLO SEÑALIZACION </v>
          </cell>
          <cell r="D531" t="str">
            <v>-</v>
          </cell>
          <cell r="E531" t="str">
            <v>un</v>
          </cell>
        </row>
        <row r="532">
          <cell r="A532" t="str">
            <v>V20-C/U-3+NPE/FS</v>
          </cell>
          <cell r="B532" t="str">
            <v>-</v>
          </cell>
          <cell r="C532" t="str">
            <v xml:space="preserve">ZOCALO TRIFASICO+NPE CON </v>
          </cell>
          <cell r="D532" t="str">
            <v>-</v>
          </cell>
          <cell r="E532" t="str">
            <v>un</v>
          </cell>
        </row>
        <row r="533">
          <cell r="A533" t="str">
            <v>V20-C/U-3-FS</v>
          </cell>
          <cell r="B533" t="str">
            <v>-</v>
          </cell>
          <cell r="C533" t="str">
            <v xml:space="preserve">ZOCALO TRIPOLAR CON </v>
          </cell>
          <cell r="D533" t="str">
            <v>-</v>
          </cell>
          <cell r="E533" t="str">
            <v>un</v>
          </cell>
        </row>
        <row r="534">
          <cell r="A534" t="str">
            <v>V20-C/U-4-FS</v>
          </cell>
          <cell r="B534" t="str">
            <v>-</v>
          </cell>
          <cell r="C534" t="str">
            <v>ZOCALO TETRAPOLAR OBO</v>
          </cell>
          <cell r="D534" t="str">
            <v>-</v>
          </cell>
          <cell r="E534" t="str">
            <v>un</v>
          </cell>
        </row>
        <row r="535">
          <cell r="A535" t="str">
            <v>V25-B+C/0 150</v>
          </cell>
          <cell r="B535" t="str">
            <v>5097 08 8</v>
          </cell>
          <cell r="C535" t="str">
            <v>MODULO DPS CLASE I+II,V25-</v>
          </cell>
          <cell r="D535">
            <v>504000</v>
          </cell>
          <cell r="E535" t="str">
            <v>un</v>
          </cell>
        </row>
        <row r="536">
          <cell r="A536" t="str">
            <v>V25-B+C/0 280</v>
          </cell>
          <cell r="B536" t="str">
            <v>5097 05 3</v>
          </cell>
          <cell r="C536" t="str">
            <v>MODULO DPS CLASE I+II V25-</v>
          </cell>
          <cell r="D536">
            <v>484000</v>
          </cell>
          <cell r="E536" t="str">
            <v>un</v>
          </cell>
        </row>
        <row r="537">
          <cell r="A537" t="str">
            <v>V25-B+C/0 320</v>
          </cell>
          <cell r="B537" t="str">
            <v>5097 29 0</v>
          </cell>
          <cell r="C537" t="str">
            <v>MODULO DPS CLASE I+II, V25-</v>
          </cell>
          <cell r="D537">
            <v>531000</v>
          </cell>
          <cell r="E537" t="str">
            <v>un</v>
          </cell>
        </row>
        <row r="538">
          <cell r="A538" t="str">
            <v>V25-B+C/0 385</v>
          </cell>
          <cell r="B538" t="str">
            <v>5097 06 1</v>
          </cell>
          <cell r="C538" t="str">
            <v>MODULO DPS CLASE I+II, V25-</v>
          </cell>
          <cell r="D538">
            <v>504000</v>
          </cell>
          <cell r="E538" t="str">
            <v>un</v>
          </cell>
        </row>
        <row r="539">
          <cell r="A539" t="str">
            <v>V25-B+C/2 150</v>
          </cell>
          <cell r="B539" t="str">
            <v>5094 40 3</v>
          </cell>
          <cell r="C539" t="str">
            <v xml:space="preserve">DPS CLASE I+II,2 </v>
          </cell>
          <cell r="D539">
            <v>1128000</v>
          </cell>
          <cell r="E539" t="str">
            <v>un</v>
          </cell>
        </row>
        <row r="540">
          <cell r="A540" t="str">
            <v>V25-B+C/2 385</v>
          </cell>
          <cell r="B540" t="str">
            <v>5094 43 4</v>
          </cell>
          <cell r="C540" t="str">
            <v xml:space="preserve">DPS CLASE I+II,2 </v>
          </cell>
          <cell r="D540">
            <v>1128000</v>
          </cell>
          <cell r="E540" t="str">
            <v>un</v>
          </cell>
        </row>
        <row r="541">
          <cell r="A541" t="str">
            <v>V25-B+C/2+NPE-FS 150</v>
          </cell>
          <cell r="B541" t="str">
            <v>5094 44 8</v>
          </cell>
          <cell r="C541" t="str">
            <v xml:space="preserve">DPS CLASE I+II,2POLOS+NPE </v>
          </cell>
          <cell r="D541">
            <v>1688000</v>
          </cell>
          <cell r="E541" t="str">
            <v>un</v>
          </cell>
        </row>
        <row r="542">
          <cell r="A542" t="str">
            <v>V25-B+C/3 385</v>
          </cell>
          <cell r="B542" t="str">
            <v>5094 43 7</v>
          </cell>
          <cell r="C542" t="str">
            <v xml:space="preserve">DPS CLASE I+II,3 </v>
          </cell>
          <cell r="D542">
            <v>1690000</v>
          </cell>
          <cell r="E542" t="str">
            <v>un</v>
          </cell>
        </row>
        <row r="543">
          <cell r="A543" t="str">
            <v>V50-B+C/0 150</v>
          </cell>
          <cell r="B543" t="str">
            <v>-</v>
          </cell>
          <cell r="C543" t="str">
            <v>MODULO DPS CLASE I+II,V50-</v>
          </cell>
          <cell r="D543">
            <v>614000</v>
          </cell>
          <cell r="E543" t="str">
            <v>un</v>
          </cell>
        </row>
        <row r="544">
          <cell r="A544" t="str">
            <v>V50-B+C/0 280</v>
          </cell>
          <cell r="B544" t="str">
            <v>5093 72 4</v>
          </cell>
          <cell r="C544" t="str">
            <v>MODULO DPS CLASE I+II,V50-</v>
          </cell>
          <cell r="D544">
            <v>538000</v>
          </cell>
          <cell r="E544" t="str">
            <v>un</v>
          </cell>
        </row>
        <row r="545">
          <cell r="A545" t="str">
            <v>V50-B+C/3 PH 600</v>
          </cell>
          <cell r="B545" t="str">
            <v>5093 62 3</v>
          </cell>
          <cell r="C545" t="str">
            <v xml:space="preserve">DPS CLASE I+II,3 </v>
          </cell>
          <cell r="D545" t="str">
            <v>-</v>
          </cell>
          <cell r="E545" t="str">
            <v>un</v>
          </cell>
        </row>
        <row r="546">
          <cell r="A546" t="str">
            <v>V50-B+C/3+NPE 150</v>
          </cell>
          <cell r="B546" t="str">
            <v>-</v>
          </cell>
          <cell r="C546" t="str">
            <v xml:space="preserve">DPS CLASE I+II,3 </v>
          </cell>
          <cell r="D546">
            <v>2343000</v>
          </cell>
          <cell r="E546" t="str">
            <v>un</v>
          </cell>
        </row>
        <row r="547">
          <cell r="A547" t="str">
            <v>V50-B+C/3+NPE 280</v>
          </cell>
          <cell r="B547" t="str">
            <v>5093 66 2</v>
          </cell>
          <cell r="C547" t="str">
            <v xml:space="preserve">DPS CLASE I+II,3 POLOS+NPE+FS </v>
          </cell>
          <cell r="D547">
            <v>2115000</v>
          </cell>
          <cell r="E547" t="str">
            <v>un</v>
          </cell>
        </row>
        <row r="548">
          <cell r="A548" t="str">
            <v>VB-MDP/10-MD</v>
          </cell>
          <cell r="B548" t="str">
            <v>-</v>
          </cell>
          <cell r="C548" t="str">
            <v>PUENTE DE CONEXIÓN VB-</v>
          </cell>
          <cell r="D548">
            <v>32000</v>
          </cell>
          <cell r="E548" t="str">
            <v>un</v>
          </cell>
        </row>
        <row r="549">
          <cell r="A549" t="str">
            <v>VF 110-ACDC</v>
          </cell>
          <cell r="B549" t="str">
            <v>-</v>
          </cell>
          <cell r="C549" t="str">
            <v>DPS CLASE III, VF 110-AC/DC OBO</v>
          </cell>
          <cell r="D549">
            <v>486000</v>
          </cell>
          <cell r="E549" t="str">
            <v>un</v>
          </cell>
        </row>
        <row r="550">
          <cell r="A550" t="str">
            <v>VF 130 AC</v>
          </cell>
          <cell r="B550" t="str">
            <v>-</v>
          </cell>
          <cell r="C550" t="str">
            <v xml:space="preserve">DPS CLASE </v>
          </cell>
          <cell r="D550" t="str">
            <v>-</v>
          </cell>
          <cell r="E550" t="str">
            <v>un</v>
          </cell>
        </row>
        <row r="551">
          <cell r="A551" t="str">
            <v>VF 230-ACDC</v>
          </cell>
          <cell r="B551" t="str">
            <v>-</v>
          </cell>
          <cell r="C551" t="str">
            <v xml:space="preserve">DPS CLASE </v>
          </cell>
          <cell r="D551">
            <v>486000</v>
          </cell>
          <cell r="E551" t="str">
            <v>un</v>
          </cell>
        </row>
        <row r="552">
          <cell r="A552" t="str">
            <v>VF 24-AC/DC</v>
          </cell>
          <cell r="B552" t="str">
            <v>-</v>
          </cell>
          <cell r="C552" t="str">
            <v>DPS CLASE III, VF 24-AC/DC OBO</v>
          </cell>
          <cell r="D552">
            <v>486000</v>
          </cell>
          <cell r="E552" t="str">
            <v>un</v>
          </cell>
        </row>
        <row r="553">
          <cell r="A553" t="str">
            <v>VF 48-AC/DC</v>
          </cell>
          <cell r="B553" t="str">
            <v>-</v>
          </cell>
          <cell r="C553" t="str">
            <v xml:space="preserve">DPS CLASE III,PROTEC.FINA,48 </v>
          </cell>
          <cell r="D553">
            <v>486000</v>
          </cell>
          <cell r="E553" t="str">
            <v>un</v>
          </cell>
        </row>
        <row r="554">
          <cell r="A554" t="str">
            <v>VF 60-AC/DC</v>
          </cell>
          <cell r="B554" t="str">
            <v>-</v>
          </cell>
          <cell r="C554" t="str">
            <v xml:space="preserve">DPS CLASE III,PROTEC.FINA,60 </v>
          </cell>
          <cell r="D554">
            <v>486000</v>
          </cell>
          <cell r="E554" t="str">
            <v>un</v>
          </cell>
        </row>
        <row r="555">
          <cell r="A555" t="str">
            <v>V-TEC PG11 LGR</v>
          </cell>
          <cell r="B555" t="str">
            <v>-</v>
          </cell>
          <cell r="C555" t="str">
            <v>PRENSAESTOPA PLÁSTICA OBO</v>
          </cell>
          <cell r="D555" t="str">
            <v>-</v>
          </cell>
          <cell r="E555" t="str">
            <v>un</v>
          </cell>
        </row>
        <row r="556">
          <cell r="A556" t="str">
            <v>V-TEC PG11+ LGR</v>
          </cell>
          <cell r="B556" t="str">
            <v>-</v>
          </cell>
          <cell r="C556" t="str">
            <v xml:space="preserve">PRENSAESTOPA PLÁSTICA CON </v>
          </cell>
          <cell r="D556" t="str">
            <v>-</v>
          </cell>
          <cell r="E556" t="str">
            <v>un</v>
          </cell>
        </row>
        <row r="557">
          <cell r="A557" t="str">
            <v>V-TEC PG13 LGR</v>
          </cell>
          <cell r="B557" t="str">
            <v>-</v>
          </cell>
          <cell r="C557" t="str">
            <v>PRENSAESTOPA PLÁSTICA OBO</v>
          </cell>
          <cell r="D557" t="str">
            <v>-</v>
          </cell>
          <cell r="E557" t="str">
            <v>un</v>
          </cell>
        </row>
        <row r="558">
          <cell r="A558" t="str">
            <v>V-TEC PG13.5+ LGR</v>
          </cell>
          <cell r="B558" t="str">
            <v>-</v>
          </cell>
          <cell r="C558" t="str">
            <v xml:space="preserve">PRENSAESTOPA PLÁSTICA CON </v>
          </cell>
          <cell r="D558" t="str">
            <v>-</v>
          </cell>
          <cell r="E558" t="str">
            <v>un</v>
          </cell>
        </row>
        <row r="559">
          <cell r="A559" t="str">
            <v>V-TEC PG16 LGR</v>
          </cell>
          <cell r="B559" t="str">
            <v>-</v>
          </cell>
          <cell r="C559" t="str">
            <v>PRENSAESTOPA PLÁSTICA OBO</v>
          </cell>
          <cell r="D559" t="str">
            <v>-</v>
          </cell>
          <cell r="E559" t="str">
            <v>un</v>
          </cell>
        </row>
        <row r="560">
          <cell r="A560" t="str">
            <v>V-TEC PG16 MS</v>
          </cell>
          <cell r="B560" t="str">
            <v>-</v>
          </cell>
          <cell r="C560" t="str">
            <v xml:space="preserve">PRENSAESTOPA LATON </v>
          </cell>
          <cell r="D560" t="str">
            <v>-</v>
          </cell>
          <cell r="E560" t="str">
            <v>un</v>
          </cell>
        </row>
        <row r="561">
          <cell r="A561" t="str">
            <v>V-TEC PG16+ LGR</v>
          </cell>
          <cell r="B561" t="str">
            <v>-</v>
          </cell>
          <cell r="C561" t="str">
            <v xml:space="preserve">PRENSAESTOPA PLÁSTICA CON </v>
          </cell>
          <cell r="D561" t="str">
            <v>-</v>
          </cell>
          <cell r="E561" t="str">
            <v>un</v>
          </cell>
        </row>
        <row r="562">
          <cell r="A562" t="str">
            <v>V-TEC PG21 LGR</v>
          </cell>
          <cell r="B562" t="str">
            <v>-</v>
          </cell>
          <cell r="C562" t="str">
            <v>PRENSAESTOPA PLÁSTICA OBO</v>
          </cell>
          <cell r="D562" t="str">
            <v>-</v>
          </cell>
          <cell r="E562" t="str">
            <v>un</v>
          </cell>
        </row>
        <row r="563">
          <cell r="A563" t="str">
            <v>V-TEC PG21+ LGR</v>
          </cell>
          <cell r="B563" t="str">
            <v>-</v>
          </cell>
          <cell r="C563" t="str">
            <v xml:space="preserve">PRENSAESTOPA PLÁSTICA CON </v>
          </cell>
          <cell r="D563" t="str">
            <v>-</v>
          </cell>
          <cell r="E563" t="str">
            <v>un</v>
          </cell>
        </row>
        <row r="564">
          <cell r="A564" t="str">
            <v>V-TEC PG29 LGR</v>
          </cell>
          <cell r="B564" t="str">
            <v>-</v>
          </cell>
          <cell r="C564" t="str">
            <v xml:space="preserve">PRENSAESTOPA PLÁSTICA V-TEC </v>
          </cell>
          <cell r="D564" t="str">
            <v>-</v>
          </cell>
          <cell r="E564" t="str">
            <v>un</v>
          </cell>
        </row>
        <row r="565">
          <cell r="A565" t="str">
            <v>V-TEC PG29+ LGR</v>
          </cell>
          <cell r="B565" t="str">
            <v>-</v>
          </cell>
          <cell r="C565" t="str">
            <v xml:space="preserve">PRENSAESTOPA PLÁSTICA CON </v>
          </cell>
          <cell r="D565" t="str">
            <v>-</v>
          </cell>
          <cell r="E565" t="str">
            <v>un</v>
          </cell>
        </row>
        <row r="566">
          <cell r="A566" t="str">
            <v>V-TEC PG36+ LGR</v>
          </cell>
          <cell r="B566" t="str">
            <v>-</v>
          </cell>
          <cell r="C566" t="str">
            <v xml:space="preserve">PRENSAESTOPA PLÁSTICA CON </v>
          </cell>
          <cell r="D566" t="str">
            <v>-</v>
          </cell>
          <cell r="E566" t="str">
            <v>un</v>
          </cell>
        </row>
        <row r="567">
          <cell r="A567" t="str">
            <v>V-TEC PG42+ LGR</v>
          </cell>
          <cell r="B567" t="str">
            <v>-</v>
          </cell>
          <cell r="C567" t="str">
            <v xml:space="preserve">PRENSAESTOPA PLÁSTICA CON </v>
          </cell>
          <cell r="D567" t="str">
            <v>-</v>
          </cell>
          <cell r="E567" t="str">
            <v>un</v>
          </cell>
        </row>
        <row r="568">
          <cell r="A568" t="str">
            <v>V-TEC PG48+ LGR</v>
          </cell>
          <cell r="B568" t="str">
            <v>-</v>
          </cell>
          <cell r="C568" t="str">
            <v xml:space="preserve">PRENSAESTOPA PLÁSTICA CON </v>
          </cell>
          <cell r="D568" t="str">
            <v>-</v>
          </cell>
          <cell r="E568" t="str">
            <v>un</v>
          </cell>
        </row>
        <row r="569">
          <cell r="A569" t="str">
            <v>V-TEC PG7+ LGR</v>
          </cell>
          <cell r="B569" t="str">
            <v>-</v>
          </cell>
          <cell r="C569" t="str">
            <v xml:space="preserve">PRENSAESTOPA PLÁSTICA CON </v>
          </cell>
          <cell r="D569" t="str">
            <v>-</v>
          </cell>
          <cell r="E569" t="str">
            <v>un</v>
          </cell>
        </row>
        <row r="570">
          <cell r="A570" t="str">
            <v>V-TEC PG9 MS</v>
          </cell>
          <cell r="B570" t="str">
            <v>-</v>
          </cell>
          <cell r="C570" t="str">
            <v xml:space="preserve">PRENSAESTOPA LATON </v>
          </cell>
          <cell r="D570" t="str">
            <v>-</v>
          </cell>
          <cell r="E570" t="str">
            <v>un</v>
          </cell>
        </row>
        <row r="571">
          <cell r="A571" t="str">
            <v>V-TEC PG9+ LGR</v>
          </cell>
          <cell r="B571" t="str">
            <v>-</v>
          </cell>
          <cell r="C571" t="str">
            <v xml:space="preserve">PRENSAESTOPA PLÁSTICA CON </v>
          </cell>
          <cell r="D571" t="str">
            <v>-</v>
          </cell>
          <cell r="E571" t="str">
            <v>un</v>
          </cell>
        </row>
        <row r="572">
          <cell r="A572" t="str">
            <v>V-TEC VM16 MS</v>
          </cell>
          <cell r="B572" t="str">
            <v>-</v>
          </cell>
          <cell r="C572" t="str">
            <v>PRENSAESTOPA PLÁSTICA OBO</v>
          </cell>
          <cell r="D572" t="str">
            <v>-</v>
          </cell>
          <cell r="E572" t="str">
            <v>un</v>
          </cell>
        </row>
        <row r="573">
          <cell r="A573" t="str">
            <v>V-TEC VM16 SGR</v>
          </cell>
          <cell r="B573" t="str">
            <v>-</v>
          </cell>
          <cell r="C573" t="str">
            <v>PRENSAESTOPA PLÁSTICA OBO</v>
          </cell>
          <cell r="D573" t="str">
            <v>-</v>
          </cell>
          <cell r="E573" t="str">
            <v>un</v>
          </cell>
        </row>
        <row r="574">
          <cell r="A574" t="str">
            <v>V-TEC VM16+ LGR</v>
          </cell>
          <cell r="B574" t="str">
            <v>-</v>
          </cell>
          <cell r="C574" t="str">
            <v>PRENSAESTOPA CON CONTRA-</v>
          </cell>
          <cell r="D574" t="str">
            <v>-</v>
          </cell>
          <cell r="E574" t="str">
            <v>un</v>
          </cell>
        </row>
        <row r="575">
          <cell r="A575" t="str">
            <v>V-TEC VM20+ LGR</v>
          </cell>
          <cell r="B575" t="str">
            <v>-</v>
          </cell>
          <cell r="C575" t="str">
            <v>PRENSAESTOPA CON CONTRA-</v>
          </cell>
          <cell r="D575" t="str">
            <v>-</v>
          </cell>
          <cell r="E575" t="str">
            <v>un</v>
          </cell>
        </row>
        <row r="576">
          <cell r="A576" t="str">
            <v>V-TEC VM25+ LGR</v>
          </cell>
          <cell r="B576" t="str">
            <v>-</v>
          </cell>
          <cell r="C576" t="str">
            <v>PRENSAESTOPA CON CONTRA-</v>
          </cell>
          <cell r="D576" t="str">
            <v>-</v>
          </cell>
          <cell r="E576" t="str">
            <v>un</v>
          </cell>
        </row>
        <row r="577">
          <cell r="A577" t="str">
            <v>WDK/HA60110CW</v>
          </cell>
          <cell r="B577" t="str">
            <v>-</v>
          </cell>
          <cell r="C577" t="str">
            <v>TAPA FINAL</v>
          </cell>
          <cell r="D577" t="str">
            <v>-</v>
          </cell>
          <cell r="E577" t="str">
            <v>un</v>
          </cell>
        </row>
        <row r="578">
          <cell r="A578" t="str">
            <v>WDK/HE60110RW</v>
          </cell>
          <cell r="B578" t="str">
            <v>-</v>
          </cell>
          <cell r="C578" t="str">
            <v xml:space="preserve">TAPA FINAL CERRAR CANALES </v>
          </cell>
          <cell r="D578" t="str">
            <v>-</v>
          </cell>
          <cell r="E578" t="str">
            <v>un</v>
          </cell>
        </row>
        <row r="579">
          <cell r="A579" t="str">
            <v>WDK/HI60090</v>
          </cell>
          <cell r="B579" t="str">
            <v>-</v>
          </cell>
          <cell r="C579" t="str">
            <v xml:space="preserve">CURVA INTERNA DE 90° </v>
          </cell>
          <cell r="D579" t="str">
            <v>-</v>
          </cell>
          <cell r="E579" t="str">
            <v>un</v>
          </cell>
        </row>
        <row r="580">
          <cell r="A580" t="str">
            <v>WDK/HS60110</v>
          </cell>
          <cell r="B580" t="str">
            <v>-</v>
          </cell>
          <cell r="C580" t="str">
            <v xml:space="preserve">EMBELLECEDOR DE UNION TIPO </v>
          </cell>
          <cell r="D580" t="str">
            <v>-</v>
          </cell>
          <cell r="E580" t="str">
            <v>un</v>
          </cell>
        </row>
        <row r="581">
          <cell r="A581" t="str">
            <v>WDK40090</v>
          </cell>
          <cell r="B581" t="str">
            <v>-</v>
          </cell>
          <cell r="C581" t="str">
            <v xml:space="preserve">CANAL CON TAPA PVC 40x90mm </v>
          </cell>
          <cell r="D581" t="str">
            <v>-</v>
          </cell>
          <cell r="E581" t="str">
            <v>un</v>
          </cell>
        </row>
        <row r="582">
          <cell r="A582" t="str">
            <v>WKV 60 FS</v>
          </cell>
          <cell r="B582" t="str">
            <v>-</v>
          </cell>
          <cell r="C582" t="str">
            <v xml:space="preserve">UNIÓN CURVA </v>
          </cell>
          <cell r="D582" t="str">
            <v>-</v>
          </cell>
          <cell r="E582" t="str">
            <v>un</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sheetData sheetId="1"/>
      <sheetData sheetId="2"/>
      <sheetData sheetId="3"/>
      <sheetData sheetId="4"/>
      <sheetData sheetId="5"/>
      <sheetData sheetId="6">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403"/>
      <sheetName val="1"/>
      <sheetName val="301"/>
      <sheetName val="302"/>
      <sheetName val="303"/>
      <sheetName val="304"/>
      <sheetName val="305"/>
      <sheetName val="3"/>
      <sheetName val="5"/>
      <sheetName val="6"/>
      <sheetName val="7"/>
      <sheetName val="8"/>
      <sheetName val="9"/>
      <sheetName val="10"/>
      <sheetName val="11"/>
      <sheetName val="12"/>
      <sheetName val="13"/>
      <sheetName val="14"/>
      <sheetName val="15"/>
      <sheetName val="16"/>
      <sheetName val="306"/>
      <sheetName val="201"/>
      <sheetName val="202"/>
      <sheetName val="203"/>
      <sheetName val="204"/>
      <sheetName val="205"/>
      <sheetName val="17"/>
      <sheetName val="390"/>
      <sheetName val="18"/>
      <sheetName val="19"/>
      <sheetName val="20"/>
      <sheetName val="21"/>
      <sheetName val="22"/>
      <sheetName val="23"/>
      <sheetName val="24"/>
      <sheetName val="25"/>
      <sheetName val="26"/>
      <sheetName val="28"/>
      <sheetName val="29"/>
      <sheetName val="30"/>
      <sheetName val="31"/>
      <sheetName val="32"/>
      <sheetName val="33"/>
      <sheetName val="34"/>
      <sheetName val="309"/>
      <sheetName val="312"/>
      <sheetName val="315"/>
      <sheetName val="317"/>
      <sheetName val="318"/>
      <sheetName val="35"/>
      <sheetName val="36"/>
      <sheetName val="319"/>
      <sheetName val="42"/>
      <sheetName val="43"/>
      <sheetName val="391"/>
      <sheetName val="413"/>
      <sheetName val="392"/>
      <sheetName val="393"/>
      <sheetName val="44"/>
      <sheetName val="412"/>
      <sheetName val="394"/>
      <sheetName val="395"/>
      <sheetName val="45"/>
      <sheetName val="46"/>
      <sheetName val="47"/>
      <sheetName val="48"/>
      <sheetName val="49"/>
      <sheetName val="50"/>
      <sheetName val="51"/>
      <sheetName val="52"/>
      <sheetName val="53"/>
      <sheetName val="54"/>
      <sheetName val="55"/>
      <sheetName val="56"/>
      <sheetName val="57"/>
      <sheetName val="58"/>
      <sheetName val="59"/>
      <sheetName val="324"/>
      <sheetName val="396"/>
      <sheetName val="60"/>
      <sheetName val="63"/>
      <sheetName val="64"/>
      <sheetName val="65"/>
      <sheetName val="66"/>
      <sheetName val="320"/>
      <sheetName val="325"/>
      <sheetName val="321"/>
      <sheetName val="411"/>
      <sheetName val="322"/>
      <sheetName val="323"/>
      <sheetName val="397"/>
      <sheetName val="398"/>
      <sheetName val="67"/>
      <sheetName val="327"/>
      <sheetName val="328"/>
      <sheetName val="70"/>
      <sheetName val="399"/>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414"/>
      <sheetName val="332"/>
      <sheetName val="93"/>
      <sheetName val="94"/>
      <sheetName val="95"/>
      <sheetName val="96"/>
      <sheetName val="97"/>
      <sheetName val="98"/>
      <sheetName val="99"/>
      <sheetName val="100"/>
      <sheetName val="206"/>
      <sheetName val="207"/>
      <sheetName val="208"/>
      <sheetName val="209"/>
      <sheetName val="415"/>
      <sheetName val="210"/>
      <sheetName val="211"/>
      <sheetName val="407"/>
      <sheetName val="408"/>
      <sheetName val="212"/>
      <sheetName val="213"/>
      <sheetName val="417"/>
      <sheetName val="416"/>
      <sheetName val="418"/>
      <sheetName val="419"/>
      <sheetName val="420"/>
      <sheetName val="421"/>
      <sheetName val="214"/>
      <sheetName val="216"/>
      <sheetName val="218"/>
      <sheetName val="410"/>
      <sheetName val="409"/>
      <sheetName val="220"/>
      <sheetName val="221"/>
      <sheetName val="223"/>
      <sheetName val="224"/>
      <sheetName val="225"/>
      <sheetName val="226"/>
      <sheetName val="228"/>
      <sheetName val="229"/>
      <sheetName val="230"/>
      <sheetName val="104"/>
      <sheetName val="106"/>
      <sheetName val="400"/>
      <sheetName val="401"/>
      <sheetName val="402"/>
      <sheetName val="404"/>
      <sheetName val="405"/>
      <sheetName val="406"/>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333"/>
      <sheetName val="334"/>
      <sheetName val="335"/>
      <sheetName val="336"/>
      <sheetName val="337"/>
      <sheetName val="307"/>
      <sheetName val="338"/>
      <sheetName val="339"/>
      <sheetName val="340"/>
      <sheetName val="341"/>
      <sheetName val="342"/>
      <sheetName val="343"/>
      <sheetName val="344"/>
      <sheetName val="422"/>
      <sheetName val="345"/>
      <sheetName val="346"/>
      <sheetName val="128"/>
      <sheetName val="130"/>
      <sheetName val="131"/>
      <sheetName val="134"/>
      <sheetName val="347"/>
      <sheetName val="348"/>
      <sheetName val="349"/>
      <sheetName val="350"/>
      <sheetName val="351"/>
      <sheetName val="352"/>
      <sheetName val="353"/>
      <sheetName val="354"/>
      <sheetName val="355"/>
      <sheetName val="356"/>
      <sheetName val="357"/>
      <sheetName val="358"/>
      <sheetName val="359"/>
      <sheetName val="423"/>
      <sheetName val="424"/>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232"/>
      <sheetName val="233"/>
      <sheetName val="234"/>
      <sheetName val="236"/>
      <sheetName val="137"/>
      <sheetName val="138"/>
      <sheetName val="139"/>
      <sheetName val="140"/>
      <sheetName val="141"/>
      <sheetName val="135"/>
      <sheetName val="381"/>
      <sheetName val="382"/>
      <sheetName val="383"/>
      <sheetName val="384"/>
      <sheetName val="385"/>
      <sheetName val="386"/>
      <sheetName val="387"/>
      <sheetName val="388"/>
      <sheetName val="389"/>
      <sheetName val="Hoja17"/>
      <sheetName val="List_MATERIALE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7">
          <cell r="B7" t="str">
            <v>MATERIALES DE PVC</v>
          </cell>
        </row>
        <row r="8">
          <cell r="B8" t="str">
            <v>Tubería Sanitaria PVC ø 1 1/2" X 6 M</v>
          </cell>
        </row>
        <row r="9">
          <cell r="B9" t="str">
            <v>Tuberia Sanitaria PVC ø 2" X 6 M</v>
          </cell>
        </row>
        <row r="10">
          <cell r="B10" t="str">
            <v>Tuberia Sanitaria PVC ø 3" X 6 M</v>
          </cell>
        </row>
        <row r="11">
          <cell r="B11" t="str">
            <v>Tuberia Sanitaria PVC ø 4" X 6 M</v>
          </cell>
        </row>
        <row r="12">
          <cell r="B12" t="str">
            <v>Tuberia Sanitaria PVC ø 6" X 6 M</v>
          </cell>
        </row>
        <row r="13">
          <cell r="B13" t="str">
            <v xml:space="preserve">Tuberia Sanitaria PVC ø 1 1/2" </v>
          </cell>
        </row>
        <row r="14">
          <cell r="B14" t="str">
            <v xml:space="preserve">Tuberia Sanitaria PVC ø 2" </v>
          </cell>
        </row>
        <row r="15">
          <cell r="B15" t="str">
            <v>Tuberia Sanitaria PVC ø 3"</v>
          </cell>
        </row>
        <row r="16">
          <cell r="B16" t="str">
            <v xml:space="preserve">Tuberia Sanitaria PVC ø 4" </v>
          </cell>
        </row>
        <row r="17">
          <cell r="B17" t="str">
            <v xml:space="preserve">Tuberia Sanitaria PVC ø 6" </v>
          </cell>
        </row>
        <row r="18">
          <cell r="B18" t="str">
            <v xml:space="preserve">Tuberia Sanitaria PVC ø 8" </v>
          </cell>
        </row>
        <row r="19">
          <cell r="B19" t="str">
            <v>Tuberia Ventilación  PVCL ø 1 1/2" X 6 M</v>
          </cell>
        </row>
        <row r="20">
          <cell r="B20" t="str">
            <v>Tuberia Ventilación  PVCL ø 2" X 6 M</v>
          </cell>
        </row>
        <row r="21">
          <cell r="B21" t="str">
            <v>Tuberia Ventilación  PVCL ø 3" X 6 M</v>
          </cell>
        </row>
        <row r="22">
          <cell r="B22" t="str">
            <v>Tuberia Ventilación  PVCL ø 4" X 6 M</v>
          </cell>
        </row>
        <row r="23">
          <cell r="B23" t="str">
            <v>Tuberia Ventilación  PVCL ø 1 1/2"</v>
          </cell>
        </row>
        <row r="24">
          <cell r="B24" t="str">
            <v xml:space="preserve">Tuberia Ventilación  PVCL ø 2" </v>
          </cell>
        </row>
        <row r="25">
          <cell r="B25" t="str">
            <v xml:space="preserve">Tuberia Ventilación  PVCL ø 3" </v>
          </cell>
        </row>
        <row r="26">
          <cell r="B26" t="str">
            <v>Tuberia Ventilación  PVCL ø 4"</v>
          </cell>
        </row>
        <row r="27">
          <cell r="B27" t="str">
            <v>Unión Sanitaria PVC ø 1 1/2"</v>
          </cell>
        </row>
        <row r="28">
          <cell r="B28" t="str">
            <v>Unión Sanitaria PVC ø 2"</v>
          </cell>
        </row>
        <row r="29">
          <cell r="B29" t="str">
            <v>Unión Sanitaria PVC ø 3"</v>
          </cell>
        </row>
        <row r="30">
          <cell r="B30" t="str">
            <v>Unión Sanitaria PVC ø 4"</v>
          </cell>
        </row>
        <row r="31">
          <cell r="B31" t="str">
            <v>Unión Sanitaria PVC ø 6"</v>
          </cell>
        </row>
        <row r="32">
          <cell r="B32" t="str">
            <v>Unión Sanitaria PVC ø 8"</v>
          </cell>
        </row>
        <row r="33">
          <cell r="B33" t="str">
            <v>Codo 90º Sanitario PVC ø 1 1/2 " CXC</v>
          </cell>
        </row>
        <row r="34">
          <cell r="B34" t="str">
            <v>Codo 90º Sanitario PVC ø 1 1/2 " CXE</v>
          </cell>
        </row>
        <row r="35">
          <cell r="B35" t="str">
            <v>Codo 45º Sanitario PVC ø 1 1/2 " CXC</v>
          </cell>
        </row>
        <row r="36">
          <cell r="B36" t="str">
            <v>Codo 45º Sanitario PVC ø 1 1/2 " CXE</v>
          </cell>
        </row>
        <row r="37">
          <cell r="B37" t="str">
            <v>Codo 90º Sanitario PVC ø 2 " CXC</v>
          </cell>
        </row>
        <row r="38">
          <cell r="B38" t="str">
            <v>Codo 90º Sanitario PVC ø 2 " CXE</v>
          </cell>
        </row>
        <row r="39">
          <cell r="B39" t="str">
            <v>Codo 45º Sanitario PVC ø 2 " CXC</v>
          </cell>
        </row>
        <row r="40">
          <cell r="B40" t="str">
            <v>Codo 45º Sanitario PVC ø 2 " CXE</v>
          </cell>
        </row>
        <row r="41">
          <cell r="B41" t="str">
            <v>Codo 90º Sanitario PVC ø 3 " CXC</v>
          </cell>
        </row>
        <row r="42">
          <cell r="B42" t="str">
            <v>Codo 90º Sanitario PVC ø 3 " CXE</v>
          </cell>
        </row>
        <row r="43">
          <cell r="B43" t="str">
            <v>Codo 45º Sanitario PVC ø 3 " CXC</v>
          </cell>
        </row>
        <row r="44">
          <cell r="B44" t="str">
            <v>Codo 45º Sanitario PVC ø 3 " CXE</v>
          </cell>
        </row>
        <row r="45">
          <cell r="B45" t="str">
            <v>Codo 90º Sanitario PVC ø 4 " CXC</v>
          </cell>
        </row>
        <row r="46">
          <cell r="B46" t="str">
            <v>Codo 90º Sanitario PVC ø 4 " CXE</v>
          </cell>
        </row>
        <row r="47">
          <cell r="B47" t="str">
            <v>Codo 45º Sanitario PVC ø 4 " CXC</v>
          </cell>
        </row>
        <row r="48">
          <cell r="B48" t="str">
            <v>Codo 45º Sanitario PVC ø 4 " CXE</v>
          </cell>
        </row>
        <row r="49">
          <cell r="B49" t="str">
            <v>Codo 90º Sanitario PVC ø 6 " CXC</v>
          </cell>
        </row>
        <row r="50">
          <cell r="B50" t="str">
            <v>Codo 90º Sanitario PVC ø 6 " CXE</v>
          </cell>
        </row>
        <row r="51">
          <cell r="B51" t="str">
            <v>Codo 45º Sanitario PVC ø 6 " CXC</v>
          </cell>
        </row>
        <row r="52">
          <cell r="B52" t="str">
            <v>Codo 45º Sanitario PVC ø 6 " CXE</v>
          </cell>
        </row>
        <row r="53">
          <cell r="B53" t="str">
            <v>Codo Sanitario REVENTILADO 3X2 "</v>
          </cell>
        </row>
        <row r="54">
          <cell r="B54" t="str">
            <v>Codo Sanitario REVENTILADO 4X2 "</v>
          </cell>
        </row>
        <row r="55">
          <cell r="B55" t="str">
            <v xml:space="preserve">Tees Sanitaria PVC ø 1 1/2" </v>
          </cell>
        </row>
        <row r="56">
          <cell r="B56" t="str">
            <v xml:space="preserve">Tees Sanitaria PVC ø 2" </v>
          </cell>
        </row>
        <row r="57">
          <cell r="B57" t="str">
            <v>Tees Sanitaria PVC ø 3"</v>
          </cell>
        </row>
        <row r="58">
          <cell r="B58" t="str">
            <v xml:space="preserve">Tees Sanitaria PVC ø 4" </v>
          </cell>
        </row>
        <row r="59">
          <cell r="B59" t="str">
            <v xml:space="preserve">Tees Sanitaria PVC ø 6" </v>
          </cell>
        </row>
        <row r="60">
          <cell r="B60" t="str">
            <v>Tees Sanitarias reducidas PVC ø 2"x1-1/2"</v>
          </cell>
        </row>
        <row r="61">
          <cell r="B61" t="str">
            <v>Tees Sanitarias reducidas PVC ø 3"x2"</v>
          </cell>
        </row>
        <row r="62">
          <cell r="B62" t="str">
            <v>Tees Sanitarias reducidas PVC ø 4"x2"</v>
          </cell>
        </row>
        <row r="63">
          <cell r="B63" t="str">
            <v>Tees Sanitarias reducidas PVC ø 4"x3"</v>
          </cell>
        </row>
        <row r="64">
          <cell r="B64" t="str">
            <v>Tees Sanitarias reducidas PVC ø 6"x4"</v>
          </cell>
        </row>
        <row r="65">
          <cell r="B65" t="str">
            <v xml:space="preserve">Tees Sanitaria doble PVC ø 1 1/2" </v>
          </cell>
        </row>
        <row r="66">
          <cell r="B66" t="str">
            <v xml:space="preserve">Tees Sanitaria doble PVC ø 2" </v>
          </cell>
        </row>
        <row r="67">
          <cell r="B67" t="str">
            <v>Tees Sanitaria doble PVC ø 3"</v>
          </cell>
        </row>
        <row r="68">
          <cell r="B68" t="str">
            <v xml:space="preserve">Tees Sanitaria doble PVC ø 4" </v>
          </cell>
        </row>
        <row r="69">
          <cell r="B69" t="str">
            <v xml:space="preserve">Yees Sanitaria PVC ø 2" </v>
          </cell>
        </row>
        <row r="70">
          <cell r="B70" t="str">
            <v>Yees Sanitaria PVC ø 3"</v>
          </cell>
        </row>
        <row r="71">
          <cell r="B71" t="str">
            <v xml:space="preserve">Yees Sanitaria PVC ø 4" </v>
          </cell>
        </row>
        <row r="72">
          <cell r="B72" t="str">
            <v xml:space="preserve">Yees Sanitaria PVC ø 6" </v>
          </cell>
        </row>
        <row r="73">
          <cell r="B73" t="str">
            <v>Yees Sanitarias reducidas PVC ø 3"x2"</v>
          </cell>
        </row>
        <row r="74">
          <cell r="B74" t="str">
            <v>Yees Sanitarias reducidas PVC ø 4"x2"</v>
          </cell>
        </row>
        <row r="75">
          <cell r="B75" t="str">
            <v>Yees Sanitarias reducidas PVC ø 4"x3"</v>
          </cell>
        </row>
        <row r="76">
          <cell r="B76" t="str">
            <v>Yees Sanitarias reducidas PVC ø 6"x4"</v>
          </cell>
        </row>
        <row r="77">
          <cell r="B77" t="str">
            <v xml:space="preserve">Yees Sanitaria doble PVC ø 2" </v>
          </cell>
        </row>
        <row r="78">
          <cell r="B78" t="str">
            <v>Yees Sanitaria doble PVC ø 3"</v>
          </cell>
        </row>
        <row r="79">
          <cell r="B79" t="str">
            <v xml:space="preserve">Yees Sanitaria doble PVC ø 4" </v>
          </cell>
        </row>
        <row r="80">
          <cell r="B80" t="str">
            <v>Tapón de prueba PVC Sø 1-1/2"</v>
          </cell>
        </row>
        <row r="81">
          <cell r="B81" t="str">
            <v>Tapón de prueba PVC S ø 2"</v>
          </cell>
        </row>
        <row r="82">
          <cell r="B82" t="str">
            <v>Tapón de prueba PVC S ø 3"</v>
          </cell>
        </row>
        <row r="83">
          <cell r="B83" t="str">
            <v>Tapón de prueba PVC S ø 4"</v>
          </cell>
        </row>
        <row r="84">
          <cell r="B84" t="str">
            <v>SIFON PVC ø  1-1/2" Sanitario</v>
          </cell>
        </row>
        <row r="85">
          <cell r="B85" t="str">
            <v>SIFON PVC ø  2" Sanitario</v>
          </cell>
        </row>
        <row r="86">
          <cell r="B86" t="str">
            <v>SIFON PVC ø  3" Sanitario</v>
          </cell>
        </row>
        <row r="87">
          <cell r="B87" t="str">
            <v>SIFON PVC ø  4" Sanitario</v>
          </cell>
        </row>
        <row r="88">
          <cell r="B88" t="str">
            <v>SIFON TIPO BOTELLA GRIVAL</v>
          </cell>
        </row>
        <row r="89">
          <cell r="B89" t="str">
            <v>Sifón para orinal GRIVAL</v>
          </cell>
        </row>
        <row r="90">
          <cell r="B90" t="str">
            <v>Desague sencilo integrado sin rebose</v>
          </cell>
        </row>
        <row r="91">
          <cell r="B91" t="str">
            <v>REJILLA 4X2 CONCENTRICA</v>
          </cell>
        </row>
        <row r="92">
          <cell r="B92" t="str">
            <v>REJILLA 2X3  ANTICUCARACHA ALUMINIO</v>
          </cell>
        </row>
        <row r="93">
          <cell r="B93" t="str">
            <v>REJILLA METALICA 2"x3" CON SOZCO</v>
          </cell>
        </row>
        <row r="94">
          <cell r="B94" t="str">
            <v>REJILLA METALICA 3X2" CON SOZCO</v>
          </cell>
        </row>
        <row r="95">
          <cell r="B95" t="str">
            <v xml:space="preserve"> Rejilla de 3 x 1 ½ con sosco corriente</v>
          </cell>
        </row>
        <row r="96">
          <cell r="B96" t="str">
            <v xml:space="preserve"> Rejilla de 3 X 2 con sosco corriente</v>
          </cell>
        </row>
        <row r="97">
          <cell r="B97" t="str">
            <v xml:space="preserve"> Rejilla de 3 X 2 con sosco corriente económica</v>
          </cell>
        </row>
        <row r="98">
          <cell r="B98" t="str">
            <v xml:space="preserve"> Rejilla de 3 x 2 con sosco línea social</v>
          </cell>
        </row>
        <row r="99">
          <cell r="B99" t="str">
            <v xml:space="preserve"> Rejilla de 3 x 2 con sosco cuadrada corriente</v>
          </cell>
        </row>
        <row r="100">
          <cell r="B100" t="str">
            <v xml:space="preserve"> Rejilla de 3 x 2 con sosco tapa y base cuadrada corriente</v>
          </cell>
        </row>
        <row r="101">
          <cell r="B101" t="str">
            <v xml:space="preserve"> Rejilla de 3 ¼ x 2 con sosco corriente</v>
          </cell>
        </row>
        <row r="102">
          <cell r="B102" t="str">
            <v xml:space="preserve"> Rejilla de 4 x 3 con sosco corriente</v>
          </cell>
        </row>
        <row r="103">
          <cell r="B103" t="str">
            <v xml:space="preserve"> Rejilla de 5 x 3 con sosco corriente</v>
          </cell>
        </row>
        <row r="104">
          <cell r="B104" t="str">
            <v xml:space="preserve"> Rejilla de 5 x 4 con sosco corriente</v>
          </cell>
        </row>
        <row r="105">
          <cell r="B105" t="str">
            <v>CANAL BAJANTE PVC ø  BLANCO X 3 M</v>
          </cell>
        </row>
        <row r="106">
          <cell r="B106" t="str">
            <v>Codo CANAL BAJANTE 45º PVC ø</v>
          </cell>
        </row>
        <row r="107">
          <cell r="B107" t="str">
            <v>Codo CANAL BAJANTE 90º PVC ø</v>
          </cell>
        </row>
        <row r="108">
          <cell r="B108" t="str">
            <v>CANAL PLASTICO BLANCO PVC ø</v>
          </cell>
        </row>
        <row r="109">
          <cell r="B109" t="str">
            <v>SOPORTE CANAL BLANCO PVC ø</v>
          </cell>
        </row>
        <row r="110">
          <cell r="B110" t="str">
            <v xml:space="preserve">SOPORTE BAJANTE BLANCO PVC ø </v>
          </cell>
        </row>
        <row r="111">
          <cell r="B111" t="str">
            <v>TAPA INTERNA CANAL PVC ø</v>
          </cell>
        </row>
        <row r="112">
          <cell r="B112" t="str">
            <v>TAPA EXTERNA  CANAL PVC ø</v>
          </cell>
        </row>
        <row r="113">
          <cell r="B113" t="str">
            <v>Unión BAJANTE BLANCA PVC ø</v>
          </cell>
        </row>
        <row r="114">
          <cell r="B114" t="str">
            <v>Unión CANAL BAJANTE BLANCO PVC ø</v>
          </cell>
        </row>
        <row r="115">
          <cell r="B115" t="str">
            <v>Unión CANAL ESQUINA BLANCO PVC ø</v>
          </cell>
        </row>
        <row r="116">
          <cell r="B116" t="str">
            <v>Unión PARA CANAL BLANCO PVC ø</v>
          </cell>
        </row>
        <row r="117">
          <cell r="B117" t="str">
            <v>Acondiconador de superficie</v>
          </cell>
        </row>
        <row r="118">
          <cell r="B118" t="str">
            <v>Tuberia  Novafort ø 4" ML</v>
          </cell>
        </row>
        <row r="119">
          <cell r="B119" t="str">
            <v>Tuberia  Novafort ø 6" ML</v>
          </cell>
        </row>
        <row r="120">
          <cell r="B120" t="str">
            <v>Tuberia  Novafort ø 8" ML</v>
          </cell>
        </row>
        <row r="121">
          <cell r="B121" t="str">
            <v>Tuberia  Novafort ø 10" ML</v>
          </cell>
        </row>
        <row r="122">
          <cell r="B122" t="str">
            <v>Tuberia  Novafort ø 12" ML</v>
          </cell>
        </row>
        <row r="123">
          <cell r="B123" t="str">
            <v>Tuberia  Novafort ø 14" ML</v>
          </cell>
        </row>
        <row r="124">
          <cell r="B124" t="str">
            <v>Tuberia  Novafort ø 16" ML</v>
          </cell>
        </row>
        <row r="125">
          <cell r="B125" t="str">
            <v>Tuberia  Novafort ø 18" ML</v>
          </cell>
        </row>
        <row r="126">
          <cell r="B126" t="str">
            <v>Tuberia  Novafort ø 20" ML</v>
          </cell>
        </row>
        <row r="127">
          <cell r="B127" t="str">
            <v xml:space="preserve">Accesorios (Unión) Novafort ø 4"  </v>
          </cell>
        </row>
        <row r="128">
          <cell r="B128" t="str">
            <v xml:space="preserve">Accesorios (Unión) Novafort ø 6"  </v>
          </cell>
        </row>
        <row r="129">
          <cell r="B129" t="str">
            <v xml:space="preserve">Accesorios (Unión) Novafort ø 8"  </v>
          </cell>
        </row>
        <row r="130">
          <cell r="B130" t="str">
            <v xml:space="preserve">Accesorios (Unión) Novafort ø 10"  </v>
          </cell>
        </row>
        <row r="131">
          <cell r="B131" t="str">
            <v xml:space="preserve">Accesorios (Unión) Novafort ø 12"  </v>
          </cell>
        </row>
        <row r="132">
          <cell r="B132" t="str">
            <v xml:space="preserve">Accesorios (Unión) Novafort ø 14"  </v>
          </cell>
        </row>
        <row r="133">
          <cell r="B133" t="str">
            <v xml:space="preserve">Accesorios (Unión) Novafort ø 16"  </v>
          </cell>
        </row>
        <row r="134">
          <cell r="B134" t="str">
            <v xml:space="preserve">Accesorios (Unión) Novafort ø 18"  </v>
          </cell>
        </row>
        <row r="135">
          <cell r="B135" t="str">
            <v xml:space="preserve">Accesorios (Unión) Novafort ø 20"  </v>
          </cell>
        </row>
        <row r="136">
          <cell r="B136" t="str">
            <v xml:space="preserve">Hidrosellos Novafort ø 4"  </v>
          </cell>
        </row>
        <row r="137">
          <cell r="B137" t="str">
            <v xml:space="preserve">Hidrosellos Novafort ø 6"  </v>
          </cell>
        </row>
        <row r="138">
          <cell r="B138" t="str">
            <v xml:space="preserve">Hidrosellos Novafort ø 8"  </v>
          </cell>
        </row>
        <row r="139">
          <cell r="B139" t="str">
            <v xml:space="preserve">Hidrosellos Novafort ø 10"  </v>
          </cell>
        </row>
        <row r="140">
          <cell r="B140" t="str">
            <v xml:space="preserve">Hidrosellos Novafort ø 12"  </v>
          </cell>
        </row>
        <row r="141">
          <cell r="B141" t="str">
            <v xml:space="preserve">Hidrosellos Novafort ø 14"  </v>
          </cell>
        </row>
        <row r="142">
          <cell r="B142" t="str">
            <v xml:space="preserve">Hidrosellos Novafort ø 16"  </v>
          </cell>
        </row>
        <row r="143">
          <cell r="B143" t="str">
            <v xml:space="preserve">Hidrosellos Novafort ø 18"  </v>
          </cell>
        </row>
        <row r="144">
          <cell r="B144" t="str">
            <v xml:space="preserve">Hidrosellos Novafort ø 20"  </v>
          </cell>
        </row>
        <row r="145">
          <cell r="B145" t="str">
            <v>Buje soldado PVCS ø 2 x 1-1/2" Pavco</v>
          </cell>
        </row>
        <row r="146">
          <cell r="B146" t="str">
            <v>Buje soldado PVCS ø3 x 1-1/2" Pavco</v>
          </cell>
        </row>
        <row r="147">
          <cell r="B147" t="str">
            <v>Buje soldado PVCS ø 3 x 2" Pavco</v>
          </cell>
        </row>
        <row r="148">
          <cell r="B148" t="str">
            <v>Buje soldado PVCS ø 4 x 2" Pavco</v>
          </cell>
        </row>
        <row r="149">
          <cell r="B149" t="str">
            <v>Buje soldado PVCS ø 4 x 3" Pavco</v>
          </cell>
        </row>
        <row r="150">
          <cell r="B150" t="str">
            <v>Buje soldado PVCS ø 6 x 4" Pavco</v>
          </cell>
        </row>
        <row r="151">
          <cell r="B151" t="str">
            <v>Conjunto canastilla 4"y sifon en P</v>
          </cell>
        </row>
        <row r="152">
          <cell r="B152" t="str">
            <v xml:space="preserve">CANALES Y BAJANTES </v>
          </cell>
        </row>
        <row r="153">
          <cell r="B153" t="str">
            <v>Canal Amazonas Blanca Pavco</v>
          </cell>
        </row>
        <row r="154">
          <cell r="B154" t="str">
            <v xml:space="preserve">Union Canal </v>
          </cell>
        </row>
        <row r="155">
          <cell r="B155" t="str">
            <v>Union Canala a Bajante</v>
          </cell>
        </row>
        <row r="156">
          <cell r="B156" t="str">
            <v>SOPORTE CANAL BLANCO PVC ø</v>
          </cell>
        </row>
        <row r="157">
          <cell r="B157" t="str">
            <v>Hidro sello Canal</v>
          </cell>
        </row>
        <row r="158">
          <cell r="B158" t="str">
            <v>Soporte M  Canal Amazonas</v>
          </cell>
        </row>
        <row r="159">
          <cell r="B159" t="str">
            <v>Union Esquinera Interior</v>
          </cell>
        </row>
        <row r="160">
          <cell r="B160" t="str">
            <v>Union Esquinera Exterior</v>
          </cell>
        </row>
        <row r="161">
          <cell r="B161" t="str">
            <v xml:space="preserve">Tapaint, izquierda </v>
          </cell>
        </row>
        <row r="162">
          <cell r="B162" t="str">
            <v>Tapa Ext, Derecha</v>
          </cell>
        </row>
        <row r="163">
          <cell r="B163" t="str">
            <v xml:space="preserve">Tapa Ext Izquierda </v>
          </cell>
        </row>
        <row r="164">
          <cell r="B164" t="str">
            <v xml:space="preserve">Tapa Int Derecha </v>
          </cell>
        </row>
        <row r="165">
          <cell r="B165" t="str">
            <v>Bajante  blanca Pavco</v>
          </cell>
        </row>
        <row r="166">
          <cell r="B166" t="str">
            <v>Soporte cuelga  2"</v>
          </cell>
        </row>
        <row r="167">
          <cell r="B167" t="str">
            <v>Elaboracion de Rosca de tubo Acero cal 40 ø 1"</v>
          </cell>
        </row>
        <row r="168">
          <cell r="B168" t="str">
            <v>Elaboracion de Rosca de tubo Acero cal 40 ø 1-1/2"</v>
          </cell>
        </row>
        <row r="169">
          <cell r="B169" t="str">
            <v>Elaboracion de Rosca de tubo Acero cal 40 ø 2"</v>
          </cell>
        </row>
        <row r="170">
          <cell r="B170" t="str">
            <v>Elaboracion de Rosca de tubo Acero cal 40 ø 2-1/2"</v>
          </cell>
        </row>
        <row r="171">
          <cell r="B171" t="str">
            <v>Elaboracion de Rosca de tubo Acero cal 40 ø 3"</v>
          </cell>
        </row>
        <row r="172">
          <cell r="B172" t="str">
            <v>Elaboracion de Rosca de tubo Acero cal 40 ø 4"</v>
          </cell>
        </row>
        <row r="173">
          <cell r="B173" t="str">
            <v>Elaboracion de Rosca de tubo Acero cal 40 ø 6"</v>
          </cell>
        </row>
        <row r="174">
          <cell r="B174" t="str">
            <v>Corte de tubo Acero cal 40 ø 1"</v>
          </cell>
        </row>
        <row r="175">
          <cell r="B175" t="str">
            <v>Corte de tubo Acero cal 40 ø 1-1/2"</v>
          </cell>
        </row>
        <row r="176">
          <cell r="B176" t="str">
            <v>Corte de tubo Acero cal 40 ø 2"</v>
          </cell>
        </row>
        <row r="177">
          <cell r="B177" t="str">
            <v>Corte de tubo Acero cal 40 ø 2-1/2"</v>
          </cell>
        </row>
        <row r="178">
          <cell r="B178" t="str">
            <v>Corte de tubo Acero cal 40 ø 3"</v>
          </cell>
        </row>
        <row r="179">
          <cell r="B179" t="str">
            <v>Corte de tubo Acero cal 40 ø 4"</v>
          </cell>
        </row>
        <row r="180">
          <cell r="B180" t="str">
            <v>Corte de tubo Acero cal 40 ø 6"</v>
          </cell>
        </row>
        <row r="181">
          <cell r="B181" t="str">
            <v xml:space="preserve">HIERRO GALVANIZADO </v>
          </cell>
        </row>
        <row r="182">
          <cell r="B182" t="str">
            <v>Tuberia de acero schedule 40 galvanizado ø 3/8"</v>
          </cell>
        </row>
        <row r="183">
          <cell r="B183" t="str">
            <v>Tuberia de acero schedule 40 galvanizado ø 1/2"</v>
          </cell>
        </row>
        <row r="184">
          <cell r="B184" t="str">
            <v>Tuberia de acero schedule 40 galvanizado ø 3/4"</v>
          </cell>
        </row>
        <row r="185">
          <cell r="B185" t="str">
            <v>Tuberia de acero schedule 40 galvanizado ø 1"</v>
          </cell>
        </row>
        <row r="186">
          <cell r="B186" t="str">
            <v>Tuberia de acero schedule 40 galvanizado ø 1-1/4"</v>
          </cell>
        </row>
        <row r="187">
          <cell r="B187" t="str">
            <v>Tuberia de acero schedule 40 galvanizado ø 1-1/2"</v>
          </cell>
        </row>
        <row r="188">
          <cell r="B188" t="str">
            <v>Tuberia de acero schedule 40 galvanizado ø 2"</v>
          </cell>
        </row>
        <row r="189">
          <cell r="B189" t="str">
            <v>Tuberia de acero schedule 40 galvanizado ø 2-1/2"</v>
          </cell>
        </row>
        <row r="190">
          <cell r="B190" t="str">
            <v>Tuberia de acero schedule 40 galvanizado ø 3"</v>
          </cell>
        </row>
        <row r="191">
          <cell r="B191" t="str">
            <v>Tuberia de acero schedule 40 galvanizado ø 4"</v>
          </cell>
        </row>
        <row r="192">
          <cell r="B192" t="str">
            <v>Tuberia de acero schedule 40 galvanizado ø 6"</v>
          </cell>
        </row>
        <row r="193">
          <cell r="B193" t="str">
            <v>Unión en acero galvanizado ø 1/2"</v>
          </cell>
        </row>
        <row r="194">
          <cell r="B194" t="str">
            <v>Unión en acero galvanizado ø 3/4"</v>
          </cell>
        </row>
        <row r="195">
          <cell r="B195" t="str">
            <v>Unión en acero galvanizado ø 1"</v>
          </cell>
        </row>
        <row r="196">
          <cell r="B196" t="str">
            <v>Unión en acero galvanizado ø 1-1/4"</v>
          </cell>
        </row>
        <row r="197">
          <cell r="B197" t="str">
            <v>Unión en acero galvanizado ø 1-1/2"</v>
          </cell>
        </row>
        <row r="198">
          <cell r="B198" t="str">
            <v>Unión en acero galvanizado ø 2"</v>
          </cell>
        </row>
        <row r="199">
          <cell r="B199" t="str">
            <v>Unión en acero galvanizado ø 2-1/2"</v>
          </cell>
        </row>
        <row r="200">
          <cell r="B200" t="str">
            <v>Unión en acero galvanizado ø 3"</v>
          </cell>
        </row>
        <row r="201">
          <cell r="B201" t="str">
            <v>Unión en acero galvanizado ø 4"</v>
          </cell>
        </row>
        <row r="202">
          <cell r="B202" t="str">
            <v>Unión en acero galvanizado ø 6"</v>
          </cell>
        </row>
        <row r="203">
          <cell r="B203" t="str">
            <v>Codo 90°acero galvanizado ø 1/2"</v>
          </cell>
        </row>
        <row r="204">
          <cell r="B204" t="str">
            <v>Codo 90°acero galvanizado ø 3/4"</v>
          </cell>
        </row>
        <row r="205">
          <cell r="B205" t="str">
            <v>Codo 90°acero galvanizado ø 1"</v>
          </cell>
        </row>
        <row r="206">
          <cell r="B206" t="str">
            <v>Codo 90°acero galvanizado ø 1-1/4"</v>
          </cell>
        </row>
        <row r="207">
          <cell r="B207" t="str">
            <v>Codo 90°acero galvanizado ø 1-1/2"</v>
          </cell>
        </row>
        <row r="208">
          <cell r="B208" t="str">
            <v>Codo 90°acero galvanizado ø 2"</v>
          </cell>
        </row>
        <row r="209">
          <cell r="B209" t="str">
            <v>Codo 90°acero galvanizado ø 2-1/2"</v>
          </cell>
        </row>
        <row r="210">
          <cell r="B210" t="str">
            <v>Codo 90°acero galvanizado ø 3"</v>
          </cell>
        </row>
        <row r="211">
          <cell r="B211" t="str">
            <v>Codo 90°acero galvanizado ø 4"</v>
          </cell>
        </row>
        <row r="212">
          <cell r="B212" t="str">
            <v>Codo 90°acero galvanizado ø 6"</v>
          </cell>
        </row>
        <row r="213">
          <cell r="B213" t="str">
            <v>Codo 45°acero galvanizado ø 1/2"</v>
          </cell>
        </row>
        <row r="214">
          <cell r="B214" t="str">
            <v>Codo 45°acero galvanizado ø 3/4"</v>
          </cell>
        </row>
        <row r="215">
          <cell r="B215" t="str">
            <v>Codo 45°acero galvanizado ø 1"</v>
          </cell>
        </row>
        <row r="216">
          <cell r="B216" t="str">
            <v>Codo 45°acero galvanizado ø 1-1/4"</v>
          </cell>
        </row>
        <row r="217">
          <cell r="B217" t="str">
            <v>Codo 45°acero galvanizado ø 1-1/2"</v>
          </cell>
        </row>
        <row r="218">
          <cell r="B218" t="str">
            <v>Codo 45°acero galvanizado ø 2"</v>
          </cell>
        </row>
        <row r="219">
          <cell r="B219" t="str">
            <v>Codo 45°acero galvanizado ø 2-1/2"</v>
          </cell>
        </row>
        <row r="220">
          <cell r="B220" t="str">
            <v>Codo 45°acero galvanizado ø 3"</v>
          </cell>
        </row>
        <row r="221">
          <cell r="B221" t="str">
            <v>Codo 45°acero galvanizado ø 4"</v>
          </cell>
        </row>
        <row r="222">
          <cell r="B222" t="str">
            <v>Codo 45°acero galvanizado ø 6"</v>
          </cell>
        </row>
        <row r="223">
          <cell r="B223" t="str">
            <v>Tee en acero galvanizado ø 1/2"</v>
          </cell>
        </row>
        <row r="224">
          <cell r="B224" t="str">
            <v>Tee en acero galvanizado ø 3/4"</v>
          </cell>
        </row>
        <row r="225">
          <cell r="B225" t="str">
            <v>Tee en acero galvanizado ø 1"</v>
          </cell>
        </row>
        <row r="226">
          <cell r="B226" t="str">
            <v>Tee en acero galvanizado ø 1-1/4"</v>
          </cell>
        </row>
        <row r="227">
          <cell r="B227" t="str">
            <v>Tee en acero galvanizado ø 1-1/2"</v>
          </cell>
        </row>
        <row r="228">
          <cell r="B228" t="str">
            <v>Tee en acero galvanizado ø 2"</v>
          </cell>
        </row>
        <row r="229">
          <cell r="B229" t="str">
            <v>Tee en acero galvanizado ø 2-1/2"</v>
          </cell>
        </row>
        <row r="230">
          <cell r="B230" t="str">
            <v>Tee en acero galvanizado ø 3"</v>
          </cell>
        </row>
        <row r="231">
          <cell r="B231" t="str">
            <v>Tee en acero galvanizado ø 4"</v>
          </cell>
        </row>
        <row r="232">
          <cell r="B232" t="str">
            <v>Tee en acero galvanizado ø 6"</v>
          </cell>
        </row>
        <row r="233">
          <cell r="B233" t="str">
            <v>Tapón  en acero galvanizado ø 1/2"</v>
          </cell>
        </row>
        <row r="234">
          <cell r="B234" t="str">
            <v>Tapón  en acero galvanizado ø 3/4"</v>
          </cell>
        </row>
        <row r="235">
          <cell r="B235" t="str">
            <v>Tapón  en acero galvanizado ø 1"</v>
          </cell>
        </row>
        <row r="236">
          <cell r="B236" t="str">
            <v>Tapón  en acero galvanizado ø 1-1/4"</v>
          </cell>
        </row>
        <row r="237">
          <cell r="B237" t="str">
            <v>Tapón  en acero galvanizado ø 1-1/2"</v>
          </cell>
        </row>
        <row r="238">
          <cell r="B238" t="str">
            <v>Tapón  en acero galvanizado ø 2"</v>
          </cell>
        </row>
        <row r="239">
          <cell r="B239" t="str">
            <v>Tapón  en acero galvanizado ø 2-1/2"</v>
          </cell>
        </row>
        <row r="240">
          <cell r="B240" t="str">
            <v>Tapón  en acero galvanizado ø 3"</v>
          </cell>
        </row>
        <row r="241">
          <cell r="B241" t="str">
            <v>Tapón  en acero galvanizado ø 4"</v>
          </cell>
        </row>
        <row r="242">
          <cell r="B242" t="str">
            <v>Tapón  en acero galvanizado ø 6"</v>
          </cell>
        </row>
        <row r="243">
          <cell r="B243" t="str">
            <v>Bushing en acero galvanizado ø 1/2"x1/4"</v>
          </cell>
        </row>
        <row r="244">
          <cell r="B244" t="str">
            <v>Bushing en acero galvanizado ø 1/2"x3/8"</v>
          </cell>
        </row>
        <row r="245">
          <cell r="B245" t="str">
            <v>Bushing en acero galvanizado ø 3/4"x3/8"</v>
          </cell>
        </row>
        <row r="246">
          <cell r="B246" t="str">
            <v>Bushing en acero galvanizado ø 3/4"x1/2"</v>
          </cell>
        </row>
        <row r="247">
          <cell r="B247" t="str">
            <v>Bushing en acero galvanizado ø 1"x3/4"</v>
          </cell>
        </row>
        <row r="248">
          <cell r="B248" t="str">
            <v>Bushing en acero galvanizado ø 1-1/4"x1/2"</v>
          </cell>
        </row>
        <row r="249">
          <cell r="B249" t="str">
            <v>Bushing en acero galvanizado ø 1-1/2"x1/2/3/4"/1-1/4/1"</v>
          </cell>
        </row>
        <row r="250">
          <cell r="B250" t="str">
            <v>Bushing en acero galvanizado ø 2"x1"</v>
          </cell>
        </row>
        <row r="251">
          <cell r="B251" t="str">
            <v>Bushing en acero galvanizado ø 2-1/2"x 2"</v>
          </cell>
        </row>
        <row r="252">
          <cell r="B252" t="str">
            <v>Bushing en acero galvanizado ø 3"x2"</v>
          </cell>
        </row>
        <row r="253">
          <cell r="B253" t="str">
            <v>Bushing en acero galvanizado ø 4"x2"</v>
          </cell>
        </row>
        <row r="254">
          <cell r="B254" t="str">
            <v>Gabinete tipo I CR Cal 20 (77x77x22), Terminado en anticorrosiva roja, cerradura llave maestra sin vidrio</v>
          </cell>
        </row>
        <row r="255">
          <cell r="B255" t="str">
            <v xml:space="preserve">Valvula anhular tipo globo de ø 1-1/2”x1-1/2” NPTxNH (hembra macho) </v>
          </cell>
        </row>
        <row r="256">
          <cell r="B256" t="str">
            <v xml:space="preserve">Soporte tipo canastilla para manguera 1-1/2" x100' feet CR 18 pintura horneable  </v>
          </cell>
        </row>
        <row r="257">
          <cell r="B257" t="str">
            <v xml:space="preserve">Manguera ø 1-1/2” x 100 pies (30 m) Acoplada, tejido tipo sarga tubo poliuretano  presion serv.150 PSI, presion prueba 300 PSI, presion rotura  500 PSI, Norma  NFPA 1961 Y 1962. Marca Kid cumple UL </v>
          </cell>
        </row>
        <row r="258">
          <cell r="B258" t="str">
            <v xml:space="preserve">Hachapico  4,5 lb hierro pulido pitnura roja electrostatica mamgo en madera roja laca catalizada importada </v>
          </cell>
        </row>
        <row r="259">
          <cell r="B259" t="str">
            <v xml:space="preserve">Llave Spanner dos servicios,  en hierro, cromada </v>
          </cell>
        </row>
        <row r="260">
          <cell r="B260" t="str">
            <v xml:space="preserve">Boquilla chorro y niebla ø 1-1/2” en pilocarbonato </v>
          </cell>
        </row>
        <row r="261">
          <cell r="B261" t="str">
            <v xml:space="preserve">Aviso en poliestileno </v>
          </cell>
        </row>
        <row r="262">
          <cell r="B262" t="str">
            <v xml:space="preserve">Extintor polvo quimico seco BC 10 lb. Marca Prodeseg,  presurizado con Nitrogeno </v>
          </cell>
        </row>
        <row r="263">
          <cell r="B263" t="str">
            <v>Tuberia ACERO CARBON</v>
          </cell>
        </row>
        <row r="264">
          <cell r="B264" t="str">
            <v>Tuberia acero carbon schedule 40 ø 1"</v>
          </cell>
        </row>
        <row r="265">
          <cell r="B265" t="str">
            <v>Tuberia acero carbon schedule 40 ø 1-1/4"</v>
          </cell>
        </row>
        <row r="266">
          <cell r="B266" t="str">
            <v>Tuberia acero carbon schedule 40 ø 1-1/2"</v>
          </cell>
        </row>
        <row r="267">
          <cell r="B267" t="str">
            <v>Tuberia acero carbon schedule 40 ø 2"</v>
          </cell>
        </row>
        <row r="268">
          <cell r="B268" t="str">
            <v>Tuberia acero carbon schedule 40 ranurado ø 2-1/2"</v>
          </cell>
        </row>
        <row r="269">
          <cell r="B269" t="str">
            <v>Tuberia acero carbon schedule 40 ranurado ø 3"</v>
          </cell>
        </row>
        <row r="270">
          <cell r="B270" t="str">
            <v>Tuberia acero carbon schedule 40 ranurado ø 4"</v>
          </cell>
        </row>
        <row r="271">
          <cell r="B271" t="str">
            <v>Tuberia acero carbon schedule 40 ranurado ø 6"</v>
          </cell>
        </row>
        <row r="272">
          <cell r="B272" t="str">
            <v>Grasa lubricante</v>
          </cell>
        </row>
        <row r="273">
          <cell r="B273" t="str">
            <v>Acople para tuberia ranurada ø 1"</v>
          </cell>
        </row>
        <row r="274">
          <cell r="B274" t="str">
            <v>Acople para tuberia ranurada ø 1-1/4"</v>
          </cell>
        </row>
        <row r="275">
          <cell r="B275" t="str">
            <v>Acople para tuberia ranurada ø 1-1/2"</v>
          </cell>
        </row>
        <row r="276">
          <cell r="B276" t="str">
            <v>Acople para tuberia ranurada ø 2"</v>
          </cell>
        </row>
        <row r="277">
          <cell r="B277" t="str">
            <v>Acople para tuberia ranurada ø 2-1/2"</v>
          </cell>
        </row>
        <row r="278">
          <cell r="B278" t="str">
            <v>Acople para tuberia ranurada ø 3"</v>
          </cell>
        </row>
        <row r="279">
          <cell r="B279" t="str">
            <v>Acople para tuberia ranurada ø 4"</v>
          </cell>
        </row>
        <row r="280">
          <cell r="B280" t="str">
            <v>Acople para tuberia ranurada ø 6"</v>
          </cell>
        </row>
        <row r="281">
          <cell r="B281" t="str">
            <v>Corte de tubo acero carbon  ø 1"</v>
          </cell>
        </row>
        <row r="282">
          <cell r="B282" t="str">
            <v>Corte de tubo acero carbon  ø 1-1/4"</v>
          </cell>
        </row>
        <row r="283">
          <cell r="B283" t="str">
            <v>Corte de tubo acero carbon  ø 1-1/2"</v>
          </cell>
        </row>
        <row r="284">
          <cell r="B284" t="str">
            <v>Corte de tubo acero carbon  ø 2"</v>
          </cell>
        </row>
        <row r="285">
          <cell r="B285" t="str">
            <v>Corte de tubo acero carbon  ø 2-1/2"</v>
          </cell>
        </row>
        <row r="286">
          <cell r="B286" t="str">
            <v>Corte de tubo acero carbon  ø 3"</v>
          </cell>
        </row>
        <row r="287">
          <cell r="B287" t="str">
            <v>Corte de tubo acero carbon  ø 4"</v>
          </cell>
        </row>
        <row r="288">
          <cell r="B288" t="str">
            <v>Corte de tubo acero carbon  ø 6"</v>
          </cell>
        </row>
        <row r="289">
          <cell r="B289" t="str">
            <v>Codo Hierro ductil ø 6"</v>
          </cell>
        </row>
        <row r="290">
          <cell r="B290" t="str">
            <v>Copa Hierro ductil ø 6"</v>
          </cell>
        </row>
        <row r="291">
          <cell r="B291" t="str">
            <v>Derivacion strap ø 6"</v>
          </cell>
        </row>
        <row r="292">
          <cell r="B292" t="str">
            <v>Flanche Hierro ductil ø 6"</v>
          </cell>
        </row>
        <row r="293">
          <cell r="B293" t="str">
            <v>Semicodo Hierro ductil ø 6"</v>
          </cell>
        </row>
        <row r="294">
          <cell r="B294" t="str">
            <v>Tee Hierro ductil ø 6"</v>
          </cell>
        </row>
        <row r="295">
          <cell r="B295" t="str">
            <v>Tee reducida Hierro ductil ø 6"</v>
          </cell>
        </row>
        <row r="296">
          <cell r="B296" t="str">
            <v>Codo Hierro ductil ø 4"</v>
          </cell>
        </row>
        <row r="297">
          <cell r="B297" t="str">
            <v>Copa Hierro ductil ø 4"</v>
          </cell>
        </row>
        <row r="298">
          <cell r="B298" t="str">
            <v>Derivacion strap ø 4"</v>
          </cell>
        </row>
        <row r="299">
          <cell r="B299" t="str">
            <v>Flanche Hierro ductil ø 4"</v>
          </cell>
        </row>
        <row r="300">
          <cell r="B300" t="str">
            <v>Semicodo Hierro ductil ø 4"</v>
          </cell>
        </row>
        <row r="301">
          <cell r="B301" t="str">
            <v>Tee Hierro ductil ø 4"</v>
          </cell>
        </row>
        <row r="302">
          <cell r="B302" t="str">
            <v>Tee reducida Hierro ductil ø 4"</v>
          </cell>
        </row>
        <row r="303">
          <cell r="B303" t="str">
            <v>Codo Hierro ductil ø 3"</v>
          </cell>
        </row>
        <row r="304">
          <cell r="B304" t="str">
            <v>Copa Hierro ductil ø 3"</v>
          </cell>
        </row>
        <row r="305">
          <cell r="B305" t="str">
            <v>Derivacion strap ø 3"</v>
          </cell>
        </row>
        <row r="306">
          <cell r="B306" t="str">
            <v>Flanche Hierro ductil ø 3"</v>
          </cell>
        </row>
        <row r="307">
          <cell r="B307" t="str">
            <v>Semicodo Hierro ductil ø 3"</v>
          </cell>
        </row>
        <row r="308">
          <cell r="B308" t="str">
            <v>Tee Hierro ductil ø 3"</v>
          </cell>
        </row>
        <row r="309">
          <cell r="B309" t="str">
            <v>Tee reducida Hierro ductil ø 3"</v>
          </cell>
        </row>
        <row r="310">
          <cell r="B310" t="str">
            <v>Codo Hierro ductil ø 2-1/2"</v>
          </cell>
        </row>
        <row r="311">
          <cell r="B311" t="str">
            <v>Copa Hierro ductil ø 2-1/2"</v>
          </cell>
        </row>
        <row r="312">
          <cell r="B312" t="str">
            <v>Derivacion strap ø 2-1/2"</v>
          </cell>
        </row>
        <row r="313">
          <cell r="B313" t="str">
            <v>Flanche Hierro ductil ø 2-1/2"</v>
          </cell>
        </row>
        <row r="314">
          <cell r="B314" t="str">
            <v>Semicodo Hierro ductil ø 2-1/2"</v>
          </cell>
        </row>
        <row r="315">
          <cell r="B315" t="str">
            <v>Tee Hierro ductil ø 2-1/2"</v>
          </cell>
        </row>
        <row r="316">
          <cell r="B316" t="str">
            <v>Tee reducida Hierro ductil ø 2-1/2"</v>
          </cell>
        </row>
        <row r="317">
          <cell r="B317" t="str">
            <v>Codo Hierro ductil ø 2"</v>
          </cell>
        </row>
        <row r="318">
          <cell r="B318" t="str">
            <v>Copa Hierro ductil ø 2"</v>
          </cell>
        </row>
        <row r="319">
          <cell r="B319" t="str">
            <v>Derivacion strap ø 2"</v>
          </cell>
        </row>
        <row r="320">
          <cell r="B320" t="str">
            <v>Flanche Hierro ductil ø 2"</v>
          </cell>
        </row>
        <row r="321">
          <cell r="B321" t="str">
            <v>Semicodo Hierro ductil ø 2"</v>
          </cell>
        </row>
        <row r="322">
          <cell r="B322" t="str">
            <v>Tee Hierro ductil ø 2"</v>
          </cell>
        </row>
        <row r="323">
          <cell r="B323" t="str">
            <v>Tee reducida Hierro ductil ø 2"</v>
          </cell>
        </row>
        <row r="324">
          <cell r="B324" t="str">
            <v>Codo Hierro ductil ø 1-1/2"</v>
          </cell>
        </row>
        <row r="325">
          <cell r="B325" t="str">
            <v>Copa Hierro ductil ø 1-1/2"</v>
          </cell>
        </row>
        <row r="326">
          <cell r="B326" t="str">
            <v>Derivacion strap ø 1-1/2"</v>
          </cell>
        </row>
        <row r="327">
          <cell r="B327" t="str">
            <v>Flanche Hierro ductil ø 1-1/2"</v>
          </cell>
        </row>
        <row r="328">
          <cell r="B328" t="str">
            <v>Semicodo Hierro ductil ø 1-1/2"</v>
          </cell>
        </row>
        <row r="329">
          <cell r="B329" t="str">
            <v>Tee Hierro ductil ø 1-1/2"</v>
          </cell>
        </row>
        <row r="330">
          <cell r="B330" t="str">
            <v>Tee reducida Hierro ductil ø 1-1/2"</v>
          </cell>
        </row>
        <row r="331">
          <cell r="B331" t="str">
            <v>Codo Hierro ductil ø 1"</v>
          </cell>
        </row>
        <row r="332">
          <cell r="B332" t="str">
            <v>Copa Hierro ductil ø 1"</v>
          </cell>
        </row>
        <row r="333">
          <cell r="B333" t="str">
            <v>Derivacion strap ø 1"</v>
          </cell>
        </row>
        <row r="334">
          <cell r="B334" t="str">
            <v>Flanche Hierro ductil ø 1"</v>
          </cell>
        </row>
        <row r="335">
          <cell r="B335" t="str">
            <v>Semicodo Hierro ductil ø 1"</v>
          </cell>
        </row>
        <row r="336">
          <cell r="B336" t="str">
            <v>Tee Hierro ductil ø 1"</v>
          </cell>
        </row>
        <row r="337">
          <cell r="B337" t="str">
            <v>Tee reducida Hierro ductil ø 1"</v>
          </cell>
        </row>
        <row r="338">
          <cell r="B338" t="str">
            <v>Unión rígida ranurada 6"</v>
          </cell>
        </row>
        <row r="339">
          <cell r="B339" t="str">
            <v>Unión rígida ranurada 4"</v>
          </cell>
        </row>
        <row r="340">
          <cell r="B340" t="str">
            <v>Unión rígida ranurada 3"</v>
          </cell>
        </row>
        <row r="341">
          <cell r="B341" t="str">
            <v>Unión rígida ranurada 2-1/2"</v>
          </cell>
        </row>
        <row r="342">
          <cell r="B342" t="str">
            <v>Unión rígida ranurada 2"</v>
          </cell>
        </row>
        <row r="343">
          <cell r="B343" t="str">
            <v>Unión rígida ranurada 1-1/2"</v>
          </cell>
        </row>
        <row r="344">
          <cell r="B344" t="str">
            <v>Unión rígida ranurada 1-1/4"</v>
          </cell>
        </row>
        <row r="345">
          <cell r="B345" t="str">
            <v>Unión rígida ranurada 1"</v>
          </cell>
        </row>
        <row r="346">
          <cell r="B346" t="str">
            <v>Tuberia EN COBRE CU</v>
          </cell>
        </row>
        <row r="347">
          <cell r="B347" t="str">
            <v>Tuberia Rigida ASTM B-88  tipo K ø 1/2"</v>
          </cell>
        </row>
        <row r="348">
          <cell r="B348" t="str">
            <v>Tuberia Rigida ASTM B-88  tipo K ø 3/4"</v>
          </cell>
        </row>
        <row r="349">
          <cell r="B349" t="str">
            <v>Tuberia Rigida ASTM B-88  tipo K ø 1"</v>
          </cell>
        </row>
        <row r="350">
          <cell r="B350" t="str">
            <v>Tuberia Rigida ASTM B-88  tipo K ø 1-1/4"</v>
          </cell>
        </row>
        <row r="351">
          <cell r="B351" t="str">
            <v>Tuberia Rigida ASTM B-88  tipo K ø 1-1/2"</v>
          </cell>
        </row>
        <row r="352">
          <cell r="B352" t="str">
            <v>Tuberia Rigida ASTM B-88  tipo K ø 2"</v>
          </cell>
        </row>
        <row r="353">
          <cell r="B353" t="str">
            <v>Tuberia Rigida ASTM B-88  tipo K ø 2-1/2"</v>
          </cell>
        </row>
        <row r="354">
          <cell r="B354" t="str">
            <v>Tuberia Rigida ASTM B-88  tipo L ø 3/8"</v>
          </cell>
        </row>
        <row r="355">
          <cell r="B355" t="str">
            <v>Tuberia Rigida ASTM B-88  tipo L ø 1/2"</v>
          </cell>
        </row>
        <row r="356">
          <cell r="B356" t="str">
            <v>Tuberia Rigida ASTM B-88  tipo L ø 3/4"</v>
          </cell>
        </row>
        <row r="357">
          <cell r="B357" t="str">
            <v>Tuberia Rigida ASTM B-88  tipo L ø 1"</v>
          </cell>
        </row>
        <row r="358">
          <cell r="B358" t="str">
            <v>Tuberia Rigida ASTM B-88  tipo L ø 1-1/4"</v>
          </cell>
        </row>
        <row r="359">
          <cell r="B359" t="str">
            <v>Tuberia Rigida ASTM B-88  tipo L ø 1-1/2"</v>
          </cell>
        </row>
        <row r="360">
          <cell r="B360" t="str">
            <v>Tuberia Rigida ASTM B-88  tipo L ø 2"</v>
          </cell>
        </row>
        <row r="361">
          <cell r="B361" t="str">
            <v>Tuberia Rigida ASTM B-88  tipo L ø 2-1/2"</v>
          </cell>
        </row>
        <row r="362">
          <cell r="B362" t="str">
            <v>Tuberia Rigida ASTM B-88  tipo M ø 1/2"</v>
          </cell>
        </row>
        <row r="363">
          <cell r="B363" t="str">
            <v>Tuberia Rigida ASTM B-88  tipo M ø 3/4"</v>
          </cell>
        </row>
        <row r="364">
          <cell r="B364" t="str">
            <v>Tuberia Rigida ASTM B-88  tipo M ø 1"</v>
          </cell>
        </row>
        <row r="365">
          <cell r="B365" t="str">
            <v>Tuberia Rigida ASTM B-88  tipo M ø 1-1/4"</v>
          </cell>
        </row>
        <row r="366">
          <cell r="B366" t="str">
            <v>Tuberia Rigida ASTM B-88  tipo M ø 1-1/2"</v>
          </cell>
        </row>
        <row r="367">
          <cell r="B367" t="str">
            <v>Tuberia Rigida ASTM B-88  tipo M ø 2"</v>
          </cell>
        </row>
        <row r="368">
          <cell r="B368" t="str">
            <v>Tuberia Rigida ASTM B-88  tipo M ø 2-1/2"</v>
          </cell>
        </row>
        <row r="369">
          <cell r="B369" t="str">
            <v>Codo 90°  Cu   ø  1/2"</v>
          </cell>
        </row>
        <row r="370">
          <cell r="B370" t="str">
            <v>Codo 90°  Cu   ø  3/4"</v>
          </cell>
        </row>
        <row r="371">
          <cell r="B371" t="str">
            <v>Codo 90°  Cu   ø  1"</v>
          </cell>
        </row>
        <row r="372">
          <cell r="B372" t="str">
            <v>Codo 90°  Cu   ø  1-1/4"</v>
          </cell>
        </row>
        <row r="373">
          <cell r="B373" t="str">
            <v>Codo 90°  Cu   ø  1-1/2"</v>
          </cell>
        </row>
        <row r="374">
          <cell r="B374" t="str">
            <v>Codo 90°  Cu   ø  2"</v>
          </cell>
        </row>
        <row r="375">
          <cell r="B375" t="str">
            <v>Codo 90°  Cu   ø 2-1/2"</v>
          </cell>
        </row>
        <row r="376">
          <cell r="B376" t="str">
            <v>Codo 45°  Cu   ø  1/2"</v>
          </cell>
        </row>
        <row r="377">
          <cell r="B377" t="str">
            <v>Codo 45°  Cu   ø  3/4"</v>
          </cell>
        </row>
        <row r="378">
          <cell r="B378" t="str">
            <v>Codo 45°  Cu   ø  1"</v>
          </cell>
        </row>
        <row r="379">
          <cell r="B379" t="str">
            <v>Codo 45°  Cu   ø  1-1/4"</v>
          </cell>
        </row>
        <row r="380">
          <cell r="B380" t="str">
            <v>Codo 45°  Cu   ø  1-1/2"</v>
          </cell>
        </row>
        <row r="381">
          <cell r="B381" t="str">
            <v>Codo 45°  Cu   ø  2"</v>
          </cell>
        </row>
        <row r="382">
          <cell r="B382" t="str">
            <v>Codo 45°  Cu   ø 2-1/2"</v>
          </cell>
        </row>
        <row r="383">
          <cell r="B383" t="str">
            <v>Tee Cu   ø  1/2"</v>
          </cell>
        </row>
        <row r="384">
          <cell r="B384" t="str">
            <v>Tee Cu   ø  3/4"</v>
          </cell>
        </row>
        <row r="385">
          <cell r="B385" t="str">
            <v>Tee Cu   ø  1"</v>
          </cell>
        </row>
        <row r="386">
          <cell r="B386" t="str">
            <v>Tee Cu   ø  1-1/4"</v>
          </cell>
        </row>
        <row r="387">
          <cell r="B387" t="str">
            <v>Tee Cu   ø  1-1/2"</v>
          </cell>
        </row>
        <row r="388">
          <cell r="B388" t="str">
            <v>Tee Cu   ø  2"</v>
          </cell>
        </row>
        <row r="389">
          <cell r="B389" t="str">
            <v>Tee Cu   ø 2-1/2"</v>
          </cell>
        </row>
        <row r="390">
          <cell r="B390" t="str">
            <v>Tapón Cu   ø  1/2"</v>
          </cell>
        </row>
        <row r="391">
          <cell r="B391" t="str">
            <v>Tapón Cu   ø  3/4"</v>
          </cell>
        </row>
        <row r="392">
          <cell r="B392" t="str">
            <v>Tapón Cu   ø  1"</v>
          </cell>
        </row>
        <row r="393">
          <cell r="B393" t="str">
            <v>Tapón Cu   ø  1-1/4"</v>
          </cell>
        </row>
        <row r="394">
          <cell r="B394" t="str">
            <v>Tapón Cu   ø  1-1/2"</v>
          </cell>
        </row>
        <row r="395">
          <cell r="B395" t="str">
            <v>Tapón Cu   ø  2"</v>
          </cell>
        </row>
        <row r="396">
          <cell r="B396" t="str">
            <v>Adaptador Cu  CxM   ø  1/2"</v>
          </cell>
        </row>
        <row r="397">
          <cell r="B397" t="str">
            <v>Adaptador Cu  CxM   ø  3/4"</v>
          </cell>
        </row>
        <row r="398">
          <cell r="B398" t="str">
            <v>Adaptador Cu  CxM   ø  1"</v>
          </cell>
        </row>
        <row r="399">
          <cell r="B399" t="str">
            <v>Adaptador Cu  CxM   ø  1-1/4"</v>
          </cell>
        </row>
        <row r="400">
          <cell r="B400" t="str">
            <v>Adaptador Cu  CxM   ø  1-1/2"</v>
          </cell>
        </row>
        <row r="401">
          <cell r="B401" t="str">
            <v>Adaptador Cu  CxM   ø  2"</v>
          </cell>
        </row>
        <row r="402">
          <cell r="B402" t="str">
            <v>Limpiador 7070  Cu</v>
          </cell>
        </row>
        <row r="403">
          <cell r="B403" t="str">
            <v>Soldadura Estaño 95-5 plata</v>
          </cell>
        </row>
        <row r="404">
          <cell r="B404" t="str">
            <v xml:space="preserve">Abrazadera  plastica 5/8" </v>
          </cell>
        </row>
        <row r="405">
          <cell r="B405" t="str">
            <v xml:space="preserve">Abrazadera  plastica 1" </v>
          </cell>
        </row>
        <row r="406">
          <cell r="B406" t="str">
            <v>Abrazadera  en aluminio ajustable</v>
          </cell>
        </row>
        <row r="407">
          <cell r="B407" t="str">
            <v>Chazo plástico  con tornillo  de: 1 1/2" X 1/4"</v>
          </cell>
        </row>
        <row r="408">
          <cell r="B408" t="str">
            <v>Masilla fundente</v>
          </cell>
        </row>
        <row r="409">
          <cell r="B409" t="str">
            <v>Unión  Universal  Cu   ø  1/2"</v>
          </cell>
        </row>
        <row r="410">
          <cell r="B410" t="str">
            <v>Unión  Universal  Cu   ø  3/4"</v>
          </cell>
        </row>
        <row r="411">
          <cell r="B411" t="str">
            <v>Unión  Universal  Cu   ø  1"</v>
          </cell>
        </row>
        <row r="412">
          <cell r="B412" t="str">
            <v>Unión  Universal  Cu   ø  1-1/4"</v>
          </cell>
        </row>
        <row r="413">
          <cell r="B413" t="str">
            <v>Unión  Universal  Cu   ø  1-1/2"</v>
          </cell>
        </row>
        <row r="414">
          <cell r="B414" t="str">
            <v>Unión  Universal  Cu   ø  2"</v>
          </cell>
        </row>
        <row r="415">
          <cell r="B415" t="str">
            <v>Unión  Universal  Cu   ø 2-1/2"</v>
          </cell>
        </row>
        <row r="416">
          <cell r="B416" t="str">
            <v>Adaptador Cu  CxF   ø  1/2"</v>
          </cell>
        </row>
        <row r="417">
          <cell r="B417" t="str">
            <v>Adaptador Cu  CxF   ø  3/4"</v>
          </cell>
        </row>
        <row r="418">
          <cell r="B418" t="str">
            <v>Adaptador Cu  CxF   ø  1"</v>
          </cell>
        </row>
        <row r="419">
          <cell r="B419" t="str">
            <v>Adaptador Cu  CxF   ø  1-1/4"</v>
          </cell>
        </row>
        <row r="420">
          <cell r="B420" t="str">
            <v>Adaptador Cu  CxF   ø  1-1/2"</v>
          </cell>
        </row>
        <row r="421">
          <cell r="B421" t="str">
            <v>Adaptador Cu  CxF   ø  2"</v>
          </cell>
        </row>
        <row r="422">
          <cell r="B422" t="str">
            <v>Acople reductor Cu 1/2" x 3/8"</v>
          </cell>
        </row>
        <row r="423">
          <cell r="B423" t="str">
            <v>Acople reductor Cu 3/4"x 1/2"</v>
          </cell>
        </row>
        <row r="424">
          <cell r="B424" t="str">
            <v>Acople reductor Cu 1" x 1/2"</v>
          </cell>
        </row>
        <row r="425">
          <cell r="B425" t="str">
            <v>Acople reductor Cu 1" x 3/4"</v>
          </cell>
        </row>
        <row r="426">
          <cell r="B426" t="str">
            <v>Acople reductor Cu 1-1/4" X 1/2"</v>
          </cell>
        </row>
        <row r="427">
          <cell r="B427" t="str">
            <v>Acople reductor Cu 1-1/4" X 3/4"</v>
          </cell>
        </row>
        <row r="428">
          <cell r="B428" t="str">
            <v>Acople reductor Cu 1-1/4"x1"</v>
          </cell>
        </row>
        <row r="429">
          <cell r="B429" t="str">
            <v>Acople reductor Cu  1-1/2"x1/2"</v>
          </cell>
        </row>
        <row r="430">
          <cell r="B430" t="str">
            <v>Acople reductor Cu  1-1/2"x3/4"</v>
          </cell>
        </row>
        <row r="431">
          <cell r="B431" t="str">
            <v>Acople reductor Cu  1-1/2"x 1"</v>
          </cell>
        </row>
        <row r="432">
          <cell r="B432" t="str">
            <v>Acople reductor Cu  1-1/2"x1/4"</v>
          </cell>
        </row>
        <row r="433">
          <cell r="B433" t="str">
            <v>Acople reductor Cu 2" x 1/2"</v>
          </cell>
        </row>
        <row r="434">
          <cell r="B434" t="str">
            <v>Acople reductor Cu 2" x 3/4"</v>
          </cell>
        </row>
        <row r="435">
          <cell r="B435" t="str">
            <v>Acople reductor Cu 2" X 1"</v>
          </cell>
        </row>
        <row r="436">
          <cell r="B436" t="str">
            <v>Acople reductor Cu 2" x 1-1/4"</v>
          </cell>
        </row>
        <row r="437">
          <cell r="B437" t="str">
            <v>Acople reductor Cu 2" x 1-1/2"</v>
          </cell>
        </row>
        <row r="438">
          <cell r="B438" t="str">
            <v>Acople reductor Cu 2-1/2" x 1"</v>
          </cell>
        </row>
        <row r="439">
          <cell r="B439" t="str">
            <v>Acople reductor Cu 2-1/2" x 1-1/4"</v>
          </cell>
        </row>
        <row r="440">
          <cell r="B440" t="str">
            <v>Tee reducida  1/2"-1/2"-3/4"</v>
          </cell>
        </row>
        <row r="441">
          <cell r="B441" t="str">
            <v>Tee reducida 3/4"-1/2"-1/2"</v>
          </cell>
        </row>
        <row r="442">
          <cell r="B442" t="str">
            <v>Tee reducida 3/4"-1/2"-3/4"</v>
          </cell>
        </row>
        <row r="443">
          <cell r="B443" t="str">
            <v>Tee reducida 3/4"-3/4"-1/2"</v>
          </cell>
        </row>
        <row r="444">
          <cell r="B444" t="str">
            <v>Tee reducida 3/4"-3/4"-1"</v>
          </cell>
        </row>
        <row r="445">
          <cell r="B445" t="str">
            <v>Tee reducida  1"-1/2"-1/2"</v>
          </cell>
        </row>
        <row r="446">
          <cell r="B446" t="str">
            <v>Tee reducida  1"-1/2"-3/4"</v>
          </cell>
        </row>
        <row r="447">
          <cell r="B447" t="str">
            <v>Tee reducida  1"-1/2"-1"</v>
          </cell>
        </row>
        <row r="448">
          <cell r="B448" t="str">
            <v>Tee reducida  1"-3/4"-1/2"</v>
          </cell>
        </row>
        <row r="449">
          <cell r="B449" t="str">
            <v>Tee reducida  1"-3/4"-3/4"</v>
          </cell>
        </row>
        <row r="450">
          <cell r="B450" t="str">
            <v>Tee reducida  1"-3/4"-1"</v>
          </cell>
        </row>
        <row r="451">
          <cell r="B451" t="str">
            <v>Tee reducida  1"-1"-1/2"</v>
          </cell>
        </row>
        <row r="452">
          <cell r="B452" t="str">
            <v>Tee reducida  1"-1"-3/4"</v>
          </cell>
        </row>
        <row r="453">
          <cell r="B453" t="str">
            <v>Tee reducida  1"-1"-11/2"</v>
          </cell>
        </row>
        <row r="454">
          <cell r="B454" t="str">
            <v>Tee reducida  11/4"-3/4"-1/2"</v>
          </cell>
        </row>
        <row r="455">
          <cell r="B455" t="str">
            <v>Tee reducida  11/2"-11/4"-11/2"</v>
          </cell>
        </row>
        <row r="456">
          <cell r="B456" t="str">
            <v>Tee reducida 11/2"-11/2"-1"</v>
          </cell>
        </row>
        <row r="457">
          <cell r="B457" t="str">
            <v>Tee reducida  2"-1"-2"</v>
          </cell>
        </row>
        <row r="458">
          <cell r="B458" t="str">
            <v>Tee reducida  2"-11/4"-2"</v>
          </cell>
        </row>
        <row r="459">
          <cell r="B459" t="str">
            <v>Tee reducida  2"-11/2"-2"</v>
          </cell>
        </row>
        <row r="460">
          <cell r="B460" t="str">
            <v>Unión  acople sin tope  Cu   ø  1/2"</v>
          </cell>
        </row>
        <row r="461">
          <cell r="B461" t="str">
            <v>Unión  acople sin tope  Cu   ø  3/4"</v>
          </cell>
        </row>
        <row r="462">
          <cell r="B462" t="str">
            <v>Unión  acople sin tope  Cu   ø  1"</v>
          </cell>
        </row>
        <row r="463">
          <cell r="B463" t="str">
            <v>Unión  acople sin tope  Cu   ø  1-1/4"</v>
          </cell>
        </row>
        <row r="464">
          <cell r="B464" t="str">
            <v>Unión  acople sin tope  Cu   ø  1-1/2"</v>
          </cell>
        </row>
        <row r="465">
          <cell r="B465" t="str">
            <v>Unión  acople sin tope  Cu   ø  2"</v>
          </cell>
        </row>
        <row r="466">
          <cell r="B466" t="str">
            <v>Unión  acople con tope  Cu   ø  1/2"</v>
          </cell>
        </row>
        <row r="467">
          <cell r="B467" t="str">
            <v>Unión  acople con tope  Cu   ø  3/4"</v>
          </cell>
        </row>
        <row r="468">
          <cell r="B468" t="str">
            <v>Unión  acople con tope  Cu   ø  1"</v>
          </cell>
        </row>
        <row r="469">
          <cell r="B469" t="str">
            <v>Unión  acople con tope  Cu   ø  1-1/4"</v>
          </cell>
        </row>
        <row r="470">
          <cell r="B470" t="str">
            <v>Unión  acople con tope  Cu   ø  1-1/2"</v>
          </cell>
        </row>
        <row r="471">
          <cell r="B471" t="str">
            <v>Unión  acople con tope  Cu   ø  2"</v>
          </cell>
        </row>
        <row r="472">
          <cell r="B472" t="str">
            <v>Unión  acople con tope  Cu   ø 2-1/2"</v>
          </cell>
        </row>
        <row r="473">
          <cell r="B473" t="str">
            <v>Manto Fiber Glass Flex Wrap (9,14x1,22x 1")</v>
          </cell>
        </row>
        <row r="474">
          <cell r="B474" t="str">
            <v>Cinta FiberGlass  foil Aluminio 3"x45ml</v>
          </cell>
        </row>
        <row r="475">
          <cell r="B475" t="str">
            <v>Codo roscado en Cu ø 1/2"</v>
          </cell>
        </row>
        <row r="476">
          <cell r="B476" t="str">
            <v>Codo roscado en Cu ø 3/4"</v>
          </cell>
        </row>
        <row r="477">
          <cell r="B477" t="str">
            <v xml:space="preserve">Soldadura PLATA 50-50 Punto Azul </v>
          </cell>
        </row>
        <row r="478">
          <cell r="B478" t="str">
            <v>Chaqueta en aluminio 7mm para ø2"</v>
          </cell>
        </row>
        <row r="479">
          <cell r="B479" t="str">
            <v xml:space="preserve">Sellador Eterna A-53 1/8" galon </v>
          </cell>
        </row>
        <row r="480">
          <cell r="B480" t="str">
            <v xml:space="preserve">UR 290 Microporosidades  55 grm </v>
          </cell>
        </row>
        <row r="481">
          <cell r="B481" t="str">
            <v>Lija de agua Pabmeril N ° 150</v>
          </cell>
        </row>
        <row r="482">
          <cell r="B482" t="str">
            <v>Valvula de fondo 4"</v>
          </cell>
        </row>
        <row r="483">
          <cell r="B483" t="str">
            <v>Equipo soldadura</v>
          </cell>
        </row>
        <row r="484">
          <cell r="B484" t="str">
            <v>LOCTIGAS F/MEDIA 36 ML</v>
          </cell>
        </row>
        <row r="485">
          <cell r="B485" t="str">
            <v>Tubería PVC PE 8 amarilla RDE9 1/2"</v>
          </cell>
        </row>
        <row r="486">
          <cell r="B486" t="str">
            <v>Tanque de glp de 105 gl. incluye la obra civil de la base, cerramiento, señalización y todos los accesorios para su correcto funcionamiento y protección</v>
          </cell>
        </row>
        <row r="487">
          <cell r="B487" t="str">
            <v>Válvula esferica   ø  3/8"</v>
          </cell>
        </row>
        <row r="488">
          <cell r="B488" t="str">
            <v>Válvula esferica   ø  1/2"</v>
          </cell>
        </row>
        <row r="489">
          <cell r="B489" t="str">
            <v>Válvula esferica   ø  3/4"</v>
          </cell>
        </row>
        <row r="490">
          <cell r="B490" t="str">
            <v>Válvula esferica   ø  1-1/4"</v>
          </cell>
        </row>
        <row r="491">
          <cell r="B491" t="str">
            <v>Elevador   ø  3/4"</v>
          </cell>
        </row>
        <row r="492">
          <cell r="B492" t="str">
            <v>Elevador   ø  1-1/4"</v>
          </cell>
        </row>
        <row r="493">
          <cell r="B493" t="str">
            <v>Cajilla medidor gas 40x50x70 lamina CR cal 18</v>
          </cell>
        </row>
        <row r="494">
          <cell r="B494" t="str">
            <v>Cajilla medidor gas 40x50x50 lamina CR cal 18</v>
          </cell>
        </row>
        <row r="495">
          <cell r="B495" t="str">
            <v>INSTALACIONES HIDRAULICAS</v>
          </cell>
        </row>
        <row r="496">
          <cell r="B496" t="str">
            <v>Soldadura liquida para PVC 1/128 GL</v>
          </cell>
        </row>
        <row r="497">
          <cell r="B497" t="str">
            <v>Soldadura liquida para PVC 1/64 GL</v>
          </cell>
        </row>
        <row r="498">
          <cell r="B498" t="str">
            <v>Soldadura liquida para PVC 1/32 GL</v>
          </cell>
        </row>
        <row r="499">
          <cell r="B499" t="str">
            <v>Soldadura liquida para PVC 1/16 GL</v>
          </cell>
        </row>
        <row r="500">
          <cell r="B500" t="str">
            <v>Soldadura liquida para PVC 1/8 GL</v>
          </cell>
        </row>
        <row r="501">
          <cell r="B501" t="str">
            <v>Soldadura liquida para PVC 1/4 GL</v>
          </cell>
        </row>
        <row r="502">
          <cell r="B502" t="str">
            <v>Limpiador removedor PVC. 760 gr (1/4) gl</v>
          </cell>
        </row>
        <row r="503">
          <cell r="B503" t="str">
            <v>LUBRICANTE PVC TYTON 500 GRAMOS</v>
          </cell>
        </row>
        <row r="504">
          <cell r="B504" t="str">
            <v>Cinta de teflón 12mm x 50mm</v>
          </cell>
        </row>
        <row r="505">
          <cell r="B505" t="str">
            <v>Tuberia PVCP  1/2" 315 PSI</v>
          </cell>
        </row>
        <row r="506">
          <cell r="B506" t="str">
            <v>Tuberia PVCP  1/2" RDE-9</v>
          </cell>
        </row>
        <row r="507">
          <cell r="B507" t="str">
            <v>Tuberia PVCP  3/4" RDE-11</v>
          </cell>
        </row>
        <row r="508">
          <cell r="B508" t="str">
            <v>Tuberia PVCP  1" RDE-21</v>
          </cell>
        </row>
        <row r="509">
          <cell r="B509" t="str">
            <v>Tuberia PVCP  1 1/4" RDE-21</v>
          </cell>
        </row>
        <row r="510">
          <cell r="B510" t="str">
            <v>Tuberia PVCP  1 1/2" RDE-21</v>
          </cell>
        </row>
        <row r="511">
          <cell r="B511" t="str">
            <v>Tuberia PVCP  2" RDE-21</v>
          </cell>
        </row>
        <row r="512">
          <cell r="B512" t="str">
            <v>Tuberia PVCP  2 1/2" RDE-21</v>
          </cell>
        </row>
        <row r="513">
          <cell r="B513" t="str">
            <v>Tuberia PVCP  3" RDE-21</v>
          </cell>
        </row>
        <row r="514">
          <cell r="B514" t="str">
            <v>Tuberia PVCP  4" RDE-21</v>
          </cell>
        </row>
        <row r="515">
          <cell r="B515" t="str">
            <v>Tuberia PVCP  6" RDE-21</v>
          </cell>
        </row>
        <row r="516">
          <cell r="B516" t="str">
            <v>Cinta de teflón 3/4"</v>
          </cell>
        </row>
        <row r="517">
          <cell r="B517" t="str">
            <v>Codo 90º PVC P ø 1/2"</v>
          </cell>
        </row>
        <row r="518">
          <cell r="B518" t="str">
            <v>Codo 90º PVC P ø 3/4"</v>
          </cell>
        </row>
        <row r="519">
          <cell r="B519" t="str">
            <v>Codo 90º PVC P ø 1"</v>
          </cell>
        </row>
        <row r="520">
          <cell r="B520" t="str">
            <v>Codo 90º PVC P ø 1-1/4"</v>
          </cell>
        </row>
        <row r="521">
          <cell r="B521" t="str">
            <v>Codo 90º PVC P ø 1-1/2"</v>
          </cell>
        </row>
        <row r="522">
          <cell r="B522" t="str">
            <v>Codo 90º PVC P ø 2"</v>
          </cell>
        </row>
        <row r="523">
          <cell r="B523" t="str">
            <v>Codo 90º PVC P ø 2-1/2"</v>
          </cell>
        </row>
        <row r="524">
          <cell r="B524" t="str">
            <v>Codo 90º PVC P ø 3"</v>
          </cell>
        </row>
        <row r="525">
          <cell r="B525" t="str">
            <v>Codo 90º PVC P ø 4"</v>
          </cell>
        </row>
        <row r="526">
          <cell r="B526" t="str">
            <v>Codo 90º PVC P ø 6"</v>
          </cell>
        </row>
        <row r="527">
          <cell r="B527" t="str">
            <v>TAPON ROSCADO 1/2"</v>
          </cell>
        </row>
        <row r="528">
          <cell r="B528" t="str">
            <v>BUJE SOLDADO 3/4" X 1/2"</v>
          </cell>
        </row>
        <row r="529">
          <cell r="B529" t="str">
            <v>BUJE ROSCADO 1/2" X 3/8"</v>
          </cell>
        </row>
        <row r="530">
          <cell r="B530" t="str">
            <v>COLLAR DE DERIVACION 2 X 1/2" PVC</v>
          </cell>
        </row>
        <row r="531">
          <cell r="B531" t="str">
            <v>COLLAR DE DERIVACION 3 X 1/2" PVC</v>
          </cell>
        </row>
        <row r="532">
          <cell r="B532" t="str">
            <v>COLLAR DE DERIVACION 3 X 3/4" PVC</v>
          </cell>
        </row>
        <row r="533">
          <cell r="B533" t="str">
            <v>COLLAR DE DERIVACION 4 X 1/2" PVC</v>
          </cell>
        </row>
        <row r="534">
          <cell r="B534" t="str">
            <v>COLLAR DE DERIVACION 4 X 3/4" PVC</v>
          </cell>
        </row>
        <row r="535">
          <cell r="B535" t="str">
            <v xml:space="preserve">CHEQUE HORIZONTAL 1/2" </v>
          </cell>
        </row>
        <row r="536">
          <cell r="B536" t="str">
            <v xml:space="preserve">VALVULA CORTINA 1/2" </v>
          </cell>
        </row>
        <row r="537">
          <cell r="B537" t="str">
            <v xml:space="preserve">VALVULA COMpuerta 1/2" </v>
          </cell>
        </row>
        <row r="538">
          <cell r="B538" t="str">
            <v>VALVULA DE CIERRE RAPIDO 1/2"</v>
          </cell>
        </row>
        <row r="539">
          <cell r="B539" t="str">
            <v xml:space="preserve">TANQUE PLASTICO ECOPLAST 250 LTS </v>
          </cell>
        </row>
        <row r="540">
          <cell r="B540" t="str">
            <v xml:space="preserve">TANQUE PLASTICO ECOPLAST 500 LTS </v>
          </cell>
        </row>
        <row r="541">
          <cell r="B541" t="str">
            <v xml:space="preserve">TANQUE PLASTICO ECOPLAST 1000 LTS </v>
          </cell>
        </row>
        <row r="542">
          <cell r="B542" t="str">
            <v xml:space="preserve">TANQUE PLASTICO COLEMPAQUES 2000 LTS </v>
          </cell>
        </row>
        <row r="543">
          <cell r="B543" t="str">
            <v xml:space="preserve">ELECTROBOMBA 1/4 HP 3450 RPM EVANS </v>
          </cell>
        </row>
        <row r="544">
          <cell r="B544" t="str">
            <v>ELECTROBOMBA 1/2 HP 3450 RPM EVANS</v>
          </cell>
        </row>
        <row r="545">
          <cell r="B545" t="str">
            <v>ELECTROBOMBA 1 HP 3450 RPM</v>
          </cell>
        </row>
        <row r="546">
          <cell r="B546" t="str">
            <v>ELECTROBOMBA 3/4 HP 3450 RPM PEDROLLO</v>
          </cell>
        </row>
        <row r="547">
          <cell r="B547" t="str">
            <v xml:space="preserve">ELECTROBOMBA SUMERGIBLE  250W  1/3 HP PEDROLLO </v>
          </cell>
        </row>
        <row r="548">
          <cell r="B548" t="str">
            <v>DUCHA GRIVAL 92450</v>
          </cell>
        </row>
        <row r="549">
          <cell r="B549" t="str">
            <v xml:space="preserve">CONTROL DUCHA </v>
          </cell>
        </row>
        <row r="550">
          <cell r="B550" t="str">
            <v>FLOTADOR PARA TANQUE Sanitario</v>
          </cell>
        </row>
        <row r="551">
          <cell r="B551" t="str">
            <v>MANGUERA PLASTICA LAVAM/SANIT</v>
          </cell>
        </row>
        <row r="552">
          <cell r="B552" t="str">
            <v>FLOTADOR PARA TANQUE 1" COMPLETO</v>
          </cell>
        </row>
        <row r="553">
          <cell r="B553" t="str">
            <v>Codo 90°PRESION  PVC 1 1/2"</v>
          </cell>
        </row>
        <row r="554">
          <cell r="B554" t="str">
            <v>Codo 90° PRESION  PVC DE 1"</v>
          </cell>
        </row>
        <row r="555">
          <cell r="B555" t="str">
            <v>REGISTRO DE CORTE PASO DIRECTO R&amp;W ø 3/4"</v>
          </cell>
        </row>
        <row r="556">
          <cell r="B556" t="str">
            <v>Codo 90° CPVC DE ø 1/2"</v>
          </cell>
        </row>
        <row r="557">
          <cell r="B557" t="str">
            <v>Codo 90° CPVC DE ø 3/4"</v>
          </cell>
        </row>
        <row r="558">
          <cell r="B558" t="str">
            <v>Codo 90° CPVC DE ø 1"</v>
          </cell>
        </row>
        <row r="559">
          <cell r="B559" t="str">
            <v>Codo 90° CPVC DE ø 1-1/4"</v>
          </cell>
        </row>
        <row r="560">
          <cell r="B560" t="str">
            <v>Tubo  CPVC presión ø 1/2"</v>
          </cell>
        </row>
        <row r="561">
          <cell r="B561" t="str">
            <v>Tubo  CPVC presión ø 1"</v>
          </cell>
        </row>
        <row r="562">
          <cell r="B562" t="str">
            <v>Tubo  CPVC presión ø 3/4"</v>
          </cell>
        </row>
        <row r="563">
          <cell r="B563" t="str">
            <v>Tubo  CPVC presión ø 1"</v>
          </cell>
        </row>
        <row r="564">
          <cell r="B564" t="str">
            <v>Tubo  CPVC presión ø 1-1/4"</v>
          </cell>
        </row>
        <row r="565">
          <cell r="B565" t="str">
            <v xml:space="preserve">Soldadura liquida para agua caliente 1/128 </v>
          </cell>
        </row>
        <row r="566">
          <cell r="B566" t="str">
            <v>Soldadura liquida para agua caliente 1/64</v>
          </cell>
        </row>
        <row r="567">
          <cell r="B567" t="str">
            <v>Soldadura liquida para agua caliente 1/32</v>
          </cell>
        </row>
        <row r="568">
          <cell r="B568" t="str">
            <v>Soldadura liquida para agua caliente 1/16</v>
          </cell>
        </row>
        <row r="569">
          <cell r="B569" t="str">
            <v>Soldadura liquida para agua caliente 1/8</v>
          </cell>
        </row>
        <row r="570">
          <cell r="B570" t="str">
            <v>Soldadura liquida para agua caliente 1/4</v>
          </cell>
        </row>
        <row r="571">
          <cell r="B571" t="str">
            <v>Adaptador macho CPVC 1/2"</v>
          </cell>
        </row>
        <row r="572">
          <cell r="B572" t="str">
            <v>Adaptador macho CPVC 3/4"</v>
          </cell>
        </row>
        <row r="573">
          <cell r="B573" t="str">
            <v>Adaptador macho CPVC 1"</v>
          </cell>
        </row>
        <row r="574">
          <cell r="B574" t="str">
            <v>Adaptador macho CPVC 1-1/4"</v>
          </cell>
        </row>
        <row r="575">
          <cell r="B575" t="str">
            <v>Adaptador hembra  CPVC 3/4" x 1/4"</v>
          </cell>
        </row>
        <row r="576">
          <cell r="B576" t="str">
            <v>Adaptador hembra  CPVC 3/4" x 1/2"</v>
          </cell>
        </row>
        <row r="577">
          <cell r="B577" t="str">
            <v>Adaptador hembra  CPVC 3/4" x 3/8"</v>
          </cell>
        </row>
        <row r="578">
          <cell r="B578" t="str">
            <v>Adaptador trasicion CPVC- metal  1/2"</v>
          </cell>
        </row>
        <row r="579">
          <cell r="B579" t="str">
            <v>Adaptador trasicion CPVC- metal  3/4"</v>
          </cell>
        </row>
        <row r="580">
          <cell r="B580" t="str">
            <v>Tee PVC P  ø1/2"</v>
          </cell>
        </row>
        <row r="581">
          <cell r="B581" t="str">
            <v>Tee PVC P  ø 3/4"</v>
          </cell>
        </row>
        <row r="582">
          <cell r="B582" t="str">
            <v>Tee PVC P  ø 1"</v>
          </cell>
        </row>
        <row r="583">
          <cell r="B583" t="str">
            <v>Tee PVC P  ø 1-1/4"</v>
          </cell>
        </row>
        <row r="584">
          <cell r="B584" t="str">
            <v>Tee PVC P  ø 1-1/2"</v>
          </cell>
        </row>
        <row r="585">
          <cell r="B585" t="str">
            <v>Tee PVC P  ø 2"</v>
          </cell>
        </row>
        <row r="586">
          <cell r="B586" t="str">
            <v>Tee PVC P  ø 2-1/2"</v>
          </cell>
        </row>
        <row r="587">
          <cell r="B587" t="str">
            <v>Tee PVC P  ø  3"</v>
          </cell>
        </row>
        <row r="588">
          <cell r="B588" t="str">
            <v>Tee PVC P  ø 4"</v>
          </cell>
        </row>
        <row r="589">
          <cell r="B589" t="str">
            <v>Tee PVC P  ø 6"</v>
          </cell>
        </row>
        <row r="590">
          <cell r="B590" t="str">
            <v>Tapón PVCP soldado ø 1/2"</v>
          </cell>
        </row>
        <row r="591">
          <cell r="B591" t="str">
            <v>Tapón PVCP soldado ø 3/4"</v>
          </cell>
        </row>
        <row r="592">
          <cell r="B592" t="str">
            <v>Tapón PVCP soldado ø 1"</v>
          </cell>
        </row>
        <row r="593">
          <cell r="B593" t="str">
            <v>Tapón PVCP soldado ø 1-1/4"</v>
          </cell>
        </row>
        <row r="594">
          <cell r="B594" t="str">
            <v>Tapón PVCP soldado ø 1-1/2"</v>
          </cell>
        </row>
        <row r="595">
          <cell r="B595" t="str">
            <v>Tapón PVCP soldado ø 2"</v>
          </cell>
        </row>
        <row r="596">
          <cell r="B596" t="str">
            <v>Tapón PVCP soldado ø 2-1/2"</v>
          </cell>
        </row>
        <row r="597">
          <cell r="B597" t="str">
            <v>Tapón PVCP soldado ø 3"</v>
          </cell>
        </row>
        <row r="598">
          <cell r="B598" t="str">
            <v>Tapón PVCP soldado ø 4"</v>
          </cell>
        </row>
        <row r="599">
          <cell r="B599" t="str">
            <v>Adaptador  Hembra  PVC P ø 1/2"</v>
          </cell>
        </row>
        <row r="600">
          <cell r="B600" t="str">
            <v>Adaptador  Hembra  PVC P ø 3/4"</v>
          </cell>
        </row>
        <row r="601">
          <cell r="B601" t="str">
            <v>Adaptador  Hembra  PVC P ø 1"</v>
          </cell>
        </row>
        <row r="602">
          <cell r="B602" t="str">
            <v>Adaptador  Hembra  PVC P ø 1-1/4"</v>
          </cell>
        </row>
        <row r="603">
          <cell r="B603" t="str">
            <v>Adaptador  Hembra  PVC P ø 1-1/2"</v>
          </cell>
        </row>
        <row r="604">
          <cell r="B604" t="str">
            <v>Adaptador  Hembra  PVC P ø 2"</v>
          </cell>
        </row>
        <row r="605">
          <cell r="B605" t="str">
            <v>Adaptador  Hembra  PVC P ø 2-1/2"</v>
          </cell>
        </row>
        <row r="606">
          <cell r="B606" t="str">
            <v>Adaptador  Hembra  PVC P ø 3"</v>
          </cell>
        </row>
        <row r="607">
          <cell r="B607" t="str">
            <v>Adaptador  Hembra  PVC P ø 4"</v>
          </cell>
        </row>
        <row r="608">
          <cell r="B608" t="str">
            <v>Adaptador  Hembra  PVC P ø 1/2"x 1/4"</v>
          </cell>
        </row>
        <row r="609">
          <cell r="B609" t="str">
            <v>Adaptador  Hembra  PVC P ø 1/2" x 3/8"</v>
          </cell>
        </row>
        <row r="610">
          <cell r="B610" t="str">
            <v>Adaptador  Macho  PVC P ø 1/2"</v>
          </cell>
        </row>
        <row r="611">
          <cell r="B611" t="str">
            <v>Adaptador  Macho  PVC P ø 3/4"</v>
          </cell>
        </row>
        <row r="612">
          <cell r="B612" t="str">
            <v>Adaptador  Macho  PVC P ø 1"</v>
          </cell>
        </row>
        <row r="613">
          <cell r="B613" t="str">
            <v>Adaptador  Macho  PVC P ø 1-1/4"</v>
          </cell>
        </row>
        <row r="614">
          <cell r="B614" t="str">
            <v>Adaptador  Macho  PVC P ø 1-1/2"</v>
          </cell>
        </row>
        <row r="615">
          <cell r="B615" t="str">
            <v>Adaptador  Macho  PVC P ø 2"</v>
          </cell>
        </row>
        <row r="616">
          <cell r="B616" t="str">
            <v>Adaptador  Macho  PVC P ø 2-1/2"</v>
          </cell>
        </row>
        <row r="617">
          <cell r="B617" t="str">
            <v>Adaptador  Macho  PVC P ø 3"</v>
          </cell>
        </row>
        <row r="618">
          <cell r="B618" t="str">
            <v>Adaptador  Macho  PVC P ø 4"</v>
          </cell>
        </row>
        <row r="619">
          <cell r="B619" t="str">
            <v>Buje PVCP  soldado ø 3/4" x 1/2"</v>
          </cell>
        </row>
        <row r="620">
          <cell r="B620" t="str">
            <v>Buje PVCP  soldado ø 1"x 1/2"</v>
          </cell>
        </row>
        <row r="621">
          <cell r="B621" t="str">
            <v>Buje PVCP  soldado ø 1" x 3/4"</v>
          </cell>
        </row>
        <row r="622">
          <cell r="B622" t="str">
            <v>Buje PVCP  soldado ø 1-1/4" X 1/2"</v>
          </cell>
        </row>
        <row r="623">
          <cell r="B623" t="str">
            <v>Buje PVCP  soldado ø 1-1/4" X 3/4"</v>
          </cell>
        </row>
        <row r="624">
          <cell r="B624" t="str">
            <v>Buje PVCP  soldado ø 1-1/4"x1"</v>
          </cell>
        </row>
        <row r="625">
          <cell r="B625" t="str">
            <v>Buje PVCP  soldado ø  1-1/2"x1/2"</v>
          </cell>
        </row>
        <row r="626">
          <cell r="B626" t="str">
            <v>Buje PVCP  soldado ø  1-1/2"x3/4"</v>
          </cell>
        </row>
        <row r="627">
          <cell r="B627" t="str">
            <v>Buje PVCP  soldado ø  1-1/2"x1/4"</v>
          </cell>
        </row>
        <row r="628">
          <cell r="B628" t="str">
            <v>Buje PVCP  soldado ø  1-1/2"x1"</v>
          </cell>
        </row>
        <row r="629">
          <cell r="B629" t="str">
            <v>Buje PVCP  soldado ø  2"x1/2"</v>
          </cell>
        </row>
        <row r="630">
          <cell r="B630" t="str">
            <v>Buje PVCP  soldado ø  2"x3/4"</v>
          </cell>
        </row>
        <row r="631">
          <cell r="B631" t="str">
            <v>Buje PVCP  soldado ø  2"x1/4"</v>
          </cell>
        </row>
        <row r="632">
          <cell r="B632" t="str">
            <v>Buje PVCP  soldado ø  2"x1"</v>
          </cell>
        </row>
        <row r="633">
          <cell r="B633" t="str">
            <v>Buje PVCP  soldado ø  2"x 1-1/4"</v>
          </cell>
        </row>
        <row r="634">
          <cell r="B634" t="str">
            <v>Buje PVCP  soldado ø  2"x1-1/2"</v>
          </cell>
        </row>
        <row r="635">
          <cell r="B635" t="str">
            <v>Buje PVCP  soldado ø  2-1/2"x1-1/2"</v>
          </cell>
        </row>
        <row r="636">
          <cell r="B636" t="str">
            <v>Buje PVCP  soldado ø  2-1/2"x2"</v>
          </cell>
        </row>
        <row r="637">
          <cell r="B637" t="str">
            <v>Buje PVCP  soldado ø 3" x 2"</v>
          </cell>
        </row>
        <row r="638">
          <cell r="B638" t="str">
            <v>Buje PVCP  soldado ø4" x 2"</v>
          </cell>
        </row>
        <row r="639">
          <cell r="B639" t="str">
            <v>Buje PVCP  soldado ø 4" x 2-1/2"</v>
          </cell>
        </row>
        <row r="640">
          <cell r="B640" t="str">
            <v>Buje PVCP  soldado ø 4" x 3"</v>
          </cell>
        </row>
        <row r="641">
          <cell r="B641" t="str">
            <v xml:space="preserve">Codo 45 PVC P ø 1/2" </v>
          </cell>
        </row>
        <row r="642">
          <cell r="B642" t="str">
            <v>Codo 45º PVC P ø 3/4"</v>
          </cell>
        </row>
        <row r="643">
          <cell r="B643" t="str">
            <v>Codo 45º PVC P ø 1"</v>
          </cell>
        </row>
        <row r="644">
          <cell r="B644" t="str">
            <v>Codo 45º PVC P ø 1-1/4"</v>
          </cell>
        </row>
        <row r="645">
          <cell r="B645" t="str">
            <v>Codo 45º PVC P ø 1-1/2"</v>
          </cell>
        </row>
        <row r="646">
          <cell r="B646" t="str">
            <v>Codo 45º PVC P ø 2"</v>
          </cell>
        </row>
        <row r="647">
          <cell r="B647" t="str">
            <v>Codo 45º PVC P ø 2-1/2"</v>
          </cell>
        </row>
        <row r="648">
          <cell r="B648" t="str">
            <v>Codo 45º PVC P ø 3"</v>
          </cell>
        </row>
        <row r="649">
          <cell r="B649" t="str">
            <v>Codo 45º PVC P ø 4"</v>
          </cell>
        </row>
        <row r="650">
          <cell r="B650" t="str">
            <v>Codo 45º PVC P ø 6"</v>
          </cell>
        </row>
        <row r="651">
          <cell r="B651" t="str">
            <v>Unión PVC P  ø1/2"</v>
          </cell>
        </row>
        <row r="652">
          <cell r="B652" t="str">
            <v>Unión PVC P  ø 3/4"</v>
          </cell>
        </row>
        <row r="653">
          <cell r="B653" t="str">
            <v>Unión PVC P  ø 1"</v>
          </cell>
        </row>
        <row r="654">
          <cell r="B654" t="str">
            <v>Unión PVC P  ø 1-1/4"</v>
          </cell>
        </row>
        <row r="655">
          <cell r="B655" t="str">
            <v>Unión PVC P  ø 1-1/2"</v>
          </cell>
        </row>
        <row r="656">
          <cell r="B656" t="str">
            <v>Unión PVC P  ø 2"</v>
          </cell>
        </row>
        <row r="657">
          <cell r="B657" t="str">
            <v>Unión PVC P  ø 2-1/2"</v>
          </cell>
        </row>
        <row r="658">
          <cell r="B658" t="str">
            <v>Unión PVC P  ø  3"</v>
          </cell>
        </row>
        <row r="659">
          <cell r="B659" t="str">
            <v>Unión PVC P  ø 4"</v>
          </cell>
        </row>
        <row r="660">
          <cell r="B660" t="str">
            <v>Unión PVC P  ø 6"</v>
          </cell>
        </row>
        <row r="661">
          <cell r="B661" t="str">
            <v>Registro Red &amp; White  ø1/2"</v>
          </cell>
        </row>
        <row r="662">
          <cell r="B662" t="str">
            <v>Registro Red &amp; White  ø 3/4"</v>
          </cell>
        </row>
        <row r="663">
          <cell r="B663" t="str">
            <v>Registro Red &amp; White  ø 1"</v>
          </cell>
        </row>
        <row r="664">
          <cell r="B664" t="str">
            <v>Registro Red &amp; White  ø 1-1/4"</v>
          </cell>
        </row>
        <row r="665">
          <cell r="B665" t="str">
            <v>Registro Red &amp; White  ø 1-1/2"</v>
          </cell>
        </row>
        <row r="666">
          <cell r="B666" t="str">
            <v>Registro Red &amp; White  ø 2"</v>
          </cell>
        </row>
        <row r="667">
          <cell r="B667" t="str">
            <v>Registro Red &amp; White  ø 2-1/2"</v>
          </cell>
        </row>
        <row r="668">
          <cell r="B668" t="str">
            <v>Registro Red &amp; White  ø  3"</v>
          </cell>
        </row>
        <row r="669">
          <cell r="B669" t="str">
            <v>Registro Red &amp; White  ø 4"</v>
          </cell>
        </row>
        <row r="670">
          <cell r="B670" t="str">
            <v>Llave manguera cromada GRICOL</v>
          </cell>
        </row>
        <row r="671">
          <cell r="B671" t="str">
            <v>Valvula de bola para agua  ø1/2"</v>
          </cell>
        </row>
        <row r="672">
          <cell r="B672" t="str">
            <v>Valvula de bola para agua  ø 3/4"</v>
          </cell>
        </row>
        <row r="673">
          <cell r="B673" t="str">
            <v>Valvula de bola para agua  ø 1"</v>
          </cell>
        </row>
        <row r="674">
          <cell r="B674" t="str">
            <v>Valvula de bola para agua  ø 1-1/4"</v>
          </cell>
        </row>
        <row r="675">
          <cell r="B675" t="str">
            <v>Valvula de bola para agua  ø 1-1/2"</v>
          </cell>
        </row>
        <row r="676">
          <cell r="B676" t="str">
            <v>Valvula de bola para agua  ø 2"</v>
          </cell>
        </row>
        <row r="677">
          <cell r="B677" t="str">
            <v>Valvula de bola para agua  ø 2-1/2"</v>
          </cell>
        </row>
        <row r="678">
          <cell r="B678" t="str">
            <v>Valvula de bola para agua  ø  3"</v>
          </cell>
        </row>
        <row r="679">
          <cell r="B679" t="str">
            <v>Valvula de bola para agua  ø 4"</v>
          </cell>
        </row>
        <row r="680">
          <cell r="B680" t="str">
            <v>Valvula cheque cortina serie 233 RWV  ø 1"</v>
          </cell>
        </row>
        <row r="681">
          <cell r="B681" t="str">
            <v>Valvula cheque cortina serie 233 RWV  ø 1-1/2"</v>
          </cell>
        </row>
        <row r="682">
          <cell r="B682" t="str">
            <v>Valvula cheque cortina serie 233 RWV  ø 2"</v>
          </cell>
        </row>
        <row r="683">
          <cell r="B683" t="str">
            <v>Valvula cheque cortina serie 233 RWV  ø 2-1/2"</v>
          </cell>
        </row>
        <row r="684">
          <cell r="B684" t="str">
            <v>Valvula cheque cortina serie 233 RWV  ø 3"</v>
          </cell>
        </row>
        <row r="685">
          <cell r="B685" t="str">
            <v>Valvula cheque cortina serie 233 RWV  ø 4"</v>
          </cell>
        </row>
        <row r="686">
          <cell r="B686" t="str">
            <v>Valvula cheque cortina serie 233 RWV  ø 6"</v>
          </cell>
        </row>
        <row r="687">
          <cell r="B687" t="str">
            <v>Valvula cheque cortina serie 230 Helbert tipo HICC ø 1/2"</v>
          </cell>
        </row>
        <row r="688">
          <cell r="B688" t="str">
            <v>Valvula cheque cortina serie 230 Helbert tipo HICC ø 3/4"</v>
          </cell>
        </row>
        <row r="689">
          <cell r="B689" t="str">
            <v>Valvula cheque cortina serie 230 Helbert tipo HICC ø 1"</v>
          </cell>
        </row>
        <row r="690">
          <cell r="B690" t="str">
            <v>Valvula cheque cortina serie 230 Helbert tipo HICC ø 1-1/4"</v>
          </cell>
        </row>
        <row r="691">
          <cell r="B691" t="str">
            <v>Valvula cheque cortina serie 230 Helbert tipo HICC ø 1-1/2"</v>
          </cell>
        </row>
        <row r="692">
          <cell r="B692" t="str">
            <v>Valvula cheque cortina serie 230 Helbert tipo HICC ø 2"</v>
          </cell>
        </row>
        <row r="693">
          <cell r="B693" t="str">
            <v>Valvula cheque cortina serie 230 Helbert tipo HICC ø 2-1/2"</v>
          </cell>
        </row>
        <row r="694">
          <cell r="B694" t="str">
            <v>Valvula cheque cortina serie 230 Helbert tipo HICC ø 3"</v>
          </cell>
        </row>
        <row r="695">
          <cell r="B695" t="str">
            <v>Valvula cheque cortina serie 230 Helbert tipo HICC ø 4"</v>
          </cell>
        </row>
        <row r="696">
          <cell r="B696" t="str">
            <v>Valvula flotador balón en cobre 230 tipo HICC ø 1/2"</v>
          </cell>
        </row>
        <row r="697">
          <cell r="B697" t="str">
            <v>Valvula flotador balón en cobre 230 tipo HICC ø 3/4"</v>
          </cell>
        </row>
        <row r="698">
          <cell r="B698" t="str">
            <v>Valvula flotador balón en cobre 230 tipo HICC ø 1"</v>
          </cell>
        </row>
        <row r="699">
          <cell r="B699" t="str">
            <v>Valvula flotador balón en cobre 230 tipo HICC ø 1-1/2"</v>
          </cell>
        </row>
        <row r="700">
          <cell r="B700" t="str">
            <v>Valvula flotador balón en cobre 230 tipo HICC ø 2"</v>
          </cell>
        </row>
        <row r="701">
          <cell r="B701" t="str">
            <v>Valvula flotador balón en cobre 230 tipo HICC ø 3"</v>
          </cell>
        </row>
        <row r="702">
          <cell r="B702" t="str">
            <v>Valvula P/D  Brida hierro sello X 125 V/A  ø 2"</v>
          </cell>
        </row>
        <row r="703">
          <cell r="B703" t="str">
            <v>Valvula P/D  Brida hierro sello X 125 V/A ø 3"</v>
          </cell>
        </row>
        <row r="704">
          <cell r="B704" t="str">
            <v>Valvula P/D  Brida hierro sello X 125 V/A  ø 1-1/2"</v>
          </cell>
        </row>
        <row r="705">
          <cell r="B705" t="str">
            <v xml:space="preserve">Tuberia Galvanizada  SCH 1/2" </v>
          </cell>
        </row>
        <row r="706">
          <cell r="B706" t="str">
            <v>Tuberia Galvanizada  3/4"</v>
          </cell>
        </row>
        <row r="707">
          <cell r="B707" t="str">
            <v xml:space="preserve">Tuberia Galvanizada  1" </v>
          </cell>
        </row>
        <row r="708">
          <cell r="B708" t="str">
            <v>Tuberia Galvanizada  1-*1/4"</v>
          </cell>
        </row>
        <row r="709">
          <cell r="B709" t="str">
            <v xml:space="preserve">Tuberia Galvanizada  1 1/2" </v>
          </cell>
        </row>
        <row r="710">
          <cell r="B710" t="str">
            <v xml:space="preserve">Tuberia Galvanizada  2" </v>
          </cell>
        </row>
        <row r="711">
          <cell r="B711" t="str">
            <v xml:space="preserve">Codo Galvanizada  1/2" </v>
          </cell>
        </row>
        <row r="712">
          <cell r="B712" t="str">
            <v>Codo Galvanizada  3/4"</v>
          </cell>
        </row>
        <row r="713">
          <cell r="B713" t="str">
            <v xml:space="preserve">Codo Galvanizada  1" </v>
          </cell>
        </row>
        <row r="714">
          <cell r="B714" t="str">
            <v>Codo Galvanizada  1-*1/4"</v>
          </cell>
        </row>
        <row r="715">
          <cell r="B715" t="str">
            <v xml:space="preserve">Codo Galvanizada  1 1/2" </v>
          </cell>
        </row>
        <row r="716">
          <cell r="B716" t="str">
            <v xml:space="preserve">Codo Galvanizada  2" </v>
          </cell>
        </row>
        <row r="717">
          <cell r="B717" t="str">
            <v xml:space="preserve">Tee Galvanizada  1/2" </v>
          </cell>
        </row>
        <row r="718">
          <cell r="B718" t="str">
            <v>Tee Galvanizada  3/4"</v>
          </cell>
        </row>
        <row r="719">
          <cell r="B719" t="str">
            <v xml:space="preserve">Tee Galvanizada  1" </v>
          </cell>
        </row>
        <row r="720">
          <cell r="B720" t="str">
            <v>Tee Galvanizada  1-*1/4"</v>
          </cell>
        </row>
        <row r="721">
          <cell r="B721" t="str">
            <v xml:space="preserve">Tee Galvanizada  1 1/2" </v>
          </cell>
        </row>
        <row r="722">
          <cell r="B722" t="str">
            <v xml:space="preserve">Tee Galvanizada  2" </v>
          </cell>
        </row>
        <row r="723">
          <cell r="B723" t="str">
            <v xml:space="preserve">Unión Galvanizada  1/2" </v>
          </cell>
        </row>
        <row r="724">
          <cell r="B724" t="str">
            <v>Unión Galvanizada  3/4"</v>
          </cell>
        </row>
        <row r="725">
          <cell r="B725" t="str">
            <v xml:space="preserve">Unión Galvanizada  1" </v>
          </cell>
        </row>
        <row r="726">
          <cell r="B726" t="str">
            <v>Unión Galvanizada  1-*1/4"</v>
          </cell>
        </row>
        <row r="727">
          <cell r="B727" t="str">
            <v xml:space="preserve">Unión Galvanizada  1 1/2" </v>
          </cell>
        </row>
        <row r="728">
          <cell r="B728" t="str">
            <v xml:space="preserve">Unión Galvanizada  2" </v>
          </cell>
        </row>
        <row r="729">
          <cell r="B729" t="str">
            <v>Union universal de 1-1/2"</v>
          </cell>
        </row>
        <row r="730">
          <cell r="B730" t="str">
            <v>Tapón PVCP roscado ø 1/2"</v>
          </cell>
        </row>
        <row r="731">
          <cell r="B731" t="str">
            <v>Tapón PVCP roscado ø 3/4"</v>
          </cell>
        </row>
        <row r="732">
          <cell r="B732" t="str">
            <v>Tapón PVCP roscado ø 1"</v>
          </cell>
        </row>
        <row r="733">
          <cell r="B733" t="str">
            <v>Tapón PVCP roscado ø 1-1/4"</v>
          </cell>
        </row>
        <row r="734">
          <cell r="B734" t="str">
            <v>Tapón PVCP roscado ø 1-1/2"</v>
          </cell>
        </row>
        <row r="735">
          <cell r="B735" t="str">
            <v>Tapón PVCP roscado ø 2"</v>
          </cell>
        </row>
        <row r="736">
          <cell r="B736" t="str">
            <v>Tapón PVCP roscado ø 2-1/2"</v>
          </cell>
        </row>
        <row r="737">
          <cell r="B737" t="str">
            <v>Tapón PVCP roscado ø 3"</v>
          </cell>
        </row>
        <row r="738">
          <cell r="B738" t="str">
            <v>Tapón PVCP roscado ø 4"</v>
          </cell>
        </row>
        <row r="739">
          <cell r="B739" t="str">
            <v>Tapón PVCS de prueba ø 1-1/2"</v>
          </cell>
        </row>
        <row r="740">
          <cell r="B740" t="str">
            <v>Tapón PVCS de prueba ø 2"</v>
          </cell>
        </row>
        <row r="741">
          <cell r="B741" t="str">
            <v>Tapón PVCS de prueba ø 3"</v>
          </cell>
        </row>
        <row r="742">
          <cell r="B742" t="str">
            <v>Tapón PVCS de prueba ø 4"</v>
          </cell>
        </row>
        <row r="743">
          <cell r="B743" t="str">
            <v>YeesPVCS   ø 2"</v>
          </cell>
        </row>
        <row r="744">
          <cell r="B744" t="str">
            <v>YeesPVCS   ø 3"</v>
          </cell>
        </row>
        <row r="745">
          <cell r="B745" t="str">
            <v>YeesPVCS   ø 4"</v>
          </cell>
        </row>
        <row r="746">
          <cell r="B746" t="str">
            <v>YeesPVCS   ø 6"</v>
          </cell>
        </row>
        <row r="747">
          <cell r="B747" t="str">
            <v>TeesPVCS   ø 1-1/2"</v>
          </cell>
        </row>
        <row r="748">
          <cell r="B748" t="str">
            <v>TeesPVCS   ø 2"</v>
          </cell>
        </row>
        <row r="749">
          <cell r="B749" t="str">
            <v>TeesPVCS   ø 3"</v>
          </cell>
        </row>
        <row r="750">
          <cell r="B750" t="str">
            <v>TeesPVCS   ø 4"</v>
          </cell>
        </row>
        <row r="751">
          <cell r="B751" t="str">
            <v>TeesPVCS   ø 6"</v>
          </cell>
        </row>
        <row r="752">
          <cell r="B752" t="str">
            <v>Codo PVCS   ø 1-1/2"</v>
          </cell>
        </row>
        <row r="753">
          <cell r="B753" t="str">
            <v>Codo PVCS   ø 2"</v>
          </cell>
        </row>
        <row r="754">
          <cell r="B754" t="str">
            <v>Codo PVCS   ø 3"</v>
          </cell>
        </row>
        <row r="755">
          <cell r="B755" t="str">
            <v>Codo PVCS   ø 4"</v>
          </cell>
        </row>
        <row r="756">
          <cell r="B756" t="str">
            <v>Codo PVCS   ø 6"</v>
          </cell>
        </row>
        <row r="757">
          <cell r="B757" t="str">
            <v>Tubería PVCS   ø 1-1/2"</v>
          </cell>
        </row>
        <row r="758">
          <cell r="B758" t="str">
            <v>Tubería PVCS   ø 2"</v>
          </cell>
        </row>
        <row r="759">
          <cell r="B759" t="str">
            <v>Tubería PVCS   ø 3"</v>
          </cell>
        </row>
        <row r="760">
          <cell r="B760" t="str">
            <v>Tubería PVCS   ø 4"</v>
          </cell>
        </row>
        <row r="761">
          <cell r="B761" t="str">
            <v>Tubería PVCS   ø 6"</v>
          </cell>
        </row>
        <row r="762">
          <cell r="B762" t="str">
            <v xml:space="preserve">Valvula Universal  Soldada ø  1/2" </v>
          </cell>
        </row>
        <row r="763">
          <cell r="B763" t="str">
            <v>Valvula Universal  Soldada ø  3/4"</v>
          </cell>
        </row>
        <row r="764">
          <cell r="B764" t="str">
            <v xml:space="preserve">Valvula Universal  Soldada ø  1" </v>
          </cell>
        </row>
        <row r="765">
          <cell r="B765" t="str">
            <v xml:space="preserve">Valvula Universal  Soldada ø  1 1/2" </v>
          </cell>
        </row>
        <row r="766">
          <cell r="B766" t="str">
            <v xml:space="preserve">Valvula Universal  Soldada ø  2" </v>
          </cell>
        </row>
        <row r="767">
          <cell r="B767" t="str">
            <v xml:space="preserve">Valvula Universal  Roscadaø  1/2" </v>
          </cell>
        </row>
        <row r="768">
          <cell r="B768" t="str">
            <v>Valvula Universal  Roscadaø  3/4"</v>
          </cell>
        </row>
        <row r="769">
          <cell r="B769" t="str">
            <v xml:space="preserve">Valvula Universal  Roscadaø  1" </v>
          </cell>
        </row>
        <row r="770">
          <cell r="B770" t="str">
            <v xml:space="preserve">Valvula Universal  Roscadaø  1 1/2" </v>
          </cell>
        </row>
        <row r="771">
          <cell r="B771" t="str">
            <v xml:space="preserve">Valvula Universal  Roscadaø  2" </v>
          </cell>
        </row>
        <row r="772">
          <cell r="B772" t="str">
            <v xml:space="preserve">Tapón Galvanizada  1/2" </v>
          </cell>
        </row>
        <row r="773">
          <cell r="B773" t="str">
            <v>Tapón Galvanizada  3/4"</v>
          </cell>
        </row>
        <row r="774">
          <cell r="B774" t="str">
            <v xml:space="preserve">Tapón Galvanizada  1" </v>
          </cell>
        </row>
        <row r="775">
          <cell r="B775" t="str">
            <v>Tapón Galvanizada  1-*1/4"</v>
          </cell>
        </row>
        <row r="776">
          <cell r="B776" t="str">
            <v xml:space="preserve">Tapón Galvanizada  1 1/2" </v>
          </cell>
        </row>
        <row r="777">
          <cell r="B777" t="str">
            <v>Adaptador brida universal de 3"</v>
          </cell>
        </row>
        <row r="778">
          <cell r="B778" t="str">
            <v xml:space="preserve">Brida  H.F. 1 1/2" </v>
          </cell>
        </row>
        <row r="779">
          <cell r="B779" t="str">
            <v xml:space="preserve">Brida  H.F. 2" </v>
          </cell>
        </row>
        <row r="780">
          <cell r="B780" t="str">
            <v xml:space="preserve">Brida  H.F. 2 1/2" </v>
          </cell>
        </row>
        <row r="781">
          <cell r="B781" t="str">
            <v>Brida  H.F. 3"</v>
          </cell>
        </row>
        <row r="782">
          <cell r="B782" t="str">
            <v xml:space="preserve">Brida  H.F. 4" </v>
          </cell>
        </row>
        <row r="783">
          <cell r="B783" t="str">
            <v xml:space="preserve">Brida  H.F. 6" </v>
          </cell>
        </row>
        <row r="784">
          <cell r="B784" t="str">
            <v>Union universal HG de 3/8"</v>
          </cell>
        </row>
        <row r="785">
          <cell r="B785" t="str">
            <v>Union universal HG de 1/2"</v>
          </cell>
        </row>
        <row r="786">
          <cell r="B786" t="str">
            <v>Union universal HG de 3/4"</v>
          </cell>
        </row>
        <row r="787">
          <cell r="B787" t="str">
            <v>Union universal HG de 1"</v>
          </cell>
        </row>
        <row r="788">
          <cell r="B788" t="str">
            <v>Union universal HG de 1-1/4"</v>
          </cell>
        </row>
        <row r="789">
          <cell r="B789" t="str">
            <v>Union universal HG de 1-1/2"</v>
          </cell>
        </row>
        <row r="790">
          <cell r="B790" t="str">
            <v>Union universal HG de 2"</v>
          </cell>
        </row>
        <row r="791">
          <cell r="B791" t="str">
            <v>Union universal HG de 2-1/2"</v>
          </cell>
        </row>
        <row r="792">
          <cell r="B792" t="str">
            <v>Union universal HG de 3"</v>
          </cell>
        </row>
        <row r="793">
          <cell r="B793" t="str">
            <v>Union universal HG de 4"</v>
          </cell>
        </row>
        <row r="794">
          <cell r="B794" t="str">
            <v>Union universal PVC P de 3/8"</v>
          </cell>
        </row>
        <row r="795">
          <cell r="B795" t="str">
            <v>Union universal PVC P de 1/2"</v>
          </cell>
        </row>
        <row r="796">
          <cell r="B796" t="str">
            <v>Union universal PVC P de 3/4"</v>
          </cell>
        </row>
        <row r="797">
          <cell r="B797" t="str">
            <v>Union universal PVC P de 1"</v>
          </cell>
        </row>
        <row r="798">
          <cell r="B798" t="str">
            <v>Union universal PVC P de 1-1/4"</v>
          </cell>
        </row>
        <row r="799">
          <cell r="B799" t="str">
            <v>Union universal PVC P de 1-1/2"</v>
          </cell>
        </row>
        <row r="800">
          <cell r="B800" t="str">
            <v>Union universal PVC P de 2"</v>
          </cell>
        </row>
        <row r="801">
          <cell r="B801" t="str">
            <v>Union universal PVC P de 2-1/2"</v>
          </cell>
        </row>
        <row r="802">
          <cell r="B802" t="str">
            <v>Union universal PVC P de 3"</v>
          </cell>
        </row>
        <row r="803">
          <cell r="B803" t="str">
            <v>Union universal PVC P de 4"</v>
          </cell>
        </row>
        <row r="804">
          <cell r="B804" t="str">
            <v>Niple pasamuros x 50 cm HG 2"</v>
          </cell>
        </row>
        <row r="805">
          <cell r="B805" t="str">
            <v>Niple pasamuros x 50 cm HG 4"</v>
          </cell>
        </row>
        <row r="806">
          <cell r="B806" t="str">
            <v>Niple pasamuros x 50 cm HG 6"</v>
          </cell>
        </row>
        <row r="807">
          <cell r="B807" t="str">
            <v xml:space="preserve">Copa excentrica 2" * 1 1/2" </v>
          </cell>
        </row>
        <row r="808">
          <cell r="B808" t="str">
            <v xml:space="preserve">Copa excentrica 3" * 2" </v>
          </cell>
        </row>
        <row r="809">
          <cell r="B809" t="str">
            <v xml:space="preserve">Copa excentrica 6" * 1 1/2" </v>
          </cell>
        </row>
        <row r="810">
          <cell r="B810" t="str">
            <v xml:space="preserve">Copa excentrica 6" * 2" </v>
          </cell>
        </row>
        <row r="811">
          <cell r="B811" t="str">
            <v xml:space="preserve">Copa concentrica 2" * 1 1/2" </v>
          </cell>
        </row>
        <row r="812">
          <cell r="B812" t="str">
            <v xml:space="preserve">Copa concentrica 3" * 2" </v>
          </cell>
        </row>
        <row r="813">
          <cell r="B813" t="str">
            <v xml:space="preserve">Copa concentrica 6" * 1 1/2" </v>
          </cell>
        </row>
        <row r="814">
          <cell r="B814" t="str">
            <v xml:space="preserve">Copa concentrica 6" * 2" </v>
          </cell>
        </row>
        <row r="815">
          <cell r="B815" t="str">
            <v>Valvula de pie canastilla bronce HBVP 2"</v>
          </cell>
        </row>
        <row r="816">
          <cell r="B816" t="str">
            <v>Valvula de pie canastilla bronce HBVP 3"</v>
          </cell>
        </row>
        <row r="817">
          <cell r="B817" t="str">
            <v>Valvula de pie canastilla bronce HBVP 4"</v>
          </cell>
        </row>
        <row r="818">
          <cell r="B818" t="str">
            <v>Valvula de pie canastilla bronce HBVP 6"</v>
          </cell>
        </row>
        <row r="819">
          <cell r="B819" t="str">
            <v>Reducción excentrica extremo brida 4 x 1/2"</v>
          </cell>
        </row>
        <row r="820">
          <cell r="B820" t="str">
            <v>Reducción excentrica extremo brida 2"</v>
          </cell>
        </row>
        <row r="821">
          <cell r="B821" t="str">
            <v>Reducción excentrica extremo brida 4"</v>
          </cell>
        </row>
        <row r="822">
          <cell r="B822" t="str">
            <v>Reducción excentrica extremo brida 6"</v>
          </cell>
        </row>
        <row r="823">
          <cell r="B823" t="str">
            <v>Reducción excentrica extremo brida 6 x 2</v>
          </cell>
        </row>
        <row r="824">
          <cell r="B824" t="str">
            <v>Reducción concentrica extremo brida 6 x 2</v>
          </cell>
        </row>
        <row r="825">
          <cell r="B825" t="str">
            <v>Unión borracha 6"</v>
          </cell>
        </row>
        <row r="826">
          <cell r="B826" t="str">
            <v>Unión borracha 4"</v>
          </cell>
        </row>
        <row r="827">
          <cell r="B827" t="str">
            <v>Unión borracha 2"</v>
          </cell>
        </row>
        <row r="828">
          <cell r="B828" t="str">
            <v>Unión borracha 1-1/2"</v>
          </cell>
        </row>
        <row r="829">
          <cell r="B829" t="str">
            <v>Válula de alivio camara sencilla doble accion de rosca 1"</v>
          </cell>
        </row>
        <row r="830">
          <cell r="B830" t="str">
            <v>Ruana antivortice 2"</v>
          </cell>
        </row>
        <row r="831">
          <cell r="B831" t="str">
            <v>Flotador de mercurio</v>
          </cell>
        </row>
        <row r="832">
          <cell r="B832" t="str">
            <v>CERAMICAS Y APARATOS SanitarioS</v>
          </cell>
        </row>
        <row r="833">
          <cell r="B833" t="str">
            <v>Lavaplatos 3 Huecos Canastilla 3 1/2" 64 X 54</v>
          </cell>
        </row>
        <row r="834">
          <cell r="B834" t="str">
            <v>Acople flexible Manguera Lavamanos  ø 1/2"</v>
          </cell>
        </row>
        <row r="835">
          <cell r="B835" t="str">
            <v>Silicona 200 Blanca Antihongos TOXEMENT 300 CMS3</v>
          </cell>
        </row>
        <row r="836">
          <cell r="B836" t="str">
            <v>PEGACOR BLANCO 10 KG</v>
          </cell>
        </row>
        <row r="837">
          <cell r="B837" t="str">
            <v>PEGACOR BLANCO X KG</v>
          </cell>
        </row>
        <row r="838">
          <cell r="B838" t="str">
            <v>BINDA BOQUILLA -SIKA</v>
          </cell>
        </row>
        <row r="839">
          <cell r="B839" t="str">
            <v>CON-COLOR CORONA</v>
          </cell>
        </row>
        <row r="840">
          <cell r="B840" t="str">
            <v xml:space="preserve">WINL BLANCO </v>
          </cell>
        </row>
        <row r="841">
          <cell r="B841" t="str">
            <v>CERAMICA DUROPISO 33X33</v>
          </cell>
        </row>
        <row r="842">
          <cell r="B842" t="str">
            <v>ENCHAPE CERAMICA 20X20</v>
          </cell>
        </row>
        <row r="843">
          <cell r="B843" t="str">
            <v>CERAMICA 20X25</v>
          </cell>
        </row>
        <row r="844">
          <cell r="B844" t="str">
            <v>PISO LUNA 33X33 - NOVA</v>
          </cell>
        </row>
        <row r="845">
          <cell r="B845" t="str">
            <v>PISO BAYAMON 40X40 - NOVA</v>
          </cell>
        </row>
        <row r="846">
          <cell r="B846" t="str">
            <v>PISO ZAFRA 30X30  SEMIBRILLANTE - CORONA</v>
          </cell>
        </row>
        <row r="847">
          <cell r="B847" t="str">
            <v>PISO VERSALLES 41.6X41.6 SEMIBRILLANTE - CORONA</v>
          </cell>
        </row>
        <row r="848">
          <cell r="B848" t="str">
            <v>PISO TAGANGA 30X30 ACAB SEMIBRILANTE - CORONA</v>
          </cell>
        </row>
        <row r="849">
          <cell r="B849" t="str">
            <v>PISO PONCE 41X41 ACAB SEMIBRILLANTE - CORONA</v>
          </cell>
        </row>
        <row r="850">
          <cell r="B850" t="str">
            <v>PISO CHARLOTE 45X45 ACAB MATE - CORONA</v>
          </cell>
        </row>
        <row r="851">
          <cell r="B851" t="str">
            <v>PISO TRINIDAD 45X45 ACAB SEMIBRILLANTE - CORONA</v>
          </cell>
        </row>
        <row r="852">
          <cell r="B852" t="str">
            <v>PISO TERRAZO 41X41 ACAB MATE - CORONA</v>
          </cell>
        </row>
        <row r="853">
          <cell r="B853" t="str">
            <v>PISO CATY 40X40 ACAB  BRILLANTE - EUROCERAMICA</v>
          </cell>
        </row>
        <row r="854">
          <cell r="B854" t="str">
            <v>LOSETA TABLON LATINO  SALMON LISO 20X20 - ALFA</v>
          </cell>
        </row>
        <row r="855">
          <cell r="B855" t="str">
            <v>LOCETA TABLON ROJA VITRIFICADO 30X30 - ALFA</v>
          </cell>
        </row>
        <row r="856">
          <cell r="B856" t="str">
            <v xml:space="preserve">PISO ACERA MULTIDISEÑO 33X33 ANTIDESLIZANTE </v>
          </cell>
        </row>
        <row r="857">
          <cell r="B857" t="str">
            <v>LADRILLO TABLON TOSCANO 30X30 EN GRES - TECNIGRES</v>
          </cell>
        </row>
        <row r="858">
          <cell r="B858" t="str">
            <v>TABLETA CLASICA  ROJA 7X25 - TECNIGRES</v>
          </cell>
        </row>
        <row r="859">
          <cell r="B859" t="str">
            <v>LOCETA BALDOSA 7X25 - ALFA</v>
          </cell>
        </row>
        <row r="860">
          <cell r="B860" t="str">
            <v xml:space="preserve">TABLON VITRIFICADO 25X25 </v>
          </cell>
        </row>
        <row r="861">
          <cell r="B861" t="str">
            <v>PISO OPAL 33.8X33.8 ACAB MATE - CORONA</v>
          </cell>
        </row>
        <row r="862">
          <cell r="B862" t="str">
            <v>PISO GRANOTI 32X32 ACAB MATE - EUROCERAMICA</v>
          </cell>
        </row>
        <row r="863">
          <cell r="B863" t="str">
            <v>PISO ATACAMA 32X32 ACAB RUSTICO - EUROCERAMICA</v>
          </cell>
        </row>
        <row r="864">
          <cell r="B864" t="str">
            <v>PISO SELENIO 41X41 ACAB MATE - CORONA</v>
          </cell>
        </row>
        <row r="865">
          <cell r="B865" t="str">
            <v>PISO DAKOTA 33X33 ACAB MATE - CORONA</v>
          </cell>
        </row>
        <row r="866">
          <cell r="B866" t="str">
            <v>PARED LUGO VERDE 20X25</v>
          </cell>
        </row>
        <row r="867">
          <cell r="B867" t="str">
            <v>LISTELLO LUGO 20 CM</v>
          </cell>
        </row>
        <row r="868">
          <cell r="B868" t="str">
            <v>PARED VICTORIA 20X25</v>
          </cell>
        </row>
        <row r="869">
          <cell r="B869" t="str">
            <v>LISTELLO VICTORIA 20 CM</v>
          </cell>
        </row>
        <row r="870">
          <cell r="B870" t="str">
            <v>PARED VERACRUZ 20X25</v>
          </cell>
        </row>
        <row r="871">
          <cell r="B871" t="str">
            <v>COMBO SANTARIO DISTINCION (SAN, LAVAMANOS PEDESTAL)</v>
          </cell>
        </row>
        <row r="872">
          <cell r="B872" t="str">
            <v>LAVAMANOS DISTINCION CON PEDESTAL</v>
          </cell>
        </row>
        <row r="873">
          <cell r="B873" t="str">
            <v xml:space="preserve">Sanitario DISTINCION </v>
          </cell>
        </row>
        <row r="874">
          <cell r="B874" t="str">
            <v>MANGUERA Sanitario/LAVAMANOS</v>
          </cell>
        </row>
        <row r="875">
          <cell r="B875" t="str">
            <v>Sanitario ACUACER</v>
          </cell>
        </row>
        <row r="876">
          <cell r="B876" t="str">
            <v>JUEGO ACCESORIOS ACUACER</v>
          </cell>
        </row>
        <row r="877">
          <cell r="B877" t="str">
            <v>JUEGO DE BAÑO NILO (CUELGA TOALLA, PORTA CEPILLO, JABONERA, PORTA PAPEL, COLGADOR)</v>
          </cell>
        </row>
        <row r="878">
          <cell r="B878" t="str">
            <v xml:space="preserve">DUCHA VENTO </v>
          </cell>
        </row>
        <row r="879">
          <cell r="B879" t="str">
            <v>DUCHA FENIX</v>
          </cell>
        </row>
        <row r="880">
          <cell r="B880" t="str">
            <v>DUCHA GIRO</v>
          </cell>
        </row>
        <row r="881">
          <cell r="B881" t="str">
            <v>DUCHA SENSACION</v>
          </cell>
        </row>
        <row r="882">
          <cell r="B882" t="str">
            <v>REGADERA NIAGARA</v>
          </cell>
        </row>
        <row r="883">
          <cell r="B883" t="str">
            <v>REGADERA DUAL</v>
          </cell>
        </row>
        <row r="884">
          <cell r="B884" t="str">
            <v>ESPEJO DE BAÑO BARRIL</v>
          </cell>
        </row>
        <row r="885">
          <cell r="B885" t="str">
            <v>DIVISION DE VIDRIO TEMPLADO 8 MM</v>
          </cell>
        </row>
        <row r="886">
          <cell r="B886" t="str">
            <v>DUCHA GALAXIA</v>
          </cell>
        </row>
        <row r="887">
          <cell r="B887" t="str">
            <v>CERAMICA  PISO AMALFI 20X25</v>
          </cell>
        </row>
        <row r="888">
          <cell r="B888" t="str">
            <v>CERAMICA PARED TEPUY 25X40</v>
          </cell>
        </row>
        <row r="889">
          <cell r="B889" t="str">
            <v>CENEFA REF TZ  CON TRENZAS</v>
          </cell>
        </row>
        <row r="890">
          <cell r="B890" t="str">
            <v>Sanitario  AVANTI  COLOR CON GRIFERIA</v>
          </cell>
        </row>
        <row r="891">
          <cell r="B891" t="str">
            <v>LAVAMANOS AVANTI CON PEDESTAL COLOR</v>
          </cell>
        </row>
        <row r="892">
          <cell r="B892" t="str">
            <v xml:space="preserve">JABONERA EN CERAMICA COLOR </v>
          </cell>
        </row>
        <row r="893">
          <cell r="B893" t="str">
            <v>GANCHO DOBLE EN CERAMICA COLOR</v>
          </cell>
        </row>
        <row r="894">
          <cell r="B894" t="str">
            <v>DUCHA Y REGISTRO PRYSMA</v>
          </cell>
        </row>
        <row r="895">
          <cell r="B895" t="str">
            <v>PAPELERA EN CERAMICA</v>
          </cell>
        </row>
        <row r="896">
          <cell r="B896" t="str">
            <v>COMBO SANTARIO AVANTI  (SAN, LAVAMANOS PEDESTAL)</v>
          </cell>
        </row>
        <row r="897">
          <cell r="B897" t="str">
            <v>WINL ALUMINIO</v>
          </cell>
        </row>
        <row r="898">
          <cell r="B898" t="str">
            <v>DIVISION DUCHA EN VIDRIO TEMPLADO  GRABADO E=6MM EMPACADA EN ALUMINIO</v>
          </cell>
        </row>
        <row r="899">
          <cell r="B899" t="str">
            <v>puerta PARA BAÑO EN ALUMINIO CON PINTURA ELECTROSTATICA COLOR BLANCO MATE Y ACRILICO, puerta CORREDIZA</v>
          </cell>
        </row>
        <row r="900">
          <cell r="B900" t="str">
            <v>BIDÉ BERETTA COLOR</v>
          </cell>
        </row>
        <row r="901">
          <cell r="B901" t="str">
            <v>LAVAMANOS LYRA C.P COLOR</v>
          </cell>
        </row>
        <row r="902">
          <cell r="B902" t="str">
            <v>LAVAMANOS POMPANO C.P</v>
          </cell>
        </row>
        <row r="903">
          <cell r="B903" t="str">
            <v>LAVAMANOS SHELBY COLOR</v>
          </cell>
        </row>
        <row r="904">
          <cell r="B904" t="str">
            <v>Sanitario KINGSTON COLOR</v>
          </cell>
        </row>
        <row r="905">
          <cell r="B905" t="str">
            <v>Sanitario CENTURY COLOR</v>
          </cell>
        </row>
        <row r="906">
          <cell r="B906" t="str">
            <v>Sanitario CORONET COLOR</v>
          </cell>
        </row>
        <row r="907">
          <cell r="B907" t="str">
            <v>TAZA FLUXÓMETRO SAVEX COL</v>
          </cell>
        </row>
        <row r="908">
          <cell r="B908" t="str">
            <v>TEJA BAVARA ALFA 30X15</v>
          </cell>
        </row>
        <row r="909">
          <cell r="B909" t="str">
            <v>CERÁMICA ALFA LISA 20X20</v>
          </cell>
        </row>
        <row r="910">
          <cell r="B910" t="str">
            <v>CERÁMICA ALFA GRANILLA</v>
          </cell>
        </row>
        <row r="911">
          <cell r="B911" t="str">
            <v>CERÁMICA ALFA MÁRMOLIZADA</v>
          </cell>
        </row>
        <row r="912">
          <cell r="B912" t="str">
            <v>CERÁMICA ALFA LISA 20X25</v>
          </cell>
        </row>
        <row r="913">
          <cell r="B913" t="str">
            <v>CERÁMICA ALFA TEXTURIZADA</v>
          </cell>
        </row>
        <row r="914">
          <cell r="B914" t="str">
            <v>ECOCERÁMICA ALFA 20X20</v>
          </cell>
        </row>
        <row r="915">
          <cell r="B915" t="str">
            <v>CERÁMICA KLINKER ALFA</v>
          </cell>
        </row>
        <row r="916">
          <cell r="B916" t="str">
            <v>PORCELAGRES ALFA 20X20-10</v>
          </cell>
        </row>
        <row r="917">
          <cell r="B917" t="str">
            <v>ALFALISTO BLANCO 10 KG</v>
          </cell>
        </row>
        <row r="918">
          <cell r="B918" t="str">
            <v>ALFALISTO GRIS 10 KG</v>
          </cell>
        </row>
        <row r="919">
          <cell r="B919" t="str">
            <v>TABLÓN ALFA LISO 20X20</v>
          </cell>
        </row>
        <row r="920">
          <cell r="B920" t="str">
            <v>TABLÓN ALFA LISO 15X15</v>
          </cell>
        </row>
        <row r="921">
          <cell r="B921" t="str">
            <v>PORCELAGRES ALFA 30 X 30</v>
          </cell>
        </row>
        <row r="922">
          <cell r="B922" t="str">
            <v>TABLETA ALFA RÚSTICA EGIPCIA</v>
          </cell>
        </row>
        <row r="923">
          <cell r="B923" t="str">
            <v>TABLETA ALFA LISA 25X7</v>
          </cell>
        </row>
        <row r="924">
          <cell r="B924" t="str">
            <v>TABLÓN ALFA LISO 30 X 30</v>
          </cell>
        </row>
        <row r="925">
          <cell r="B925" t="str">
            <v>ESCALGRES ALFA 20X17</v>
          </cell>
        </row>
        <row r="926">
          <cell r="B926" t="str">
            <v>CERÁMICA ALFA LISA 30X30</v>
          </cell>
        </row>
        <row r="927">
          <cell r="B927" t="str">
            <v>CERÁMICA ALFA VECCHIA</v>
          </cell>
        </row>
        <row r="928">
          <cell r="B928" t="str">
            <v>CERÁMICA ALFA STONE 30X30</v>
          </cell>
        </row>
        <row r="929">
          <cell r="B929" t="str">
            <v>BALDOSA ALFA L1 33 X 33</v>
          </cell>
        </row>
        <row r="930">
          <cell r="B930" t="str">
            <v>BALDOSA ALFA P5 33 X 33</v>
          </cell>
        </row>
        <row r="931">
          <cell r="B931" t="str">
            <v>ACCESORIO SPAZIO COLOR</v>
          </cell>
        </row>
        <row r="932">
          <cell r="B932" t="str">
            <v>ACCESORIO ADHESIVO COLOR</v>
          </cell>
        </row>
        <row r="933">
          <cell r="B933" t="str">
            <v>JABONERA ADHESIVO COLOR</v>
          </cell>
        </row>
        <row r="934">
          <cell r="B934" t="str">
            <v>PORTAROLLO ADHESIVO COLOR</v>
          </cell>
        </row>
        <row r="935">
          <cell r="B935" t="str">
            <v>PORTAROLLO SPAZIO COLOR</v>
          </cell>
        </row>
        <row r="936">
          <cell r="B936" t="str">
            <v>GANCHO ADHESIVO COLOR</v>
          </cell>
        </row>
        <row r="937">
          <cell r="B937" t="str">
            <v>TOALLERO ADHESIVO COLOR</v>
          </cell>
        </row>
        <row r="938">
          <cell r="B938" t="str">
            <v>TOALLERO SPAZIO COLOR</v>
          </cell>
        </row>
        <row r="939">
          <cell r="B939" t="str">
            <v>BALDOSA ALFA ABURBUJADA</v>
          </cell>
        </row>
        <row r="940">
          <cell r="B940" t="str">
            <v>BALDOSA ALFA ALIVIANADA</v>
          </cell>
        </row>
        <row r="941">
          <cell r="B941" t="str">
            <v>BALDOSA ALFA BH5 33 X 33</v>
          </cell>
        </row>
        <row r="942">
          <cell r="B942" t="str">
            <v>Sanitario Elongado S/A conex  X encima  TOTO</v>
          </cell>
        </row>
        <row r="943">
          <cell r="B943" t="str">
            <v>Lavamanos de sobreponer  Briggs</v>
          </cell>
        </row>
        <row r="944">
          <cell r="B944" t="str">
            <v>Lavamanos de colgar  Corona</v>
          </cell>
        </row>
        <row r="945">
          <cell r="B945" t="str">
            <v>Griferia metálica cromada tipo push  91-AA-DO02</v>
          </cell>
        </row>
        <row r="946">
          <cell r="B946" t="str">
            <v>Griferia para lavamanos de meson tipo cuello de ganzo</v>
          </cell>
        </row>
        <row r="947">
          <cell r="B947" t="str">
            <v>Griferia para lavaplatos tipo cuello de ganzo</v>
          </cell>
        </row>
        <row r="948">
          <cell r="B948" t="str">
            <v>Griferia ducha 8" SSb cruceta cruzada cromada New Regent</v>
          </cell>
        </row>
        <row r="949">
          <cell r="B949" t="str">
            <v>Valvula Antivandalica sanitario  4-AA-0105130 alta presion Docol</v>
          </cell>
        </row>
        <row r="950">
          <cell r="B950" t="str">
            <v>Boton antivandalico metalico  cromado Docol</v>
          </cell>
        </row>
        <row r="951">
          <cell r="B951" t="str">
            <v xml:space="preserve">Ducha telefono con maguera y soporte </v>
          </cell>
        </row>
        <row r="952">
          <cell r="B952" t="str">
            <v>Orinal imediano de colgar  AA 8860</v>
          </cell>
        </row>
        <row r="953">
          <cell r="B953" t="str">
            <v>Valvula antivandalica para Orinal  AA17015106</v>
          </cell>
        </row>
        <row r="954">
          <cell r="B954" t="str">
            <v xml:space="preserve">Griferia automatica sensor manos libres </v>
          </cell>
        </row>
        <row r="955">
          <cell r="B955" t="str">
            <v>Lavaplatos monocontrol con extension</v>
          </cell>
        </row>
        <row r="956">
          <cell r="B956" t="str">
            <v>Valvula de regulación para lavamanos</v>
          </cell>
        </row>
        <row r="957">
          <cell r="B957" t="str">
            <v>Acople antiinundacion</v>
          </cell>
        </row>
        <row r="958">
          <cell r="B958" t="str">
            <v>Metalflex 1/2"</v>
          </cell>
        </row>
        <row r="959">
          <cell r="B959" t="str">
            <v>MANO OBRA</v>
          </cell>
        </row>
        <row r="960">
          <cell r="B960" t="str">
            <v>PUNTOS DE CONTROL DE 1/2"</v>
          </cell>
        </row>
        <row r="961">
          <cell r="B961" t="str">
            <v>M/OBRA - PUNTOS Llave TERMINAL DE 1/2"</v>
          </cell>
        </row>
        <row r="962">
          <cell r="B962" t="str">
            <v>PUNTO Sanitario DE 4" EN PVC</v>
          </cell>
        </row>
        <row r="963">
          <cell r="B963" t="str">
            <v>M/OBRA -PUNTOS SanitarioS DE  2" Y 3" PVC</v>
          </cell>
        </row>
        <row r="964">
          <cell r="B964" t="str">
            <v>M/OBRA - INST. ACOMETIDA DOMICILIARIA</v>
          </cell>
        </row>
        <row r="965">
          <cell r="B965" t="str">
            <v>M/OBRA - INST. Tuberia PVC DE 1/2"</v>
          </cell>
        </row>
        <row r="966">
          <cell r="B966" t="str">
            <v>M/OBRA - INST. Tuberia Sanitaria DE 4" EN PVC</v>
          </cell>
        </row>
        <row r="967">
          <cell r="B967" t="str">
            <v>M/OBRA -  INST. Tuberia Sanitaria DE 3" EN PVC</v>
          </cell>
        </row>
        <row r="968">
          <cell r="B968" t="str">
            <v>Tuberia DE A.LL. 4" EN PVC</v>
          </cell>
        </row>
        <row r="969">
          <cell r="B969" t="str">
            <v>Regatas</v>
          </cell>
        </row>
        <row r="970">
          <cell r="B970" t="str">
            <v xml:space="preserve">Medicion corte y empalmes </v>
          </cell>
        </row>
        <row r="971">
          <cell r="B971" t="str">
            <v>Ubicación e instalación</v>
          </cell>
        </row>
        <row r="972">
          <cell r="B972" t="str">
            <v>Digitalización e impresión</v>
          </cell>
        </row>
        <row r="973">
          <cell r="B973" t="str">
            <v>Pistola de fijación Cal 22</v>
          </cell>
        </row>
        <row r="974">
          <cell r="B974" t="str">
            <v>Cuadrilla A.A.</v>
          </cell>
        </row>
        <row r="975">
          <cell r="B975" t="str">
            <v>Cuadrilla O.A.</v>
          </cell>
        </row>
        <row r="976">
          <cell r="B976" t="str">
            <v>Cuadrilla M.O.A.</v>
          </cell>
        </row>
        <row r="977">
          <cell r="B977" t="str">
            <v>APARATOS SANITARIOS</v>
          </cell>
        </row>
        <row r="978">
          <cell r="B978" t="str">
            <v>M/OBRA -  INST.JUEGO Sanitario ACUACER</v>
          </cell>
        </row>
        <row r="979">
          <cell r="B979" t="str">
            <v>M/OBRA - INST. LAVAPLATOS EN ACERO INOXIDABLE CON GRIFERIA</v>
          </cell>
        </row>
        <row r="980">
          <cell r="B980" t="str">
            <v>M/OBRA INST. LAVADERO COMPLETO</v>
          </cell>
        </row>
        <row r="981">
          <cell r="B981" t="str">
            <v>MATERIAL DE CANTERA</v>
          </cell>
        </row>
        <row r="982">
          <cell r="B982" t="str">
            <v>Recebo fino b-200 suelto</v>
          </cell>
        </row>
        <row r="983">
          <cell r="B983" t="str">
            <v>Arena de peña</v>
          </cell>
        </row>
        <row r="984">
          <cell r="B984" t="str">
            <v>Tierra negra</v>
          </cell>
        </row>
        <row r="985">
          <cell r="B985" t="str">
            <v>Cespedon</v>
          </cell>
        </row>
        <row r="986">
          <cell r="B986" t="str">
            <v>Cemento blanco</v>
          </cell>
        </row>
        <row r="987">
          <cell r="B987" t="str">
            <v>Cemento gris</v>
          </cell>
        </row>
        <row r="988">
          <cell r="B988" t="str">
            <v xml:space="preserve">Acero  refuerzo figurado de ø 3/8" a  ø1" </v>
          </cell>
        </row>
        <row r="989">
          <cell r="B989" t="str">
            <v>Alambre negro</v>
          </cell>
        </row>
        <row r="990">
          <cell r="B990" t="str">
            <v>Arena lavada de peña</v>
          </cell>
        </row>
        <row r="991">
          <cell r="B991" t="str">
            <v>Arena lavada de rio</v>
          </cell>
        </row>
        <row r="992">
          <cell r="B992" t="str">
            <v>Cemento Paz del Rio</v>
          </cell>
        </row>
        <row r="993">
          <cell r="B993" t="str">
            <v>Gravilla de rio</v>
          </cell>
        </row>
        <row r="994">
          <cell r="B994" t="str">
            <v>Ladrillo recocido</v>
          </cell>
        </row>
        <row r="995">
          <cell r="B995" t="str">
            <v>Recebo B-200</v>
          </cell>
        </row>
        <row r="996">
          <cell r="B996" t="str">
            <v>HERRAMIENTAS</v>
          </cell>
        </row>
        <row r="997">
          <cell r="B997" t="str">
            <v>Herramienta menor</v>
          </cell>
        </row>
        <row r="998">
          <cell r="B998" t="str">
            <v>Herramienta menor plomero</v>
          </cell>
        </row>
        <row r="999">
          <cell r="B999" t="str">
            <v>Formaleta</v>
          </cell>
        </row>
        <row r="1000">
          <cell r="B1000" t="str">
            <v>EQUIPOS ESPECIALES</v>
          </cell>
        </row>
        <row r="1001">
          <cell r="B1001" t="str">
            <v>PTAR BT 100-750</v>
          </cell>
        </row>
        <row r="1002">
          <cell r="B1002" t="str">
            <v>Transporte</v>
          </cell>
        </row>
        <row r="1003">
          <cell r="B1003" t="str">
            <v>Transporte y puesta en obra</v>
          </cell>
        </row>
        <row r="1004">
          <cell r="B1004" t="str">
            <v>Grua</v>
          </cell>
        </row>
        <row r="1005">
          <cell r="B1005" t="str">
            <v>Equipo preensamblado para red agua potable, conformado por 3 bombas de trabajo alternado y 1 hidroacumulador de membrana que trabajan al 100% del caudal de diseño total. Incluye tablero, protecciones de las bombas, variador de velocidad, dispositivos de arranque, parada y alternancia, accesorios, válvulas y montaje de todo el sistema hasta la descarga para conectara a la salida del servicio</v>
          </cell>
        </row>
        <row r="1006">
          <cell r="B1006" t="str">
            <v>Equipo de presión 55 psi 3 bombas 1 tanque H.A.</v>
          </cell>
        </row>
        <row r="1007">
          <cell r="B1007" t="str">
            <v>Tanque hidroacumulador de 200 litros</v>
          </cell>
        </row>
        <row r="1008">
          <cell r="B1008" t="str">
            <v xml:space="preserve">SIAMESA 4x2,1/2x2,1/2  </v>
          </cell>
        </row>
        <row r="1009">
          <cell r="B1009" t="str">
            <v>SIAMESA 2,1/2x1,1/2x1,1/2</v>
          </cell>
        </row>
        <row r="1010">
          <cell r="B1010" t="str">
            <v>HIDRANTE LONDRES 4 E LISO PVC</v>
          </cell>
        </row>
        <row r="1011">
          <cell r="B1011" t="str">
            <v>HIDRANTE LONDRES 6 E LISO PVC</v>
          </cell>
        </row>
        <row r="1012">
          <cell r="B1012" t="str">
            <v>Platina Aluminio P-019 (1"x1/8")x6ml</v>
          </cell>
        </row>
        <row r="1013">
          <cell r="B1013" t="str">
            <v>Fijación con tiro a placa</v>
          </cell>
        </row>
        <row r="1014">
          <cell r="B1014" t="str">
            <v>Válvula 6" de Vástago Ascendente compuerta elastica</v>
          </cell>
        </row>
        <row r="1015">
          <cell r="B1015" t="str">
            <v>Válvula 4" de Vástago Ascendente compuerta elastica</v>
          </cell>
        </row>
        <row r="1016">
          <cell r="B1016" t="str">
            <v>Válvula 2-1/2" de Vástago Ascendente compuerta elastica</v>
          </cell>
        </row>
        <row r="1017">
          <cell r="B1017" t="str">
            <v>Válvula 2" de Vástago Ascendente compuerta elastica</v>
          </cell>
        </row>
        <row r="1018">
          <cell r="B1018" t="str">
            <v>Válvula 1-1/2" de Vástago Ascendente compuerta elastica</v>
          </cell>
        </row>
        <row r="1019">
          <cell r="B1019" t="str">
            <v>Compactador canguro</v>
          </cell>
        </row>
        <row r="1020">
          <cell r="B1020" t="str">
            <v>Viaje volqueta</v>
          </cell>
        </row>
        <row r="1021">
          <cell r="B1021" t="str">
            <v>Tablero de control de equipo de bombeo</v>
          </cell>
        </row>
        <row r="1022">
          <cell r="B1022" t="str">
            <v>Bomba sumergible 3 HP, 220 v, T</v>
          </cell>
        </row>
        <row r="1023">
          <cell r="B1023" t="str">
            <v>Bomba sumergible 5 HP, 220 v, T</v>
          </cell>
        </row>
        <row r="1024">
          <cell r="B1024" t="str">
            <v>Cadena para izarla</v>
          </cell>
        </row>
        <row r="1025">
          <cell r="B1025" t="str">
            <v>Equipo para ranurado circular</v>
          </cell>
        </row>
        <row r="1026">
          <cell r="B1026" t="str">
            <v>Tragante 6x4"</v>
          </cell>
        </row>
        <row r="1027">
          <cell r="B1027" t="str">
            <v>Cajilla para medidor lamina cal 18</v>
          </cell>
        </row>
        <row r="1028">
          <cell r="B1028" t="str">
            <v>Medidor volumetrico de caudal 1/2"</v>
          </cell>
        </row>
        <row r="1029">
          <cell r="B1029" t="str">
            <v>Medidor volumetrico de caudal 1"</v>
          </cell>
        </row>
        <row r="1030">
          <cell r="B1030" t="str">
            <v>Bomba electrica 1/2 HP</v>
          </cell>
        </row>
        <row r="1031">
          <cell r="B1031" t="str">
            <v>Bomba centrifuga motor electrico vol. 50 GPM</v>
          </cell>
        </row>
        <row r="1032">
          <cell r="B1032" t="str">
            <v>Equipo preensamblado para red contraincendio conformado por bomba centrífuga eléctrica, tablero de control, accesorios, válvulas y montaje de todo el sistema, conexión y puesta en marcha</v>
          </cell>
        </row>
        <row r="1033">
          <cell r="B1033" t="str">
            <v>Banco de prueba 6"</v>
          </cell>
        </row>
        <row r="1034">
          <cell r="B1034" t="str">
            <v>Aspersor tipo regadera 1/2"</v>
          </cell>
        </row>
        <row r="1035">
          <cell r="B1035" t="str">
            <v>Aspersor tipo regadera 3/4"</v>
          </cell>
        </row>
        <row r="1036">
          <cell r="B1036" t="str">
            <v>Sensor de flujo 2 a 4"</v>
          </cell>
        </row>
        <row r="1037">
          <cell r="B1037" t="str">
            <v>Tapa en lamina alfajor</v>
          </cell>
        </row>
        <row r="1038">
          <cell r="B1038" t="str">
            <v>Marco y tapa en platina</v>
          </cell>
        </row>
        <row r="1039">
          <cell r="B1039" t="str">
            <v>Marco y tapa en hierro colado</v>
          </cell>
        </row>
        <row r="1040">
          <cell r="B1040" t="str">
            <v>Rejilla en varilla 1/2" con bisagra</v>
          </cell>
        </row>
        <row r="1041">
          <cell r="B1041" t="str">
            <v>Aspesor plastico 12m con base metalica</v>
          </cell>
        </row>
        <row r="1042">
          <cell r="B1042" t="str">
            <v>Manguera jardin</v>
          </cell>
        </row>
        <row r="1043">
          <cell r="B1043" t="str">
            <v>Tapa registro acero inoxidable cal 18 20x20</v>
          </cell>
        </row>
        <row r="1044">
          <cell r="B1044" t="str">
            <v>Supresor golpe de ariete sioux chief 652-A 1/2"</v>
          </cell>
        </row>
        <row r="1045">
          <cell r="B1045" t="str">
            <v>Supresor golpe de ariete sioux chief 653-B 3/4"</v>
          </cell>
        </row>
        <row r="1046">
          <cell r="B1046" t="str">
            <v>Supresor golpe de ariete sioux chief 654-C 1"</v>
          </cell>
        </row>
        <row r="1047">
          <cell r="B1047" t="str">
            <v>Calentador de acumulacion a gas 20Lt</v>
          </cell>
        </row>
        <row r="1048">
          <cell r="B1048" t="str">
            <v>Soporte tipo pera acabado galvanizado 4"</v>
          </cell>
        </row>
        <row r="1049">
          <cell r="B1049" t="str">
            <v>Soporte tipo pera acabado galvanizado 3"</v>
          </cell>
        </row>
        <row r="1050">
          <cell r="B1050" t="str">
            <v>Soporte tipo pera acabado galvanizado 2-1/2"</v>
          </cell>
        </row>
        <row r="1051">
          <cell r="B1051" t="str">
            <v>Soporte tipo pera acabado galvanizado 2"</v>
          </cell>
        </row>
        <row r="1052">
          <cell r="B1052" t="str">
            <v>Soporte tipo pera acabado galvanizado 1-1/2"</v>
          </cell>
        </row>
        <row r="1053">
          <cell r="B1053" t="str">
            <v>Soporte tipo pera acabado galvanizado 1"</v>
          </cell>
        </row>
        <row r="1054">
          <cell r="B1054" t="str">
            <v>Soporte tipo pera acabado galvanizado 3/4"</v>
          </cell>
        </row>
        <row r="1055">
          <cell r="B1055" t="str">
            <v>Soporte tipo pera acabado galvanizado 1/2"</v>
          </cell>
        </row>
        <row r="1056">
          <cell r="B1056" t="str">
            <v>Módulo de control zonal del elevador firelock con válvula de alivio de presión incluida 2"</v>
          </cell>
        </row>
        <row r="1057">
          <cell r="B1057" t="str">
            <v>Módulo de control zonal del elevador firelock con válvula de alivio de presión incluida 3"</v>
          </cell>
        </row>
        <row r="1058">
          <cell r="B1058" t="str">
            <v>Módulo de control zonal del elevador firelock con válvula de alivio de presión incluida 4"</v>
          </cell>
        </row>
        <row r="1059">
          <cell r="B1059" t="str">
            <v>Válvula de mariposa 2"</v>
          </cell>
        </row>
        <row r="1060">
          <cell r="B1060" t="str">
            <v>Válvula de mariposa 3"</v>
          </cell>
        </row>
        <row r="1061">
          <cell r="B1061" t="str">
            <v>Válvula de mariposa 4"</v>
          </cell>
        </row>
        <row r="1062">
          <cell r="B1062" t="str">
            <v>Soportes para red contra incendio listados por UL y aprobados por FM (bajo capitulo 9 de nfpa-13) 4"</v>
          </cell>
        </row>
        <row r="1063">
          <cell r="B1063" t="str">
            <v>Soportes para red contra incendio listados por UL y aprobados por FM (bajo capitulo 9 de nfpa-13) 3"</v>
          </cell>
        </row>
        <row r="1064">
          <cell r="B1064" t="str">
            <v>Soportes para red contra incendio listados por UL y aprobados por FM (bajo capitulo 9 de nfpa-13) 2-1/2"</v>
          </cell>
        </row>
        <row r="1065">
          <cell r="B1065" t="str">
            <v>Soportes para red contra incendio listados por UL y aprobados por FM (bajo capitulo 9 de nfpa-13) 2"</v>
          </cell>
        </row>
        <row r="1066">
          <cell r="B1066" t="str">
            <v>Soportes para red contra incendio listados por UL y aprobados por FM (bajo capitulo 9 de nfpa-13) 1-1/2"</v>
          </cell>
        </row>
        <row r="1067">
          <cell r="B1067" t="str">
            <v>Soportes para red contra incendio listados por UL y aprobados por FM (bajo capitulo 9 de nfpa-13) 1"</v>
          </cell>
        </row>
        <row r="1068">
          <cell r="B1068" t="str">
            <v>Soportes para red contra incendio listados por UL y aprobados por FM (bajo capitulo 9 de nfpa-13) 3/4"</v>
          </cell>
        </row>
        <row r="1069">
          <cell r="B1069" t="str">
            <v>Soportes para red contra incendio listados por UL y aprobados por FM (bajo capitulo 9 de nfpa-13) 1/4"</v>
          </cell>
        </row>
        <row r="1070">
          <cell r="B1070" t="str">
            <v>GAS MEDICINAL</v>
          </cell>
        </row>
        <row r="1071">
          <cell r="B1071" t="str">
            <v>Toma de pared conexión chemetron</v>
          </cell>
        </row>
        <row r="1072">
          <cell r="B1072" t="str">
            <v>Manifold de cilindros 2 x 4 con doble regulación, asegurados por medio de cadenas, galvanizados soldadas a una estructura de ángulo de acero anclado a la pared. Incluye válvulas corte de banco, una válvula de corte por cilindro dos colectores en tubería de acero inoxidable para alta presión con sus respectivos conectores de bronce manguera flexible de alta presión tubo inferior en teflón cubierto en maya trenzada de acero inoxidable entre cilindros y el manifold. Cada una con sus respectivos colectores en bronce, una manija y una guaya de seguridad</v>
          </cell>
        </row>
        <row r="1073">
          <cell r="B1073" t="str">
            <v>Caja de corte sencilla de O2 con válvula en acero inoxidable 4 tornillos</v>
          </cell>
        </row>
        <row r="1074">
          <cell r="B1074" t="str">
            <v>Alarma de área. Conformada por caja de acrílico, color blanco, pulsadores y leds color rojo y verde, fusible, bornera, microcontrolador, buzer, visualización en pantalla de cristal liquido y presóstato</v>
          </cell>
        </row>
        <row r="1075">
          <cell r="B1075" t="str">
            <v>Compresor odontológico Kaeser con caudal de 2.30 a 18.5 cfm y presión de hasta 116 psi, con filtro antiséptico y unidad de evacuación de condensado. Consta de Filtro de admisión, Cabezote (bloque compresor), Posenfriador, Preseparador, Secador desecante, Filtro de partículas finas, Tanque de almacenamiento de aire, Presóstato, y Puerto de admisión del aire comprimido</v>
          </cell>
        </row>
        <row r="1076">
          <cell r="B1076" t="str">
            <v>Pintura y señalización tubería</v>
          </cell>
        </row>
        <row r="1077">
          <cell r="B1077" t="str">
            <v>Soporte para red de gases medicinales (incluye elementos de fijación)</v>
          </cell>
        </row>
        <row r="1078">
          <cell r="B1078" t="str">
            <v>Válvula de bola en bronce cromado 3/4"</v>
          </cell>
        </row>
        <row r="1079">
          <cell r="B1079" t="str">
            <v>Válvula de bola en bronce cromado 1/2"</v>
          </cell>
        </row>
        <row r="1080">
          <cell r="B1080" t="str">
            <v>PISCINA</v>
          </cell>
        </row>
        <row r="1081">
          <cell r="B1081" t="str">
            <v>Filtro de 21"con válvula y manómetro marca AQUALITY. Arena incluida</v>
          </cell>
        </row>
        <row r="1082">
          <cell r="B1082" t="str">
            <v>Motobomba de 1 hp marca AQUAFLOW. Tablero y conexión eléctrica incluido</v>
          </cell>
        </row>
        <row r="1083">
          <cell r="B1083" t="str">
            <v>Trampa de cabellos de 1-1/2" marca CUSTOM</v>
          </cell>
        </row>
        <row r="1084">
          <cell r="B1084" t="str">
            <v>Guardamotor marca KRIPAL</v>
          </cell>
        </row>
        <row r="1085">
          <cell r="B1085" t="str">
            <v>Desnatador de 18"x18"marca ASTRAL</v>
          </cell>
        </row>
        <row r="1086">
          <cell r="B1086" t="str">
            <v>Toma de aspiradora marca HAYWARD</v>
          </cell>
        </row>
        <row r="1087">
          <cell r="B1087" t="str">
            <v>Boquilla de inyección marca HAYWARD</v>
          </cell>
        </row>
        <row r="1088">
          <cell r="B1088" t="str">
            <v>Rejilla de fondo antiatrapamiento</v>
          </cell>
        </row>
        <row r="1089">
          <cell r="B1089" t="str">
            <v>Accesorio sanitario PVC ø 4"</v>
          </cell>
        </row>
        <row r="1090">
          <cell r="B1090" t="str">
            <v>Accesorio sanitario PVC ø 3"</v>
          </cell>
        </row>
        <row r="1091">
          <cell r="B1091" t="str">
            <v>Accesorio sanitario PVC ø 2"</v>
          </cell>
        </row>
        <row r="1092">
          <cell r="B1092">
            <v>0</v>
          </cell>
        </row>
        <row r="1093">
          <cell r="B1093">
            <v>0</v>
          </cell>
        </row>
        <row r="1094">
          <cell r="B1094">
            <v>0</v>
          </cell>
        </row>
        <row r="1095">
          <cell r="B1095">
            <v>0</v>
          </cell>
        </row>
        <row r="1096">
          <cell r="B1096">
            <v>0</v>
          </cell>
        </row>
        <row r="1097">
          <cell r="B1097">
            <v>0</v>
          </cell>
        </row>
        <row r="1098">
          <cell r="B1098">
            <v>0</v>
          </cell>
        </row>
        <row r="1099">
          <cell r="B1099">
            <v>0</v>
          </cell>
        </row>
        <row r="1100">
          <cell r="B1100">
            <v>0</v>
          </cell>
        </row>
        <row r="1101">
          <cell r="B1101">
            <v>0</v>
          </cell>
        </row>
        <row r="1102">
          <cell r="B1102">
            <v>0</v>
          </cell>
        </row>
      </sheetData>
      <sheetData sheetId="26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sheetData sheetId="8" refreshError="1"/>
      <sheetData sheetId="9" refreshError="1"/>
      <sheetData sheetId="10"/>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P393"/>
  <sheetViews>
    <sheetView showGridLines="0" tabSelected="1" view="pageBreakPreview" topLeftCell="A55" zoomScale="90" zoomScaleNormal="90" zoomScaleSheetLayoutView="90" workbookViewId="0">
      <selection activeCell="E60" sqref="E60"/>
    </sheetView>
  </sheetViews>
  <sheetFormatPr baseColWidth="10" defaultColWidth="11.42578125" defaultRowHeight="27.75" customHeight="1"/>
  <cols>
    <col min="1" max="1" width="17.28515625" style="65" customWidth="1"/>
    <col min="2" max="2" width="68" style="66" customWidth="1"/>
    <col min="3" max="3" width="13" style="67" customWidth="1"/>
    <col min="4" max="4" width="17.5703125" style="255" bestFit="1" customWidth="1"/>
    <col min="5" max="5" width="14" style="255" bestFit="1" customWidth="1"/>
    <col min="6" max="6" width="38.42578125" style="262" bestFit="1" customWidth="1"/>
    <col min="7" max="7" width="2.5703125" style="67" customWidth="1"/>
    <col min="8" max="15" width="28.28515625" style="2" customWidth="1"/>
    <col min="16" max="16" width="16.140625" style="2" customWidth="1"/>
    <col min="17" max="21" width="11.42578125" style="2"/>
    <col min="22" max="22" width="11.42578125" style="2" customWidth="1"/>
    <col min="23" max="16384" width="11.42578125" style="2"/>
  </cols>
  <sheetData>
    <row r="1" spans="1:15" ht="45" customHeight="1">
      <c r="A1" s="224" t="s">
        <v>0</v>
      </c>
      <c r="B1" s="225"/>
      <c r="C1" s="225"/>
      <c r="D1" s="225"/>
      <c r="E1" s="225"/>
      <c r="F1" s="225"/>
      <c r="G1" s="225"/>
      <c r="H1" s="1"/>
      <c r="I1" s="1"/>
      <c r="J1" s="1"/>
      <c r="K1" s="1"/>
      <c r="L1" s="1"/>
      <c r="M1" s="1"/>
      <c r="N1" s="1"/>
    </row>
    <row r="2" spans="1:15" ht="50.25" customHeight="1">
      <c r="A2" s="226" t="s">
        <v>1</v>
      </c>
      <c r="B2" s="227"/>
      <c r="C2" s="227"/>
      <c r="D2" s="227"/>
      <c r="E2" s="227"/>
      <c r="F2" s="227"/>
      <c r="G2" s="227"/>
      <c r="H2" s="3"/>
      <c r="I2" s="3"/>
      <c r="J2" s="3"/>
      <c r="K2" s="3"/>
      <c r="L2" s="3"/>
      <c r="M2" s="3"/>
      <c r="N2" s="3"/>
      <c r="O2" s="4">
        <v>2019</v>
      </c>
    </row>
    <row r="3" spans="1:15" ht="36" customHeight="1">
      <c r="A3" s="228" t="s">
        <v>2</v>
      </c>
      <c r="B3" s="229"/>
      <c r="C3" s="229"/>
      <c r="D3" s="229"/>
      <c r="E3" s="229"/>
      <c r="F3" s="229"/>
      <c r="G3" s="229"/>
      <c r="H3" s="5"/>
      <c r="I3" s="5"/>
      <c r="J3" s="5"/>
      <c r="K3" s="5"/>
      <c r="L3" s="5"/>
      <c r="M3" s="5"/>
      <c r="N3" s="5"/>
      <c r="O3" s="4">
        <v>2020</v>
      </c>
    </row>
    <row r="4" spans="1:15" ht="36" customHeight="1">
      <c r="A4" s="230"/>
      <c r="B4" s="231"/>
      <c r="C4" s="231"/>
      <c r="D4" s="231"/>
      <c r="E4" s="231"/>
      <c r="F4" s="231"/>
      <c r="G4" s="231"/>
      <c r="H4" s="6"/>
      <c r="I4" s="6"/>
      <c r="J4" s="6"/>
      <c r="K4" s="6"/>
      <c r="L4" s="6"/>
      <c r="M4" s="6"/>
      <c r="N4" s="6"/>
      <c r="O4" s="4">
        <v>2021</v>
      </c>
    </row>
    <row r="5" spans="1:15" ht="12">
      <c r="A5" s="232"/>
      <c r="B5" s="233"/>
      <c r="C5" s="233"/>
      <c r="D5" s="233"/>
      <c r="E5" s="233"/>
      <c r="F5" s="233"/>
      <c r="G5" s="233"/>
    </row>
    <row r="6" spans="1:15" ht="21" customHeight="1">
      <c r="A6" s="7"/>
      <c r="B6" s="7"/>
      <c r="C6" s="7"/>
      <c r="D6" s="242"/>
      <c r="E6" s="242"/>
      <c r="F6" s="256"/>
      <c r="G6" s="7"/>
    </row>
    <row r="7" spans="1:15" ht="28.5" customHeight="1">
      <c r="A7" s="8"/>
      <c r="B7" s="9"/>
      <c r="C7" s="8"/>
      <c r="D7" s="243"/>
      <c r="E7" s="257" t="s">
        <v>3</v>
      </c>
      <c r="F7" s="258"/>
      <c r="G7" s="10"/>
      <c r="H7" s="11"/>
      <c r="I7" s="11"/>
      <c r="J7" s="11"/>
      <c r="K7" s="11"/>
      <c r="L7" s="11"/>
      <c r="M7" s="11"/>
      <c r="N7" s="11"/>
    </row>
    <row r="8" spans="1:15" ht="12">
      <c r="A8" s="12" t="s">
        <v>4</v>
      </c>
      <c r="B8" s="12" t="s">
        <v>5</v>
      </c>
      <c r="C8" s="12" t="s">
        <v>6</v>
      </c>
      <c r="D8" s="244" t="s">
        <v>7</v>
      </c>
      <c r="E8" s="244" t="s">
        <v>8</v>
      </c>
      <c r="F8" s="259" t="s">
        <v>9</v>
      </c>
      <c r="G8" s="10"/>
      <c r="H8" s="13"/>
      <c r="I8" s="13"/>
      <c r="J8" s="13"/>
      <c r="K8" s="13"/>
      <c r="L8" s="13"/>
      <c r="M8" s="13"/>
      <c r="N8" s="13"/>
    </row>
    <row r="9" spans="1:15" s="9" customFormat="1" ht="19.5" customHeight="1">
      <c r="A9" s="14">
        <v>1</v>
      </c>
      <c r="B9" s="15" t="s">
        <v>10</v>
      </c>
      <c r="C9" s="16"/>
      <c r="D9" s="243"/>
      <c r="E9" s="243"/>
      <c r="F9" s="190"/>
      <c r="G9" s="8"/>
    </row>
    <row r="10" spans="1:15" s="9" customFormat="1" ht="12">
      <c r="A10" s="17">
        <v>1001</v>
      </c>
      <c r="B10" s="18" t="s">
        <v>11</v>
      </c>
      <c r="C10" s="19" t="s">
        <v>12</v>
      </c>
      <c r="D10" s="245">
        <v>3983</v>
      </c>
      <c r="E10" s="246">
        <v>12123.23</v>
      </c>
      <c r="F10" s="191">
        <f>+D10*E10</f>
        <v>48286825.089999996</v>
      </c>
      <c r="G10" s="8"/>
      <c r="H10" s="20"/>
      <c r="I10" s="20"/>
      <c r="J10" s="20"/>
      <c r="K10" s="20"/>
      <c r="L10" s="20"/>
      <c r="M10" s="20"/>
      <c r="N10" s="20"/>
    </row>
    <row r="11" spans="1:15" s="9" customFormat="1" ht="12">
      <c r="A11" s="17">
        <v>1002</v>
      </c>
      <c r="B11" s="21" t="s">
        <v>13</v>
      </c>
      <c r="C11" s="22" t="s">
        <v>14</v>
      </c>
      <c r="D11" s="245">
        <v>46191</v>
      </c>
      <c r="E11" s="246">
        <v>221.28000000000003</v>
      </c>
      <c r="F11" s="191">
        <f t="shared" ref="F11:F18" si="0">+D11*E11</f>
        <v>10221144.48</v>
      </c>
      <c r="G11" s="8"/>
      <c r="H11" s="20"/>
      <c r="I11" s="20"/>
      <c r="J11" s="20"/>
      <c r="K11" s="20"/>
      <c r="L11" s="20"/>
      <c r="M11" s="20"/>
      <c r="N11" s="20"/>
    </row>
    <row r="12" spans="1:15" s="9" customFormat="1" ht="12">
      <c r="A12" s="17">
        <v>1003</v>
      </c>
      <c r="B12" s="21" t="s">
        <v>15</v>
      </c>
      <c r="C12" s="22" t="s">
        <v>14</v>
      </c>
      <c r="D12" s="245">
        <v>26847</v>
      </c>
      <c r="E12" s="246">
        <v>482.52</v>
      </c>
      <c r="F12" s="191">
        <f t="shared" si="0"/>
        <v>12954214.439999999</v>
      </c>
      <c r="G12" s="8"/>
      <c r="H12" s="20"/>
      <c r="I12" s="20"/>
      <c r="J12" s="20"/>
      <c r="K12" s="20"/>
      <c r="L12" s="20"/>
      <c r="M12" s="20"/>
      <c r="N12" s="20"/>
    </row>
    <row r="13" spans="1:15" s="9" customFormat="1" ht="12">
      <c r="A13" s="17">
        <v>1004</v>
      </c>
      <c r="B13" s="21" t="s">
        <v>16</v>
      </c>
      <c r="C13" s="22" t="s">
        <v>12</v>
      </c>
      <c r="D13" s="245">
        <v>9887</v>
      </c>
      <c r="E13" s="246">
        <v>5465.03</v>
      </c>
      <c r="F13" s="191">
        <f t="shared" si="0"/>
        <v>54032751.609999999</v>
      </c>
      <c r="G13" s="8"/>
      <c r="H13" s="20"/>
      <c r="I13" s="20"/>
      <c r="J13" s="20"/>
      <c r="K13" s="20"/>
      <c r="L13" s="20"/>
      <c r="M13" s="20"/>
      <c r="N13" s="20"/>
    </row>
    <row r="14" spans="1:15" s="9" customFormat="1" ht="12">
      <c r="A14" s="17">
        <v>1005</v>
      </c>
      <c r="B14" s="21" t="s">
        <v>17</v>
      </c>
      <c r="C14" s="22" t="s">
        <v>12</v>
      </c>
      <c r="D14" s="245">
        <v>178877</v>
      </c>
      <c r="E14" s="246">
        <v>174</v>
      </c>
      <c r="F14" s="191">
        <f t="shared" si="0"/>
        <v>31124598</v>
      </c>
      <c r="G14" s="8"/>
      <c r="H14" s="20"/>
      <c r="I14" s="20"/>
      <c r="J14" s="20"/>
      <c r="K14" s="20"/>
      <c r="L14" s="20"/>
      <c r="M14" s="20"/>
      <c r="N14" s="20"/>
    </row>
    <row r="15" spans="1:15" s="9" customFormat="1" ht="12">
      <c r="A15" s="17">
        <v>1006</v>
      </c>
      <c r="B15" s="21" t="s">
        <v>18</v>
      </c>
      <c r="C15" s="22" t="s">
        <v>12</v>
      </c>
      <c r="D15" s="245">
        <v>264355</v>
      </c>
      <c r="E15" s="246">
        <v>45.36</v>
      </c>
      <c r="F15" s="191">
        <f t="shared" si="0"/>
        <v>11991142.800000001</v>
      </c>
      <c r="G15" s="8"/>
      <c r="H15" s="20"/>
      <c r="I15" s="20"/>
      <c r="J15" s="20"/>
      <c r="K15" s="20"/>
      <c r="L15" s="20"/>
      <c r="M15" s="20"/>
      <c r="N15" s="20"/>
    </row>
    <row r="16" spans="1:15" s="9" customFormat="1" ht="24">
      <c r="A16" s="17">
        <v>1007</v>
      </c>
      <c r="B16" s="23" t="s">
        <v>19</v>
      </c>
      <c r="C16" s="22" t="s">
        <v>14</v>
      </c>
      <c r="D16" s="245">
        <v>38143</v>
      </c>
      <c r="E16" s="246">
        <v>241</v>
      </c>
      <c r="F16" s="191">
        <f t="shared" si="0"/>
        <v>9192463</v>
      </c>
      <c r="G16" s="8"/>
      <c r="H16" s="20"/>
      <c r="I16" s="20"/>
      <c r="J16" s="20"/>
      <c r="K16" s="20"/>
      <c r="L16" s="20"/>
      <c r="M16" s="20"/>
      <c r="N16" s="20"/>
    </row>
    <row r="17" spans="1:15" s="9" customFormat="1" ht="24">
      <c r="A17" s="17">
        <v>1008</v>
      </c>
      <c r="B17" s="23" t="s">
        <v>20</v>
      </c>
      <c r="C17" s="22" t="s">
        <v>14</v>
      </c>
      <c r="D17" s="245">
        <v>67627</v>
      </c>
      <c r="E17" s="246">
        <v>241</v>
      </c>
      <c r="F17" s="191">
        <f t="shared" si="0"/>
        <v>16298107</v>
      </c>
      <c r="G17" s="8"/>
      <c r="H17" s="20"/>
      <c r="I17" s="20"/>
      <c r="J17" s="20"/>
      <c r="K17" s="20"/>
      <c r="L17" s="20"/>
      <c r="M17" s="20"/>
      <c r="N17" s="20"/>
    </row>
    <row r="18" spans="1:15" s="9" customFormat="1" ht="36">
      <c r="A18" s="17">
        <v>1009</v>
      </c>
      <c r="B18" s="23" t="s">
        <v>21</v>
      </c>
      <c r="C18" s="24" t="s">
        <v>6</v>
      </c>
      <c r="D18" s="245">
        <v>1996001</v>
      </c>
      <c r="E18" s="246">
        <v>3</v>
      </c>
      <c r="F18" s="191">
        <f t="shared" si="0"/>
        <v>5988003</v>
      </c>
      <c r="G18" s="8"/>
      <c r="H18" s="20"/>
      <c r="I18" s="20"/>
      <c r="J18" s="20"/>
      <c r="K18" s="20"/>
      <c r="L18" s="20"/>
      <c r="M18" s="20"/>
      <c r="N18" s="20"/>
    </row>
    <row r="19" spans="1:15" s="9" customFormat="1" ht="12">
      <c r="A19" s="25"/>
      <c r="B19" s="26"/>
      <c r="C19" s="27"/>
      <c r="D19" s="243"/>
      <c r="E19" s="243"/>
      <c r="F19" s="28">
        <f>SUM(F10:F18)</f>
        <v>200089249.42000002</v>
      </c>
      <c r="G19" s="8"/>
      <c r="H19" s="20"/>
      <c r="I19" s="20"/>
      <c r="J19" s="29"/>
      <c r="K19" s="29"/>
      <c r="L19" s="29"/>
      <c r="M19" s="29"/>
      <c r="N19" s="29"/>
    </row>
    <row r="20" spans="1:15" s="9" customFormat="1" ht="12">
      <c r="A20" s="14">
        <v>2</v>
      </c>
      <c r="B20" s="15" t="s">
        <v>22</v>
      </c>
      <c r="C20" s="16"/>
      <c r="D20" s="243"/>
      <c r="E20" s="243"/>
      <c r="F20" s="190"/>
      <c r="G20" s="8"/>
      <c r="H20" s="20"/>
      <c r="I20" s="20"/>
      <c r="J20" s="8"/>
      <c r="K20" s="8"/>
      <c r="L20" s="8"/>
      <c r="M20" s="8"/>
      <c r="N20" s="8"/>
      <c r="O20" s="8"/>
    </row>
    <row r="21" spans="1:15" s="9" customFormat="1" ht="24">
      <c r="A21" s="17">
        <v>2001</v>
      </c>
      <c r="B21" s="21" t="s">
        <v>23</v>
      </c>
      <c r="C21" s="22" t="s">
        <v>24</v>
      </c>
      <c r="D21" s="245">
        <v>42131</v>
      </c>
      <c r="E21" s="246">
        <v>2526.8700000000003</v>
      </c>
      <c r="F21" s="191">
        <f t="shared" ref="F21:F24" si="1">+D21*E21</f>
        <v>106459559.97000001</v>
      </c>
      <c r="G21" s="8"/>
      <c r="H21" s="20"/>
      <c r="I21" s="20"/>
      <c r="J21" s="20"/>
      <c r="K21" s="20"/>
      <c r="L21" s="20"/>
      <c r="M21" s="20"/>
      <c r="N21" s="20"/>
    </row>
    <row r="22" spans="1:15" s="9" customFormat="1" ht="24">
      <c r="A22" s="17">
        <v>2002</v>
      </c>
      <c r="B22" s="21" t="s">
        <v>25</v>
      </c>
      <c r="C22" s="22" t="s">
        <v>24</v>
      </c>
      <c r="D22" s="245">
        <v>36611</v>
      </c>
      <c r="E22" s="246">
        <v>7203.53</v>
      </c>
      <c r="F22" s="191">
        <f t="shared" si="1"/>
        <v>263728436.82999998</v>
      </c>
      <c r="G22" s="8"/>
      <c r="H22" s="20"/>
      <c r="I22" s="20"/>
      <c r="J22" s="20"/>
      <c r="K22" s="20"/>
      <c r="L22" s="20"/>
      <c r="M22" s="20"/>
      <c r="N22" s="20"/>
    </row>
    <row r="23" spans="1:15" s="9" customFormat="1" ht="36">
      <c r="A23" s="17">
        <v>2003</v>
      </c>
      <c r="B23" s="21" t="s">
        <v>26</v>
      </c>
      <c r="C23" s="22" t="s">
        <v>24</v>
      </c>
      <c r="D23" s="245">
        <v>72333</v>
      </c>
      <c r="E23" s="246">
        <v>6859.59</v>
      </c>
      <c r="F23" s="191">
        <f t="shared" si="1"/>
        <v>496174723.47000003</v>
      </c>
      <c r="G23" s="8"/>
      <c r="H23" s="20"/>
      <c r="I23" s="20"/>
      <c r="J23" s="20"/>
      <c r="K23" s="20"/>
      <c r="L23" s="20"/>
      <c r="M23" s="20"/>
      <c r="N23" s="20"/>
    </row>
    <row r="24" spans="1:15" s="9" customFormat="1" ht="24">
      <c r="A24" s="17">
        <v>2004</v>
      </c>
      <c r="B24" s="23" t="s">
        <v>27</v>
      </c>
      <c r="C24" s="24" t="s">
        <v>24</v>
      </c>
      <c r="D24" s="245">
        <v>22134</v>
      </c>
      <c r="E24" s="246">
        <v>1322.75</v>
      </c>
      <c r="F24" s="191">
        <f t="shared" si="1"/>
        <v>29277748.5</v>
      </c>
      <c r="G24" s="8"/>
      <c r="H24" s="20"/>
      <c r="I24" s="20"/>
      <c r="J24" s="20"/>
      <c r="K24" s="20"/>
      <c r="L24" s="20"/>
      <c r="M24" s="20"/>
      <c r="N24" s="20"/>
    </row>
    <row r="25" spans="1:15" s="9" customFormat="1" ht="12">
      <c r="A25" s="25"/>
      <c r="B25" s="26"/>
      <c r="C25" s="27"/>
      <c r="D25" s="243"/>
      <c r="E25" s="243"/>
      <c r="F25" s="28">
        <f>SUM(F21:F24)</f>
        <v>895640468.76999998</v>
      </c>
      <c r="G25" s="8"/>
      <c r="H25" s="20"/>
      <c r="I25" s="20"/>
      <c r="J25" s="29"/>
      <c r="K25" s="29"/>
      <c r="L25" s="29"/>
      <c r="M25" s="29"/>
      <c r="N25" s="29"/>
    </row>
    <row r="26" spans="1:15" s="9" customFormat="1" ht="12">
      <c r="A26" s="14">
        <v>3</v>
      </c>
      <c r="B26" s="15" t="s">
        <v>28</v>
      </c>
      <c r="C26" s="16"/>
      <c r="D26" s="243"/>
      <c r="E26" s="243"/>
      <c r="F26" s="190"/>
      <c r="G26" s="8"/>
      <c r="H26" s="20"/>
      <c r="I26" s="20"/>
      <c r="J26" s="8"/>
      <c r="K26" s="8"/>
      <c r="L26" s="8"/>
      <c r="M26" s="8"/>
      <c r="N26" s="8"/>
      <c r="O26" s="8"/>
    </row>
    <row r="27" spans="1:15" s="9" customFormat="1" ht="12">
      <c r="A27" s="17">
        <v>3001</v>
      </c>
      <c r="B27" s="21" t="s">
        <v>29</v>
      </c>
      <c r="C27" s="22" t="s">
        <v>12</v>
      </c>
      <c r="D27" s="245">
        <v>23048</v>
      </c>
      <c r="E27" s="246">
        <v>2387.9700000000003</v>
      </c>
      <c r="F27" s="191">
        <f t="shared" ref="F27:F33" si="2">+D27*E27</f>
        <v>55037932.560000002</v>
      </c>
      <c r="G27" s="8"/>
      <c r="H27" s="20"/>
      <c r="I27" s="20"/>
      <c r="J27" s="20"/>
      <c r="K27" s="20"/>
      <c r="L27" s="20"/>
      <c r="M27" s="20"/>
      <c r="N27" s="20"/>
    </row>
    <row r="28" spans="1:15" s="9" customFormat="1" ht="12">
      <c r="A28" s="17">
        <v>3002</v>
      </c>
      <c r="B28" s="30" t="s">
        <v>30</v>
      </c>
      <c r="C28" s="31" t="s">
        <v>14</v>
      </c>
      <c r="D28" s="245">
        <v>271459</v>
      </c>
      <c r="E28" s="246">
        <v>104</v>
      </c>
      <c r="F28" s="191">
        <f t="shared" si="2"/>
        <v>28231736</v>
      </c>
      <c r="G28" s="8"/>
      <c r="H28" s="20"/>
      <c r="I28" s="20"/>
      <c r="J28" s="20"/>
      <c r="K28" s="20"/>
      <c r="L28" s="20"/>
      <c r="M28" s="20"/>
      <c r="N28" s="20"/>
    </row>
    <row r="29" spans="1:15" s="9" customFormat="1" ht="12">
      <c r="A29" s="17">
        <v>3003</v>
      </c>
      <c r="B29" s="30" t="s">
        <v>31</v>
      </c>
      <c r="C29" s="31" t="s">
        <v>14</v>
      </c>
      <c r="D29" s="245">
        <v>338501</v>
      </c>
      <c r="E29" s="246">
        <v>36</v>
      </c>
      <c r="F29" s="191">
        <f t="shared" si="2"/>
        <v>12186036</v>
      </c>
      <c r="G29" s="8"/>
      <c r="H29" s="20"/>
      <c r="I29" s="20"/>
      <c r="J29" s="20"/>
      <c r="K29" s="20"/>
      <c r="L29" s="20"/>
      <c r="M29" s="20"/>
      <c r="N29" s="20"/>
    </row>
    <row r="30" spans="1:15" s="9" customFormat="1" ht="12">
      <c r="A30" s="17">
        <v>3004</v>
      </c>
      <c r="B30" s="32" t="s">
        <v>32</v>
      </c>
      <c r="C30" s="31" t="s">
        <v>24</v>
      </c>
      <c r="D30" s="245">
        <v>642503</v>
      </c>
      <c r="E30" s="246">
        <v>827.41</v>
      </c>
      <c r="F30" s="191">
        <f t="shared" si="2"/>
        <v>531613407.22999996</v>
      </c>
      <c r="G30" s="8"/>
      <c r="H30" s="20"/>
      <c r="I30" s="20"/>
      <c r="J30" s="20"/>
      <c r="K30" s="20"/>
      <c r="L30" s="20"/>
      <c r="M30" s="20"/>
      <c r="N30" s="20"/>
    </row>
    <row r="31" spans="1:15" s="9" customFormat="1" ht="12">
      <c r="A31" s="17">
        <v>3005</v>
      </c>
      <c r="B31" s="23" t="s">
        <v>33</v>
      </c>
      <c r="C31" s="31" t="s">
        <v>24</v>
      </c>
      <c r="D31" s="245">
        <v>643985</v>
      </c>
      <c r="E31" s="246">
        <v>505.34000000000003</v>
      </c>
      <c r="F31" s="191">
        <f t="shared" si="2"/>
        <v>325431379.90000004</v>
      </c>
      <c r="G31" s="8"/>
      <c r="H31" s="20"/>
      <c r="I31" s="20"/>
      <c r="J31" s="20"/>
      <c r="K31" s="20"/>
      <c r="L31" s="20"/>
      <c r="M31" s="20"/>
      <c r="N31" s="20"/>
    </row>
    <row r="32" spans="1:15" s="9" customFormat="1" ht="12">
      <c r="A32" s="17">
        <v>3006</v>
      </c>
      <c r="B32" s="23" t="s">
        <v>34</v>
      </c>
      <c r="C32" s="31" t="s">
        <v>24</v>
      </c>
      <c r="D32" s="245">
        <v>813093</v>
      </c>
      <c r="E32" s="246">
        <v>350.54</v>
      </c>
      <c r="F32" s="191">
        <f t="shared" si="2"/>
        <v>285021620.22000003</v>
      </c>
      <c r="G32" s="8"/>
      <c r="H32" s="20"/>
      <c r="I32" s="20"/>
      <c r="J32" s="20"/>
      <c r="K32" s="20"/>
      <c r="L32" s="20"/>
      <c r="M32" s="20"/>
      <c r="N32" s="20"/>
    </row>
    <row r="33" spans="1:15" s="9" customFormat="1" ht="29.25" customHeight="1">
      <c r="A33" s="17">
        <v>3007</v>
      </c>
      <c r="B33" s="23" t="s">
        <v>35</v>
      </c>
      <c r="C33" s="24" t="s">
        <v>14</v>
      </c>
      <c r="D33" s="245">
        <v>74290</v>
      </c>
      <c r="E33" s="246">
        <v>150.61000000000001</v>
      </c>
      <c r="F33" s="191">
        <f t="shared" si="2"/>
        <v>11188816.9</v>
      </c>
      <c r="G33" s="8"/>
      <c r="H33" s="20"/>
      <c r="I33" s="20"/>
      <c r="J33" s="20"/>
      <c r="K33" s="20"/>
      <c r="L33" s="20"/>
      <c r="M33" s="20"/>
      <c r="N33" s="20"/>
    </row>
    <row r="34" spans="1:15" s="9" customFormat="1" ht="12">
      <c r="A34" s="25"/>
      <c r="B34" s="26"/>
      <c r="C34" s="27"/>
      <c r="D34" s="243"/>
      <c r="E34" s="243"/>
      <c r="F34" s="28">
        <f>SUM(F27:F33)</f>
        <v>1248710928.8100002</v>
      </c>
      <c r="G34" s="8"/>
      <c r="H34" s="20"/>
      <c r="I34" s="20"/>
      <c r="J34" s="29"/>
      <c r="K34" s="29"/>
      <c r="L34" s="29"/>
      <c r="M34" s="29"/>
      <c r="N34" s="29"/>
    </row>
    <row r="35" spans="1:15" s="9" customFormat="1" ht="12">
      <c r="A35" s="14">
        <v>4</v>
      </c>
      <c r="B35" s="15" t="s">
        <v>36</v>
      </c>
      <c r="C35" s="16"/>
      <c r="D35" s="243"/>
      <c r="E35" s="243"/>
      <c r="F35" s="190"/>
      <c r="G35" s="8"/>
      <c r="H35" s="20"/>
      <c r="I35" s="20"/>
      <c r="J35" s="8"/>
      <c r="K35" s="8"/>
      <c r="L35" s="8"/>
      <c r="M35" s="8"/>
      <c r="N35" s="8"/>
      <c r="O35" s="8"/>
    </row>
    <row r="36" spans="1:15" s="9" customFormat="1" ht="72" customHeight="1">
      <c r="A36" s="17">
        <v>4001</v>
      </c>
      <c r="B36" s="33" t="s">
        <v>37</v>
      </c>
      <c r="C36" s="22" t="s">
        <v>12</v>
      </c>
      <c r="D36" s="245">
        <v>109123</v>
      </c>
      <c r="E36" s="246">
        <v>4341.63</v>
      </c>
      <c r="F36" s="191">
        <f t="shared" ref="F36:F44" si="3">+D36*E36</f>
        <v>473771690.49000001</v>
      </c>
      <c r="G36" s="8"/>
      <c r="H36" s="20"/>
      <c r="I36" s="20"/>
      <c r="J36" s="20"/>
      <c r="K36" s="20"/>
      <c r="L36" s="20"/>
      <c r="M36" s="20"/>
      <c r="N36" s="20"/>
    </row>
    <row r="37" spans="1:15" s="9" customFormat="1" ht="12">
      <c r="A37" s="17">
        <v>4002</v>
      </c>
      <c r="B37" s="32" t="s">
        <v>38</v>
      </c>
      <c r="C37" s="31" t="s">
        <v>24</v>
      </c>
      <c r="D37" s="245">
        <v>764835</v>
      </c>
      <c r="E37" s="246">
        <v>588.55999999999995</v>
      </c>
      <c r="F37" s="191">
        <f t="shared" si="3"/>
        <v>450151287.59999996</v>
      </c>
      <c r="G37" s="8"/>
      <c r="H37" s="20"/>
      <c r="I37" s="20"/>
      <c r="J37" s="20"/>
      <c r="K37" s="20"/>
      <c r="L37" s="20"/>
      <c r="M37" s="20"/>
      <c r="N37" s="20"/>
    </row>
    <row r="38" spans="1:15" s="9" customFormat="1" ht="36">
      <c r="A38" s="17">
        <v>4003</v>
      </c>
      <c r="B38" s="32" t="s">
        <v>39</v>
      </c>
      <c r="C38" s="31" t="s">
        <v>12</v>
      </c>
      <c r="D38" s="245">
        <v>237347</v>
      </c>
      <c r="E38" s="246">
        <v>8462.85</v>
      </c>
      <c r="F38" s="191">
        <f t="shared" si="3"/>
        <v>2008632058.95</v>
      </c>
      <c r="G38" s="8"/>
      <c r="H38" s="20"/>
      <c r="I38" s="20"/>
      <c r="J38" s="20"/>
      <c r="K38" s="20"/>
      <c r="L38" s="20"/>
      <c r="M38" s="20"/>
      <c r="N38" s="20"/>
    </row>
    <row r="39" spans="1:15" s="9" customFormat="1" ht="48">
      <c r="A39" s="17">
        <v>4004</v>
      </c>
      <c r="B39" s="32" t="s">
        <v>40</v>
      </c>
      <c r="C39" s="31" t="s">
        <v>12</v>
      </c>
      <c r="D39" s="245">
        <v>259160</v>
      </c>
      <c r="E39" s="246">
        <v>363</v>
      </c>
      <c r="F39" s="191">
        <f t="shared" si="3"/>
        <v>94075080</v>
      </c>
      <c r="G39" s="8"/>
      <c r="H39" s="20"/>
      <c r="I39" s="20"/>
      <c r="J39" s="20"/>
      <c r="K39" s="20"/>
      <c r="L39" s="20"/>
      <c r="M39" s="20"/>
      <c r="N39" s="20"/>
    </row>
    <row r="40" spans="1:15" s="9" customFormat="1" ht="12">
      <c r="A40" s="17">
        <v>4005</v>
      </c>
      <c r="B40" s="32" t="s">
        <v>41</v>
      </c>
      <c r="C40" s="31" t="s">
        <v>24</v>
      </c>
      <c r="D40" s="245">
        <v>762111</v>
      </c>
      <c r="E40" s="246">
        <v>79.78</v>
      </c>
      <c r="F40" s="191">
        <f t="shared" si="3"/>
        <v>60801215.579999998</v>
      </c>
      <c r="G40" s="8"/>
      <c r="H40" s="20"/>
      <c r="I40" s="20"/>
      <c r="J40" s="20"/>
      <c r="K40" s="20"/>
      <c r="L40" s="20"/>
      <c r="M40" s="20"/>
      <c r="N40" s="20"/>
    </row>
    <row r="41" spans="1:15" s="9" customFormat="1" ht="24">
      <c r="A41" s="17">
        <v>4006</v>
      </c>
      <c r="B41" s="32" t="s">
        <v>42</v>
      </c>
      <c r="C41" s="31" t="s">
        <v>12</v>
      </c>
      <c r="D41" s="245">
        <v>126335</v>
      </c>
      <c r="E41" s="246">
        <v>236.4</v>
      </c>
      <c r="F41" s="191">
        <f t="shared" si="3"/>
        <v>29865594</v>
      </c>
      <c r="G41" s="8"/>
      <c r="H41" s="20"/>
      <c r="I41" s="20"/>
      <c r="J41" s="20"/>
      <c r="K41" s="20"/>
      <c r="L41" s="20"/>
      <c r="M41" s="20"/>
      <c r="N41" s="20"/>
    </row>
    <row r="42" spans="1:15" s="9" customFormat="1" ht="12">
      <c r="A42" s="17">
        <v>4007</v>
      </c>
      <c r="B42" s="32" t="s">
        <v>43</v>
      </c>
      <c r="C42" s="31" t="s">
        <v>24</v>
      </c>
      <c r="D42" s="245">
        <v>942977</v>
      </c>
      <c r="E42" s="246">
        <v>21.26</v>
      </c>
      <c r="F42" s="191">
        <f t="shared" si="3"/>
        <v>20047691.020000003</v>
      </c>
      <c r="G42" s="8"/>
      <c r="H42" s="20"/>
      <c r="I42" s="20"/>
      <c r="J42" s="20"/>
      <c r="K42" s="20"/>
      <c r="L42" s="20"/>
      <c r="M42" s="20"/>
      <c r="N42" s="20"/>
    </row>
    <row r="43" spans="1:15" s="9" customFormat="1" ht="12">
      <c r="A43" s="17">
        <v>4008</v>
      </c>
      <c r="B43" s="32" t="s">
        <v>44</v>
      </c>
      <c r="C43" s="31" t="s">
        <v>12</v>
      </c>
      <c r="D43" s="245">
        <v>131649</v>
      </c>
      <c r="E43" s="246">
        <v>338.59000000000003</v>
      </c>
      <c r="F43" s="191">
        <f t="shared" si="3"/>
        <v>44575034.910000004</v>
      </c>
      <c r="G43" s="8"/>
      <c r="H43" s="20"/>
      <c r="I43" s="20"/>
      <c r="J43" s="20"/>
      <c r="K43" s="20"/>
      <c r="L43" s="20"/>
      <c r="M43" s="20"/>
      <c r="N43" s="20"/>
    </row>
    <row r="44" spans="1:15" s="9" customFormat="1" ht="62.25" customHeight="1">
      <c r="A44" s="17">
        <v>4009</v>
      </c>
      <c r="B44" s="32" t="s">
        <v>45</v>
      </c>
      <c r="C44" s="22" t="s">
        <v>24</v>
      </c>
      <c r="D44" s="245">
        <v>1136158</v>
      </c>
      <c r="E44" s="246">
        <v>60.3</v>
      </c>
      <c r="F44" s="191">
        <f t="shared" si="3"/>
        <v>68510327.399999991</v>
      </c>
      <c r="G44" s="8"/>
      <c r="H44" s="20"/>
      <c r="I44" s="20"/>
      <c r="J44" s="20"/>
      <c r="K44" s="20"/>
      <c r="L44" s="20"/>
      <c r="M44" s="20"/>
      <c r="N44" s="20"/>
    </row>
    <row r="45" spans="1:15" s="9" customFormat="1" ht="12">
      <c r="A45" s="25"/>
      <c r="B45" s="34"/>
      <c r="C45" s="8"/>
      <c r="D45" s="243"/>
      <c r="E45" s="243"/>
      <c r="F45" s="28">
        <f>SUM(F36:F44)</f>
        <v>3250429979.9499998</v>
      </c>
      <c r="G45" s="8"/>
      <c r="H45" s="20"/>
      <c r="I45" s="20"/>
      <c r="J45" s="29"/>
      <c r="K45" s="29"/>
      <c r="L45" s="29"/>
      <c r="M45" s="29"/>
      <c r="N45" s="29"/>
    </row>
    <row r="46" spans="1:15" s="9" customFormat="1" ht="12">
      <c r="A46" s="14">
        <v>5</v>
      </c>
      <c r="B46" s="15" t="s">
        <v>46</v>
      </c>
      <c r="C46" s="16"/>
      <c r="D46" s="243"/>
      <c r="E46" s="243"/>
      <c r="F46" s="190"/>
      <c r="G46" s="8"/>
      <c r="H46" s="20"/>
      <c r="I46" s="20"/>
      <c r="J46" s="8"/>
      <c r="K46" s="8"/>
      <c r="L46" s="8"/>
      <c r="M46" s="8"/>
      <c r="N46" s="8"/>
    </row>
    <row r="47" spans="1:15" s="9" customFormat="1" ht="24">
      <c r="A47" s="17">
        <v>5001</v>
      </c>
      <c r="B47" s="21" t="s">
        <v>47</v>
      </c>
      <c r="C47" s="22" t="s">
        <v>48</v>
      </c>
      <c r="D47" s="245">
        <v>4043</v>
      </c>
      <c r="E47" s="246">
        <v>568195.89</v>
      </c>
      <c r="F47" s="191">
        <f t="shared" ref="F47:F48" si="4">+D47*E47</f>
        <v>2297215983.27</v>
      </c>
      <c r="G47" s="8"/>
      <c r="H47" s="20"/>
      <c r="I47" s="20"/>
      <c r="J47" s="20"/>
      <c r="K47" s="20"/>
      <c r="L47" s="20"/>
      <c r="M47" s="20"/>
      <c r="N47" s="20"/>
    </row>
    <row r="48" spans="1:15" s="9" customFormat="1" ht="36">
      <c r="A48" s="17">
        <v>5002</v>
      </c>
      <c r="B48" s="23" t="s">
        <v>49</v>
      </c>
      <c r="C48" s="24" t="s">
        <v>48</v>
      </c>
      <c r="D48" s="245">
        <v>5006</v>
      </c>
      <c r="E48" s="246">
        <v>53862.82</v>
      </c>
      <c r="F48" s="191">
        <f t="shared" si="4"/>
        <v>269637276.92000002</v>
      </c>
      <c r="G48" s="8"/>
      <c r="H48" s="20"/>
      <c r="I48" s="20"/>
      <c r="J48" s="20"/>
      <c r="K48" s="20"/>
      <c r="L48" s="20"/>
      <c r="M48" s="20"/>
      <c r="N48" s="20"/>
    </row>
    <row r="49" spans="1:14" s="9" customFormat="1" ht="12">
      <c r="A49" s="25"/>
      <c r="B49" s="26"/>
      <c r="C49" s="27"/>
      <c r="D49" s="243"/>
      <c r="E49" s="243"/>
      <c r="F49" s="28">
        <f>SUM(F47:F48)</f>
        <v>2566853260.1900001</v>
      </c>
      <c r="G49" s="8"/>
      <c r="H49" s="20"/>
      <c r="I49" s="20"/>
      <c r="J49" s="29"/>
      <c r="K49" s="29"/>
      <c r="L49" s="29"/>
      <c r="M49" s="29"/>
      <c r="N49" s="29"/>
    </row>
    <row r="50" spans="1:14" s="9" customFormat="1" ht="12">
      <c r="A50" s="14">
        <v>6</v>
      </c>
      <c r="B50" s="15" t="s">
        <v>50</v>
      </c>
      <c r="C50" s="16"/>
      <c r="D50" s="243"/>
      <c r="E50" s="243"/>
      <c r="F50" s="190"/>
      <c r="G50" s="8"/>
      <c r="H50" s="20"/>
      <c r="I50" s="20"/>
      <c r="J50" s="8"/>
      <c r="K50" s="8"/>
      <c r="L50" s="8"/>
      <c r="M50" s="8"/>
      <c r="N50" s="8"/>
    </row>
    <row r="51" spans="1:14" s="9" customFormat="1" ht="36">
      <c r="A51" s="17">
        <v>6001</v>
      </c>
      <c r="B51" s="23" t="s">
        <v>51</v>
      </c>
      <c r="C51" s="22" t="s">
        <v>48</v>
      </c>
      <c r="D51" s="245">
        <v>12996</v>
      </c>
      <c r="E51" s="246">
        <v>81345.299999999988</v>
      </c>
      <c r="F51" s="191">
        <f t="shared" ref="F51" si="5">+D51*E51</f>
        <v>1057163518.7999998</v>
      </c>
      <c r="G51" s="8"/>
      <c r="H51" s="20"/>
      <c r="I51" s="20"/>
      <c r="J51" s="20"/>
      <c r="K51" s="20"/>
      <c r="L51" s="20"/>
      <c r="M51" s="20"/>
      <c r="N51" s="20"/>
    </row>
    <row r="52" spans="1:14" s="9" customFormat="1" ht="12">
      <c r="A52" s="25"/>
      <c r="B52" s="26"/>
      <c r="C52" s="8"/>
      <c r="D52" s="243"/>
      <c r="E52" s="243"/>
      <c r="F52" s="28">
        <f>SUM(F51)</f>
        <v>1057163518.7999998</v>
      </c>
      <c r="G52" s="8"/>
      <c r="H52" s="20"/>
      <c r="I52" s="20"/>
      <c r="J52" s="29"/>
      <c r="K52" s="29"/>
      <c r="L52" s="29"/>
      <c r="M52" s="29"/>
      <c r="N52" s="29"/>
    </row>
    <row r="53" spans="1:14" s="9" customFormat="1" ht="12">
      <c r="A53" s="14">
        <v>7</v>
      </c>
      <c r="B53" s="15" t="s">
        <v>52</v>
      </c>
      <c r="C53" s="16"/>
      <c r="D53" s="243"/>
      <c r="E53" s="243"/>
      <c r="F53" s="190"/>
      <c r="G53" s="8"/>
      <c r="H53" s="20"/>
      <c r="I53" s="20"/>
      <c r="J53" s="8"/>
      <c r="K53" s="8"/>
      <c r="L53" s="8"/>
      <c r="M53" s="8"/>
      <c r="N53" s="8"/>
    </row>
    <row r="54" spans="1:14" s="9" customFormat="1" ht="62.25" customHeight="1">
      <c r="A54" s="17">
        <v>7001</v>
      </c>
      <c r="B54" s="21" t="s">
        <v>53</v>
      </c>
      <c r="C54" s="22" t="s">
        <v>12</v>
      </c>
      <c r="D54" s="245">
        <v>144516</v>
      </c>
      <c r="E54" s="246">
        <v>298.86999999999995</v>
      </c>
      <c r="F54" s="191">
        <f t="shared" ref="F54:F65" si="6">+D54*E54</f>
        <v>43191496.919999994</v>
      </c>
      <c r="G54" s="8"/>
      <c r="H54" s="20"/>
      <c r="I54" s="20"/>
      <c r="J54" s="20"/>
      <c r="K54" s="20"/>
      <c r="L54" s="20"/>
      <c r="M54" s="20"/>
      <c r="N54" s="20"/>
    </row>
    <row r="55" spans="1:14" s="9" customFormat="1" ht="24">
      <c r="A55" s="17">
        <v>7002</v>
      </c>
      <c r="B55" s="21" t="s">
        <v>54</v>
      </c>
      <c r="C55" s="22" t="s">
        <v>12</v>
      </c>
      <c r="D55" s="246">
        <v>112258</v>
      </c>
      <c r="E55" s="246">
        <v>3522.768</v>
      </c>
      <c r="F55" s="191">
        <f t="shared" si="6"/>
        <v>395458890.14399999</v>
      </c>
      <c r="G55" s="8"/>
      <c r="H55" s="20"/>
      <c r="I55" s="20"/>
      <c r="J55" s="20"/>
      <c r="K55" s="20"/>
      <c r="L55" s="20"/>
      <c r="M55" s="20"/>
      <c r="N55" s="20"/>
    </row>
    <row r="56" spans="1:14" s="9" customFormat="1" ht="24">
      <c r="A56" s="17">
        <v>7003</v>
      </c>
      <c r="B56" s="21" t="s">
        <v>55</v>
      </c>
      <c r="C56" s="22" t="s">
        <v>12</v>
      </c>
      <c r="D56" s="246">
        <v>20551</v>
      </c>
      <c r="E56" s="246">
        <v>4332.2380000000003</v>
      </c>
      <c r="F56" s="191">
        <f t="shared" si="6"/>
        <v>89031823.138000011</v>
      </c>
      <c r="G56" s="8"/>
      <c r="H56" s="20"/>
      <c r="I56" s="20"/>
      <c r="J56" s="20"/>
      <c r="K56" s="20"/>
      <c r="L56" s="20"/>
      <c r="M56" s="20"/>
      <c r="N56" s="20"/>
    </row>
    <row r="57" spans="1:14" s="9" customFormat="1" ht="60">
      <c r="A57" s="17">
        <v>7004</v>
      </c>
      <c r="B57" s="21" t="s">
        <v>56</v>
      </c>
      <c r="C57" s="22" t="s">
        <v>12</v>
      </c>
      <c r="D57" s="246">
        <v>108433</v>
      </c>
      <c r="E57" s="246">
        <v>824.90800000000002</v>
      </c>
      <c r="F57" s="191">
        <f t="shared" si="6"/>
        <v>89447249.164000005</v>
      </c>
      <c r="G57" s="8"/>
      <c r="H57" s="20"/>
      <c r="I57" s="20"/>
      <c r="J57" s="20"/>
      <c r="K57" s="20"/>
      <c r="L57" s="20"/>
      <c r="M57" s="20"/>
      <c r="N57" s="20"/>
    </row>
    <row r="58" spans="1:14" s="9" customFormat="1" ht="12">
      <c r="A58" s="17">
        <v>7005</v>
      </c>
      <c r="B58" s="21" t="s">
        <v>57</v>
      </c>
      <c r="C58" s="22" t="s">
        <v>12</v>
      </c>
      <c r="D58" s="246">
        <v>146530</v>
      </c>
      <c r="E58" s="246">
        <v>712.60599999999999</v>
      </c>
      <c r="F58" s="191">
        <f t="shared" si="6"/>
        <v>104418157.17999999</v>
      </c>
      <c r="G58" s="8"/>
      <c r="H58" s="20"/>
      <c r="I58" s="20"/>
      <c r="J58" s="20"/>
      <c r="K58" s="20"/>
      <c r="L58" s="20"/>
      <c r="M58" s="20"/>
      <c r="N58" s="20"/>
    </row>
    <row r="59" spans="1:14" s="9" customFormat="1" ht="12">
      <c r="A59" s="17">
        <v>7006</v>
      </c>
      <c r="B59" s="21" t="s">
        <v>58</v>
      </c>
      <c r="C59" s="22" t="s">
        <v>14</v>
      </c>
      <c r="D59" s="246">
        <v>38944</v>
      </c>
      <c r="E59" s="246">
        <v>2078.6799999999998</v>
      </c>
      <c r="F59" s="191">
        <f t="shared" si="6"/>
        <v>80952113.919999987</v>
      </c>
      <c r="G59" s="8"/>
      <c r="H59" s="20"/>
      <c r="I59" s="20"/>
      <c r="J59" s="20"/>
      <c r="K59" s="20"/>
      <c r="L59" s="20"/>
      <c r="M59" s="20"/>
      <c r="N59" s="20"/>
    </row>
    <row r="60" spans="1:14" s="9" customFormat="1" ht="12">
      <c r="A60" s="17">
        <v>7007</v>
      </c>
      <c r="B60" s="21" t="s">
        <v>59</v>
      </c>
      <c r="C60" s="22" t="s">
        <v>12</v>
      </c>
      <c r="D60" s="246">
        <v>44213</v>
      </c>
      <c r="E60" s="246">
        <v>10542.482</v>
      </c>
      <c r="F60" s="191">
        <f t="shared" si="6"/>
        <v>466114756.66600001</v>
      </c>
      <c r="G60" s="8"/>
      <c r="H60" s="20"/>
      <c r="I60" s="20"/>
      <c r="J60" s="20"/>
      <c r="K60" s="20"/>
      <c r="L60" s="20"/>
      <c r="M60" s="20"/>
      <c r="N60" s="20"/>
    </row>
    <row r="61" spans="1:14" s="9" customFormat="1" ht="12">
      <c r="A61" s="17">
        <v>7008</v>
      </c>
      <c r="B61" s="21" t="s">
        <v>60</v>
      </c>
      <c r="C61" s="22" t="s">
        <v>12</v>
      </c>
      <c r="D61" s="246">
        <v>39467</v>
      </c>
      <c r="E61" s="246">
        <v>706.45199999999988</v>
      </c>
      <c r="F61" s="191">
        <f t="shared" si="6"/>
        <v>27881541.083999995</v>
      </c>
      <c r="G61" s="8"/>
      <c r="H61" s="20"/>
      <c r="I61" s="20"/>
      <c r="J61" s="20"/>
      <c r="K61" s="20"/>
      <c r="L61" s="20"/>
      <c r="M61" s="20"/>
      <c r="N61" s="20"/>
    </row>
    <row r="62" spans="1:14" s="9" customFormat="1" ht="24">
      <c r="A62" s="17">
        <v>7009</v>
      </c>
      <c r="B62" s="35" t="s">
        <v>61</v>
      </c>
      <c r="C62" s="31" t="s">
        <v>14</v>
      </c>
      <c r="D62" s="246">
        <v>40707</v>
      </c>
      <c r="E62" s="246">
        <v>6617.0199999999995</v>
      </c>
      <c r="F62" s="191">
        <f t="shared" si="6"/>
        <v>269359033.13999999</v>
      </c>
      <c r="G62" s="8"/>
      <c r="H62" s="20"/>
      <c r="I62" s="20"/>
      <c r="J62" s="20"/>
      <c r="K62" s="20"/>
      <c r="L62" s="20"/>
      <c r="M62" s="20"/>
      <c r="N62" s="20"/>
    </row>
    <row r="63" spans="1:14" s="9" customFormat="1" ht="24">
      <c r="A63" s="17">
        <v>7010</v>
      </c>
      <c r="B63" s="35" t="s">
        <v>62</v>
      </c>
      <c r="C63" s="22" t="s">
        <v>14</v>
      </c>
      <c r="D63" s="246">
        <v>39805</v>
      </c>
      <c r="E63" s="246">
        <v>7874</v>
      </c>
      <c r="F63" s="191">
        <f t="shared" si="6"/>
        <v>313424570</v>
      </c>
      <c r="G63" s="8"/>
      <c r="H63" s="20"/>
      <c r="I63" s="20"/>
      <c r="J63" s="20"/>
      <c r="K63" s="20"/>
      <c r="L63" s="20"/>
      <c r="M63" s="20"/>
      <c r="N63" s="20"/>
    </row>
    <row r="64" spans="1:14" s="9" customFormat="1" ht="24">
      <c r="A64" s="17">
        <v>7011</v>
      </c>
      <c r="B64" s="35" t="s">
        <v>63</v>
      </c>
      <c r="C64" s="24" t="s">
        <v>6</v>
      </c>
      <c r="D64" s="246">
        <v>9608</v>
      </c>
      <c r="E64" s="246">
        <v>31496</v>
      </c>
      <c r="F64" s="191">
        <f t="shared" si="6"/>
        <v>302613568</v>
      </c>
      <c r="G64" s="8"/>
      <c r="H64" s="20"/>
      <c r="I64" s="20"/>
      <c r="J64" s="20"/>
      <c r="K64" s="20"/>
      <c r="L64" s="20"/>
      <c r="M64" s="20"/>
      <c r="N64" s="20"/>
    </row>
    <row r="65" spans="1:14" s="9" customFormat="1" ht="24">
      <c r="A65" s="17">
        <v>7012</v>
      </c>
      <c r="B65" s="23" t="s">
        <v>64</v>
      </c>
      <c r="C65" s="22" t="s">
        <v>14</v>
      </c>
      <c r="D65" s="245">
        <v>19704</v>
      </c>
      <c r="E65" s="246">
        <v>4007.1039999999998</v>
      </c>
      <c r="F65" s="191">
        <f t="shared" si="6"/>
        <v>78955977.215999991</v>
      </c>
      <c r="G65" s="8"/>
      <c r="H65" s="20"/>
      <c r="I65" s="20"/>
      <c r="J65" s="20"/>
      <c r="K65" s="20"/>
      <c r="L65" s="20"/>
      <c r="M65" s="20"/>
      <c r="N65" s="20"/>
    </row>
    <row r="66" spans="1:14" s="9" customFormat="1" ht="12">
      <c r="A66" s="25"/>
      <c r="B66" s="26"/>
      <c r="C66" s="8"/>
      <c r="D66" s="243"/>
      <c r="E66" s="243"/>
      <c r="F66" s="28">
        <f>SUM(F54:F65)</f>
        <v>2260849176.572</v>
      </c>
      <c r="G66" s="8"/>
      <c r="H66" s="20"/>
      <c r="I66" s="20"/>
      <c r="J66" s="29"/>
      <c r="K66" s="29"/>
      <c r="L66" s="29"/>
      <c r="M66" s="29"/>
      <c r="N66" s="29"/>
    </row>
    <row r="67" spans="1:14" s="9" customFormat="1" ht="12">
      <c r="A67" s="14">
        <v>13</v>
      </c>
      <c r="B67" s="15" t="s">
        <v>67</v>
      </c>
      <c r="C67" s="16"/>
      <c r="D67" s="243"/>
      <c r="E67" s="243"/>
      <c r="F67" s="190"/>
      <c r="G67" s="8"/>
      <c r="H67" s="20"/>
      <c r="I67" s="20"/>
      <c r="J67" s="8"/>
      <c r="K67" s="8"/>
      <c r="L67" s="8"/>
      <c r="M67" s="8"/>
      <c r="N67" s="8"/>
    </row>
    <row r="68" spans="1:14" s="9" customFormat="1" ht="36">
      <c r="A68" s="17">
        <v>13001</v>
      </c>
      <c r="B68" s="21" t="s">
        <v>68</v>
      </c>
      <c r="C68" s="22" t="s">
        <v>12</v>
      </c>
      <c r="D68" s="245">
        <v>36538</v>
      </c>
      <c r="E68" s="246">
        <v>3825</v>
      </c>
      <c r="F68" s="191">
        <f>+D68*E68</f>
        <v>139757850</v>
      </c>
      <c r="G68" s="8"/>
      <c r="H68" s="20"/>
      <c r="I68" s="20"/>
      <c r="J68" s="20"/>
      <c r="K68" s="20"/>
      <c r="L68" s="20"/>
      <c r="M68" s="20"/>
      <c r="N68" s="20"/>
    </row>
    <row r="69" spans="1:14" s="9" customFormat="1" ht="36">
      <c r="A69" s="17">
        <v>13002</v>
      </c>
      <c r="B69" s="36" t="s">
        <v>69</v>
      </c>
      <c r="C69" s="37" t="s">
        <v>12</v>
      </c>
      <c r="D69" s="245">
        <v>135374</v>
      </c>
      <c r="E69" s="246">
        <v>3825</v>
      </c>
      <c r="F69" s="191">
        <f t="shared" ref="F69:F74" si="7">+D69*E69</f>
        <v>517805550</v>
      </c>
      <c r="G69" s="8"/>
      <c r="H69" s="20"/>
      <c r="I69" s="20"/>
      <c r="J69" s="20"/>
      <c r="K69" s="20"/>
      <c r="L69" s="20"/>
      <c r="M69" s="20"/>
      <c r="N69" s="20"/>
    </row>
    <row r="70" spans="1:14" s="9" customFormat="1" ht="36">
      <c r="A70" s="17">
        <v>13003</v>
      </c>
      <c r="B70" s="36" t="s">
        <v>70</v>
      </c>
      <c r="C70" s="37" t="s">
        <v>12</v>
      </c>
      <c r="D70" s="245">
        <v>133102</v>
      </c>
      <c r="E70" s="246">
        <v>55</v>
      </c>
      <c r="F70" s="191">
        <f t="shared" si="7"/>
        <v>7320610</v>
      </c>
      <c r="G70" s="8"/>
      <c r="H70" s="20"/>
      <c r="I70" s="20"/>
      <c r="J70" s="20"/>
      <c r="K70" s="20"/>
      <c r="L70" s="20"/>
      <c r="M70" s="20"/>
      <c r="N70" s="20"/>
    </row>
    <row r="71" spans="1:14" s="9" customFormat="1" ht="48">
      <c r="A71" s="17">
        <v>13004</v>
      </c>
      <c r="B71" s="36" t="s">
        <v>71</v>
      </c>
      <c r="C71" s="24" t="s">
        <v>6</v>
      </c>
      <c r="D71" s="245">
        <v>495641</v>
      </c>
      <c r="E71" s="246">
        <v>3</v>
      </c>
      <c r="F71" s="191">
        <f t="shared" si="7"/>
        <v>1486923</v>
      </c>
      <c r="G71" s="8"/>
      <c r="H71" s="20"/>
      <c r="I71" s="20"/>
      <c r="J71" s="20"/>
      <c r="K71" s="20"/>
      <c r="L71" s="20"/>
      <c r="M71" s="20"/>
      <c r="N71" s="20"/>
    </row>
    <row r="72" spans="1:14" s="9" customFormat="1" ht="60">
      <c r="A72" s="17">
        <v>13005</v>
      </c>
      <c r="B72" s="36" t="s">
        <v>72</v>
      </c>
      <c r="C72" s="37" t="s">
        <v>14</v>
      </c>
      <c r="D72" s="245">
        <v>327205</v>
      </c>
      <c r="E72" s="246">
        <v>117</v>
      </c>
      <c r="F72" s="191">
        <f t="shared" si="7"/>
        <v>38282985</v>
      </c>
      <c r="G72" s="8"/>
      <c r="H72" s="20"/>
      <c r="I72" s="20"/>
      <c r="J72" s="20"/>
      <c r="K72" s="20"/>
      <c r="L72" s="20"/>
      <c r="M72" s="20"/>
      <c r="N72" s="20"/>
    </row>
    <row r="73" spans="1:14" s="9" customFormat="1" ht="36">
      <c r="A73" s="17">
        <v>13006</v>
      </c>
      <c r="B73" s="36" t="s">
        <v>73</v>
      </c>
      <c r="C73" s="37" t="s">
        <v>12</v>
      </c>
      <c r="D73" s="245">
        <v>111533</v>
      </c>
      <c r="E73" s="246">
        <v>572</v>
      </c>
      <c r="F73" s="191">
        <f t="shared" si="7"/>
        <v>63796876</v>
      </c>
      <c r="G73" s="8"/>
      <c r="H73" s="20"/>
      <c r="I73" s="20"/>
      <c r="J73" s="20"/>
      <c r="K73" s="20"/>
      <c r="L73" s="20"/>
      <c r="M73" s="20"/>
      <c r="N73" s="20"/>
    </row>
    <row r="74" spans="1:14" s="9" customFormat="1" ht="36">
      <c r="A74" s="17">
        <v>13007</v>
      </c>
      <c r="B74" s="23" t="s">
        <v>74</v>
      </c>
      <c r="C74" s="24" t="s">
        <v>14</v>
      </c>
      <c r="D74" s="245">
        <v>67203</v>
      </c>
      <c r="E74" s="246">
        <v>104</v>
      </c>
      <c r="F74" s="191">
        <f t="shared" si="7"/>
        <v>6989112</v>
      </c>
      <c r="G74" s="8"/>
      <c r="H74" s="20"/>
      <c r="I74" s="20"/>
      <c r="J74" s="20"/>
      <c r="K74" s="20"/>
      <c r="L74" s="20"/>
      <c r="M74" s="20"/>
      <c r="N74" s="20"/>
    </row>
    <row r="75" spans="1:14" s="9" customFormat="1" ht="12">
      <c r="A75" s="25"/>
      <c r="B75" s="26"/>
      <c r="C75" s="27"/>
      <c r="D75" s="243"/>
      <c r="E75" s="243"/>
      <c r="F75" s="28">
        <f>SUM(F68:F74)</f>
        <v>775439906</v>
      </c>
      <c r="G75" s="8"/>
      <c r="H75" s="20"/>
      <c r="I75" s="20"/>
      <c r="J75" s="29"/>
      <c r="K75" s="29"/>
      <c r="L75" s="29"/>
      <c r="M75" s="29"/>
      <c r="N75" s="29"/>
    </row>
    <row r="76" spans="1:14" s="9" customFormat="1" ht="12">
      <c r="A76" s="14">
        <v>14</v>
      </c>
      <c r="B76" s="15" t="s">
        <v>75</v>
      </c>
      <c r="C76" s="16"/>
      <c r="D76" s="243"/>
      <c r="E76" s="243"/>
      <c r="F76" s="190"/>
      <c r="G76" s="8"/>
      <c r="H76" s="20"/>
      <c r="I76" s="20"/>
      <c r="J76" s="8"/>
      <c r="K76" s="8"/>
      <c r="L76" s="8"/>
      <c r="M76" s="8"/>
      <c r="N76" s="8"/>
    </row>
    <row r="77" spans="1:14" s="9" customFormat="1" ht="12">
      <c r="A77" s="17"/>
      <c r="B77" s="15" t="s">
        <v>76</v>
      </c>
      <c r="C77" s="22"/>
      <c r="D77" s="243"/>
      <c r="E77" s="243"/>
      <c r="F77" s="190"/>
      <c r="G77" s="8"/>
      <c r="H77" s="20"/>
      <c r="I77" s="20"/>
      <c r="J77" s="38"/>
      <c r="K77" s="38"/>
      <c r="L77" s="38"/>
      <c r="M77" s="38"/>
      <c r="N77" s="38"/>
    </row>
    <row r="78" spans="1:14" s="9" customFormat="1" ht="101.25" customHeight="1">
      <c r="A78" s="17">
        <v>14001</v>
      </c>
      <c r="B78" s="36" t="s">
        <v>77</v>
      </c>
      <c r="C78" s="22" t="s">
        <v>12</v>
      </c>
      <c r="D78" s="246">
        <v>373860</v>
      </c>
      <c r="E78" s="246">
        <v>31.5</v>
      </c>
      <c r="F78" s="191">
        <f t="shared" ref="F78:F101" si="8">+D78*E78</f>
        <v>11776590</v>
      </c>
      <c r="G78" s="8"/>
      <c r="H78" s="20"/>
      <c r="I78" s="20"/>
      <c r="J78" s="20"/>
      <c r="K78" s="20"/>
      <c r="L78" s="20"/>
      <c r="M78" s="20"/>
      <c r="N78" s="20"/>
    </row>
    <row r="79" spans="1:14" s="9" customFormat="1" ht="105.75" customHeight="1">
      <c r="A79" s="17">
        <v>14002</v>
      </c>
      <c r="B79" s="36" t="s">
        <v>78</v>
      </c>
      <c r="C79" s="22" t="s">
        <v>12</v>
      </c>
      <c r="D79" s="246">
        <v>816390</v>
      </c>
      <c r="E79" s="246">
        <v>4.8</v>
      </c>
      <c r="F79" s="191">
        <f t="shared" si="8"/>
        <v>3918672</v>
      </c>
      <c r="G79" s="8"/>
      <c r="H79" s="20"/>
      <c r="I79" s="20"/>
      <c r="J79" s="20"/>
      <c r="K79" s="20"/>
      <c r="L79" s="20"/>
      <c r="M79" s="20"/>
      <c r="N79" s="20"/>
    </row>
    <row r="80" spans="1:14" s="9" customFormat="1" ht="99.75" customHeight="1">
      <c r="A80" s="17">
        <v>14003</v>
      </c>
      <c r="B80" s="36" t="s">
        <v>79</v>
      </c>
      <c r="C80" s="192" t="s">
        <v>12</v>
      </c>
      <c r="D80" s="246">
        <v>3780888</v>
      </c>
      <c r="E80" s="246">
        <v>3.5999999999999996</v>
      </c>
      <c r="F80" s="191">
        <f t="shared" si="8"/>
        <v>13611196.799999999</v>
      </c>
      <c r="G80" s="8"/>
      <c r="H80" s="20"/>
      <c r="I80" s="20"/>
      <c r="J80" s="20"/>
      <c r="K80" s="20"/>
      <c r="L80" s="20"/>
      <c r="M80" s="20"/>
      <c r="N80" s="20"/>
    </row>
    <row r="81" spans="1:15" s="9" customFormat="1" ht="84">
      <c r="A81" s="17">
        <v>14004</v>
      </c>
      <c r="B81" s="36" t="s">
        <v>80</v>
      </c>
      <c r="C81" s="22" t="s">
        <v>12</v>
      </c>
      <c r="D81" s="246">
        <v>331656</v>
      </c>
      <c r="E81" s="246">
        <v>7.5</v>
      </c>
      <c r="F81" s="191">
        <f t="shared" si="8"/>
        <v>2487420</v>
      </c>
      <c r="G81" s="8"/>
      <c r="H81" s="20"/>
      <c r="I81" s="20"/>
      <c r="J81" s="20"/>
      <c r="K81" s="20"/>
      <c r="L81" s="20"/>
      <c r="M81" s="20"/>
      <c r="N81" s="20"/>
    </row>
    <row r="82" spans="1:15" s="9" customFormat="1" ht="84">
      <c r="A82" s="17">
        <v>14005</v>
      </c>
      <c r="B82" s="36" t="s">
        <v>81</v>
      </c>
      <c r="C82" s="22" t="s">
        <v>12</v>
      </c>
      <c r="D82" s="246">
        <v>325595</v>
      </c>
      <c r="E82" s="246">
        <v>89.399999999999991</v>
      </c>
      <c r="F82" s="191">
        <f t="shared" si="8"/>
        <v>29108192.999999996</v>
      </c>
      <c r="G82" s="8"/>
      <c r="H82" s="20"/>
      <c r="I82" s="20"/>
      <c r="J82" s="20"/>
      <c r="K82" s="20"/>
      <c r="L82" s="20"/>
      <c r="M82" s="20"/>
      <c r="N82" s="20"/>
    </row>
    <row r="83" spans="1:15" s="9" customFormat="1" ht="84">
      <c r="A83" s="17">
        <v>14006</v>
      </c>
      <c r="B83" s="36" t="s">
        <v>82</v>
      </c>
      <c r="C83" s="22" t="s">
        <v>12</v>
      </c>
      <c r="D83" s="246">
        <v>335528</v>
      </c>
      <c r="E83" s="246">
        <v>9</v>
      </c>
      <c r="F83" s="191">
        <f t="shared" si="8"/>
        <v>3019752</v>
      </c>
      <c r="G83" s="8"/>
      <c r="H83" s="20"/>
      <c r="I83" s="20"/>
      <c r="J83" s="20"/>
      <c r="K83" s="20"/>
      <c r="L83" s="20"/>
      <c r="M83" s="20"/>
      <c r="N83" s="20"/>
    </row>
    <row r="84" spans="1:15" s="9" customFormat="1" ht="96">
      <c r="A84" s="17">
        <v>14007</v>
      </c>
      <c r="B84" s="36" t="s">
        <v>83</v>
      </c>
      <c r="C84" s="22" t="s">
        <v>12</v>
      </c>
      <c r="D84" s="246">
        <v>766868</v>
      </c>
      <c r="E84" s="246">
        <v>3.5999999999999996</v>
      </c>
      <c r="F84" s="191">
        <f t="shared" si="8"/>
        <v>2760724.8</v>
      </c>
      <c r="G84" s="8"/>
      <c r="H84" s="20"/>
      <c r="I84" s="20"/>
      <c r="J84" s="20"/>
      <c r="K84" s="20"/>
      <c r="L84" s="20"/>
      <c r="M84" s="20"/>
      <c r="N84" s="20"/>
    </row>
    <row r="85" spans="1:15" s="9" customFormat="1" ht="12">
      <c r="A85" s="17"/>
      <c r="B85" s="39" t="s">
        <v>84</v>
      </c>
      <c r="C85" s="22"/>
      <c r="D85" s="246"/>
      <c r="E85" s="246"/>
      <c r="F85" s="191"/>
      <c r="G85" s="8"/>
      <c r="H85" s="20"/>
      <c r="I85" s="20"/>
      <c r="J85" s="8"/>
      <c r="K85" s="8"/>
      <c r="L85" s="8"/>
      <c r="M85" s="8"/>
      <c r="N85" s="8"/>
      <c r="O85" s="8"/>
    </row>
    <row r="86" spans="1:15" s="9" customFormat="1" ht="84">
      <c r="A86" s="17">
        <v>14008</v>
      </c>
      <c r="B86" s="36" t="s">
        <v>85</v>
      </c>
      <c r="C86" s="22" t="s">
        <v>12</v>
      </c>
      <c r="D86" s="246">
        <v>1317314</v>
      </c>
      <c r="E86" s="246">
        <v>1.2929999999999997</v>
      </c>
      <c r="F86" s="191">
        <f t="shared" si="8"/>
        <v>1703287.0019999996</v>
      </c>
      <c r="G86" s="8"/>
      <c r="H86" s="20"/>
      <c r="I86" s="20"/>
      <c r="J86" s="20"/>
      <c r="K86" s="20"/>
      <c r="L86" s="20"/>
      <c r="M86" s="20"/>
      <c r="N86" s="20"/>
    </row>
    <row r="87" spans="1:15" s="9" customFormat="1" ht="84">
      <c r="A87" s="17">
        <v>14009</v>
      </c>
      <c r="B87" s="36" t="s">
        <v>86</v>
      </c>
      <c r="C87" s="22" t="s">
        <v>12</v>
      </c>
      <c r="D87" s="246">
        <v>678345</v>
      </c>
      <c r="E87" s="246">
        <v>117.9</v>
      </c>
      <c r="F87" s="191">
        <f t="shared" si="8"/>
        <v>79976875.5</v>
      </c>
      <c r="G87" s="8"/>
      <c r="H87" s="20"/>
      <c r="I87" s="20"/>
      <c r="J87" s="20"/>
      <c r="K87" s="20"/>
      <c r="L87" s="20"/>
      <c r="M87" s="20"/>
      <c r="N87" s="20"/>
    </row>
    <row r="88" spans="1:15" s="9" customFormat="1" ht="72">
      <c r="A88" s="17">
        <v>14010</v>
      </c>
      <c r="B88" s="36" t="s">
        <v>87</v>
      </c>
      <c r="C88" s="22" t="s">
        <v>12</v>
      </c>
      <c r="D88" s="246">
        <v>907000</v>
      </c>
      <c r="E88" s="246">
        <v>24.3</v>
      </c>
      <c r="F88" s="191">
        <f t="shared" si="8"/>
        <v>22040100</v>
      </c>
      <c r="G88" s="8"/>
      <c r="H88" s="20"/>
      <c r="I88" s="20"/>
      <c r="J88" s="20"/>
      <c r="K88" s="20"/>
      <c r="L88" s="20"/>
      <c r="M88" s="20"/>
      <c r="N88" s="20"/>
    </row>
    <row r="89" spans="1:15" s="9" customFormat="1" ht="72">
      <c r="A89" s="17">
        <v>14011</v>
      </c>
      <c r="B89" s="36" t="s">
        <v>88</v>
      </c>
      <c r="C89" s="22" t="s">
        <v>12</v>
      </c>
      <c r="D89" s="246">
        <v>850000</v>
      </c>
      <c r="E89" s="246">
        <v>16.2</v>
      </c>
      <c r="F89" s="191">
        <f t="shared" si="8"/>
        <v>13770000</v>
      </c>
      <c r="G89" s="8"/>
      <c r="H89" s="20"/>
      <c r="I89" s="20"/>
      <c r="J89" s="20"/>
      <c r="K89" s="20"/>
      <c r="L89" s="20"/>
      <c r="M89" s="20"/>
      <c r="N89" s="20"/>
    </row>
    <row r="90" spans="1:15" s="9" customFormat="1" ht="60">
      <c r="A90" s="17">
        <v>14012</v>
      </c>
      <c r="B90" s="36" t="s">
        <v>89</v>
      </c>
      <c r="C90" s="22" t="s">
        <v>12</v>
      </c>
      <c r="D90" s="246">
        <v>1424000</v>
      </c>
      <c r="E90" s="246">
        <v>2.4</v>
      </c>
      <c r="F90" s="191">
        <f t="shared" si="8"/>
        <v>3417600</v>
      </c>
      <c r="G90" s="8"/>
      <c r="H90" s="20"/>
      <c r="I90" s="20"/>
      <c r="J90" s="20"/>
      <c r="K90" s="20"/>
      <c r="L90" s="20"/>
      <c r="M90" s="20"/>
      <c r="N90" s="20"/>
    </row>
    <row r="91" spans="1:15" s="9" customFormat="1" ht="12">
      <c r="A91" s="17"/>
      <c r="B91" s="39" t="s">
        <v>90</v>
      </c>
      <c r="C91" s="22"/>
      <c r="D91" s="246"/>
      <c r="E91" s="246"/>
      <c r="F91" s="191"/>
      <c r="G91" s="8"/>
      <c r="H91" s="20"/>
      <c r="I91" s="20"/>
      <c r="J91" s="8"/>
      <c r="K91" s="8"/>
      <c r="L91" s="8"/>
      <c r="M91" s="8"/>
      <c r="N91" s="8"/>
      <c r="O91" s="8"/>
    </row>
    <row r="92" spans="1:15" s="9" customFormat="1" ht="112.5" customHeight="1">
      <c r="A92" s="17">
        <v>14013</v>
      </c>
      <c r="B92" s="36" t="s">
        <v>91</v>
      </c>
      <c r="C92" s="22" t="s">
        <v>12</v>
      </c>
      <c r="D92" s="246">
        <v>1146000</v>
      </c>
      <c r="E92" s="246">
        <v>466.5</v>
      </c>
      <c r="F92" s="191">
        <f t="shared" si="8"/>
        <v>534609000</v>
      </c>
      <c r="G92" s="8"/>
      <c r="H92" s="20"/>
      <c r="I92" s="20"/>
      <c r="J92" s="20"/>
      <c r="K92" s="20"/>
      <c r="L92" s="20"/>
      <c r="M92" s="20"/>
      <c r="N92" s="20"/>
    </row>
    <row r="93" spans="1:15" s="9" customFormat="1" ht="82.5" customHeight="1">
      <c r="A93" s="17">
        <v>14014</v>
      </c>
      <c r="B93" s="193" t="s">
        <v>92</v>
      </c>
      <c r="C93" s="22" t="s">
        <v>12</v>
      </c>
      <c r="D93" s="246">
        <v>424400</v>
      </c>
      <c r="E93" s="246">
        <v>59.4</v>
      </c>
      <c r="F93" s="191">
        <f t="shared" si="8"/>
        <v>25209360</v>
      </c>
      <c r="G93" s="8"/>
      <c r="H93" s="20"/>
      <c r="I93" s="20"/>
      <c r="J93" s="20"/>
      <c r="K93" s="20"/>
      <c r="L93" s="20"/>
      <c r="M93" s="20"/>
      <c r="N93" s="20"/>
    </row>
    <row r="94" spans="1:15" s="9" customFormat="1" ht="83.25" customHeight="1">
      <c r="A94" s="17">
        <v>14015</v>
      </c>
      <c r="B94" s="36" t="s">
        <v>93</v>
      </c>
      <c r="C94" s="22" t="s">
        <v>12</v>
      </c>
      <c r="D94" s="246">
        <v>597700</v>
      </c>
      <c r="E94" s="246">
        <v>377.1</v>
      </c>
      <c r="F94" s="191">
        <f t="shared" si="8"/>
        <v>225392670</v>
      </c>
      <c r="G94" s="8"/>
      <c r="H94" s="20"/>
      <c r="I94" s="20"/>
      <c r="J94" s="20"/>
      <c r="K94" s="20"/>
      <c r="L94" s="20"/>
      <c r="M94" s="20"/>
      <c r="N94" s="20"/>
    </row>
    <row r="95" spans="1:15" s="9" customFormat="1" ht="12">
      <c r="A95" s="17"/>
      <c r="B95" s="39" t="s">
        <v>94</v>
      </c>
      <c r="C95" s="22"/>
      <c r="D95" s="246"/>
      <c r="E95" s="246"/>
      <c r="F95" s="191"/>
      <c r="G95" s="8"/>
      <c r="H95" s="20"/>
      <c r="I95" s="20"/>
      <c r="J95" s="8"/>
      <c r="K95" s="8"/>
      <c r="L95" s="8"/>
      <c r="M95" s="8"/>
      <c r="N95" s="8"/>
      <c r="O95" s="8"/>
    </row>
    <row r="96" spans="1:15" s="9" customFormat="1" ht="24">
      <c r="A96" s="17">
        <v>14016</v>
      </c>
      <c r="B96" s="32" t="s">
        <v>95</v>
      </c>
      <c r="C96" s="192" t="s">
        <v>14</v>
      </c>
      <c r="D96" s="246">
        <v>907000</v>
      </c>
      <c r="E96" s="246">
        <v>1.2</v>
      </c>
      <c r="F96" s="191">
        <f t="shared" si="8"/>
        <v>1088400</v>
      </c>
      <c r="G96" s="8"/>
      <c r="H96" s="20"/>
      <c r="I96" s="20"/>
      <c r="J96" s="20"/>
      <c r="K96" s="20"/>
      <c r="L96" s="20"/>
      <c r="M96" s="20"/>
      <c r="N96" s="20"/>
    </row>
    <row r="97" spans="1:15" s="9" customFormat="1" ht="84">
      <c r="A97" s="17">
        <v>14017</v>
      </c>
      <c r="B97" s="36" t="s">
        <v>96</v>
      </c>
      <c r="C97" s="22" t="s">
        <v>14</v>
      </c>
      <c r="D97" s="246">
        <v>327205</v>
      </c>
      <c r="E97" s="246">
        <v>322.97999999999996</v>
      </c>
      <c r="F97" s="191">
        <f t="shared" si="8"/>
        <v>105680670.89999999</v>
      </c>
      <c r="G97" s="8"/>
      <c r="H97" s="20"/>
      <c r="I97" s="20"/>
      <c r="J97" s="20"/>
      <c r="K97" s="20"/>
      <c r="L97" s="20"/>
      <c r="M97" s="20"/>
      <c r="N97" s="20"/>
    </row>
    <row r="98" spans="1:15" s="9" customFormat="1" ht="60">
      <c r="A98" s="17">
        <v>14018</v>
      </c>
      <c r="B98" s="36" t="s">
        <v>97</v>
      </c>
      <c r="C98" s="22" t="s">
        <v>12</v>
      </c>
      <c r="D98" s="246">
        <v>265390</v>
      </c>
      <c r="E98" s="246">
        <v>13.875300000000001</v>
      </c>
      <c r="F98" s="191">
        <f t="shared" si="8"/>
        <v>3682365.8670000001</v>
      </c>
      <c r="G98" s="8"/>
      <c r="H98" s="20"/>
      <c r="I98" s="20"/>
      <c r="J98" s="20"/>
      <c r="K98" s="20"/>
      <c r="L98" s="20"/>
      <c r="M98" s="20"/>
      <c r="N98" s="20"/>
    </row>
    <row r="99" spans="1:15" s="9" customFormat="1" ht="60">
      <c r="A99" s="17">
        <v>14019</v>
      </c>
      <c r="B99" s="36" t="s">
        <v>98</v>
      </c>
      <c r="C99" s="22" t="s">
        <v>12</v>
      </c>
      <c r="D99" s="246">
        <v>207410</v>
      </c>
      <c r="E99" s="246">
        <v>73.199699999999993</v>
      </c>
      <c r="F99" s="191">
        <f t="shared" si="8"/>
        <v>15182349.776999999</v>
      </c>
      <c r="G99" s="8"/>
      <c r="H99" s="20"/>
      <c r="I99" s="20"/>
      <c r="J99" s="20"/>
      <c r="K99" s="20"/>
      <c r="L99" s="20"/>
      <c r="M99" s="20"/>
      <c r="N99" s="20"/>
    </row>
    <row r="100" spans="1:15" s="9" customFormat="1" ht="36">
      <c r="A100" s="17">
        <v>14020</v>
      </c>
      <c r="B100" s="36" t="s">
        <v>99</v>
      </c>
      <c r="C100" s="22" t="s">
        <v>14</v>
      </c>
      <c r="D100" s="246">
        <v>321421</v>
      </c>
      <c r="E100" s="246">
        <v>103.58999999999999</v>
      </c>
      <c r="F100" s="191">
        <f t="shared" si="8"/>
        <v>33296001.389999997</v>
      </c>
      <c r="G100" s="8"/>
      <c r="H100" s="20"/>
      <c r="I100" s="20"/>
      <c r="J100" s="20"/>
      <c r="K100" s="20"/>
      <c r="L100" s="20"/>
      <c r="M100" s="20"/>
      <c r="N100" s="20"/>
    </row>
    <row r="101" spans="1:15" s="9" customFormat="1" ht="24">
      <c r="A101" s="17">
        <v>14021</v>
      </c>
      <c r="B101" s="23" t="s">
        <v>100</v>
      </c>
      <c r="C101" s="24" t="s">
        <v>14</v>
      </c>
      <c r="D101" s="245">
        <v>205533</v>
      </c>
      <c r="E101" s="246">
        <v>82.872</v>
      </c>
      <c r="F101" s="191">
        <f t="shared" si="8"/>
        <v>17032930.776000001</v>
      </c>
      <c r="G101" s="8"/>
      <c r="H101" s="20"/>
      <c r="I101" s="20"/>
      <c r="J101" s="20"/>
      <c r="K101" s="20"/>
      <c r="L101" s="20"/>
      <c r="M101" s="20"/>
      <c r="N101" s="20"/>
    </row>
    <row r="102" spans="1:15" s="9" customFormat="1" ht="12">
      <c r="A102" s="25"/>
      <c r="B102" s="26"/>
      <c r="C102" s="27"/>
      <c r="D102" s="243"/>
      <c r="E102" s="243"/>
      <c r="F102" s="28">
        <f>SUM(F78:F101)</f>
        <v>1148764159.8120003</v>
      </c>
      <c r="G102" s="8"/>
      <c r="H102" s="20"/>
      <c r="I102" s="20"/>
      <c r="J102" s="29"/>
      <c r="K102" s="29"/>
      <c r="L102" s="29"/>
      <c r="M102" s="29"/>
      <c r="N102" s="29"/>
    </row>
    <row r="103" spans="1:15" s="9" customFormat="1" ht="12">
      <c r="A103" s="14">
        <v>18</v>
      </c>
      <c r="B103" s="15" t="s">
        <v>101</v>
      </c>
      <c r="C103" s="16"/>
      <c r="D103" s="243"/>
      <c r="E103" s="243"/>
      <c r="F103" s="191"/>
      <c r="G103" s="8"/>
      <c r="H103" s="20"/>
      <c r="I103" s="20"/>
      <c r="J103" s="38"/>
      <c r="K103" s="38"/>
      <c r="L103" s="38"/>
      <c r="M103" s="38"/>
      <c r="N103" s="38"/>
    </row>
    <row r="104" spans="1:15" s="9" customFormat="1" ht="12">
      <c r="A104" s="17"/>
      <c r="B104" s="15" t="s">
        <v>102</v>
      </c>
      <c r="C104" s="22"/>
      <c r="D104" s="247"/>
      <c r="E104" s="247"/>
      <c r="F104" s="20"/>
      <c r="G104" s="8"/>
      <c r="H104" s="20"/>
      <c r="I104" s="20"/>
      <c r="J104" s="8"/>
      <c r="K104" s="8"/>
      <c r="L104" s="8"/>
      <c r="M104" s="8"/>
      <c r="N104" s="8"/>
      <c r="O104" s="8"/>
    </row>
    <row r="105" spans="1:15" s="9" customFormat="1" ht="12">
      <c r="A105" s="17">
        <v>18001</v>
      </c>
      <c r="B105" s="21" t="s">
        <v>103</v>
      </c>
      <c r="C105" s="22" t="s">
        <v>14</v>
      </c>
      <c r="D105" s="246">
        <v>49013</v>
      </c>
      <c r="E105" s="246">
        <v>128</v>
      </c>
      <c r="F105" s="191">
        <f t="shared" ref="F105:F116" si="9">+D105*E105</f>
        <v>6273664</v>
      </c>
      <c r="G105" s="8"/>
      <c r="H105" s="20"/>
      <c r="I105" s="20"/>
      <c r="J105" s="20"/>
      <c r="K105" s="20"/>
      <c r="L105" s="20"/>
      <c r="M105" s="20"/>
      <c r="N105" s="20"/>
    </row>
    <row r="106" spans="1:15" s="9" customFormat="1" ht="12">
      <c r="A106" s="17">
        <v>18002</v>
      </c>
      <c r="B106" s="21" t="s">
        <v>104</v>
      </c>
      <c r="C106" s="22" t="s">
        <v>14</v>
      </c>
      <c r="D106" s="246">
        <v>73937</v>
      </c>
      <c r="E106" s="246">
        <v>6</v>
      </c>
      <c r="F106" s="191">
        <f t="shared" si="9"/>
        <v>443622</v>
      </c>
      <c r="G106" s="8"/>
      <c r="H106" s="20"/>
      <c r="I106" s="20"/>
      <c r="J106" s="20"/>
      <c r="K106" s="20"/>
      <c r="L106" s="20"/>
      <c r="M106" s="20"/>
      <c r="N106" s="20"/>
    </row>
    <row r="107" spans="1:15" s="9" customFormat="1" ht="12">
      <c r="A107" s="17">
        <v>18003</v>
      </c>
      <c r="B107" s="21" t="s">
        <v>105</v>
      </c>
      <c r="C107" s="24" t="s">
        <v>6</v>
      </c>
      <c r="D107" s="246">
        <v>62607</v>
      </c>
      <c r="E107" s="246">
        <v>42</v>
      </c>
      <c r="F107" s="191">
        <f t="shared" si="9"/>
        <v>2629494</v>
      </c>
      <c r="G107" s="8"/>
      <c r="H107" s="20"/>
      <c r="I107" s="20"/>
      <c r="J107" s="20"/>
      <c r="K107" s="20"/>
      <c r="L107" s="20"/>
      <c r="M107" s="20"/>
      <c r="N107" s="20"/>
    </row>
    <row r="108" spans="1:15" s="9" customFormat="1" ht="12">
      <c r="A108" s="17">
        <v>18004</v>
      </c>
      <c r="B108" s="21" t="s">
        <v>106</v>
      </c>
      <c r="C108" s="24" t="s">
        <v>6</v>
      </c>
      <c r="D108" s="246">
        <v>60330</v>
      </c>
      <c r="E108" s="246">
        <v>12</v>
      </c>
      <c r="F108" s="191">
        <f t="shared" si="9"/>
        <v>723960</v>
      </c>
      <c r="G108" s="8"/>
      <c r="H108" s="20"/>
      <c r="I108" s="20"/>
      <c r="J108" s="20"/>
      <c r="K108" s="20"/>
      <c r="L108" s="20"/>
      <c r="M108" s="20"/>
      <c r="N108" s="20"/>
    </row>
    <row r="109" spans="1:15" s="9" customFormat="1" ht="24">
      <c r="A109" s="17">
        <v>18005</v>
      </c>
      <c r="B109" s="21" t="s">
        <v>107</v>
      </c>
      <c r="C109" s="24" t="s">
        <v>6</v>
      </c>
      <c r="D109" s="246">
        <v>432746</v>
      </c>
      <c r="E109" s="246">
        <v>2</v>
      </c>
      <c r="F109" s="191">
        <f t="shared" si="9"/>
        <v>865492</v>
      </c>
      <c r="G109" s="8"/>
      <c r="H109" s="20"/>
      <c r="I109" s="20"/>
      <c r="J109" s="20"/>
      <c r="K109" s="20"/>
      <c r="L109" s="20"/>
      <c r="M109" s="20"/>
      <c r="N109" s="20"/>
    </row>
    <row r="110" spans="1:15" s="9" customFormat="1" ht="12">
      <c r="A110" s="17">
        <v>18006</v>
      </c>
      <c r="B110" s="21" t="s">
        <v>108</v>
      </c>
      <c r="C110" s="24" t="s">
        <v>6</v>
      </c>
      <c r="D110" s="246">
        <v>431821</v>
      </c>
      <c r="E110" s="246">
        <v>1</v>
      </c>
      <c r="F110" s="191">
        <f t="shared" si="9"/>
        <v>431821</v>
      </c>
      <c r="G110" s="8"/>
      <c r="H110" s="20"/>
      <c r="I110" s="20"/>
      <c r="J110" s="20"/>
      <c r="K110" s="20"/>
      <c r="L110" s="20"/>
      <c r="M110" s="20"/>
      <c r="N110" s="20"/>
    </row>
    <row r="111" spans="1:15" s="9" customFormat="1" ht="12">
      <c r="A111" s="17">
        <v>18007</v>
      </c>
      <c r="B111" s="21" t="s">
        <v>109</v>
      </c>
      <c r="C111" s="24" t="s">
        <v>6</v>
      </c>
      <c r="D111" s="246">
        <v>657648</v>
      </c>
      <c r="E111" s="246">
        <v>1</v>
      </c>
      <c r="F111" s="191">
        <f t="shared" si="9"/>
        <v>657648</v>
      </c>
      <c r="G111" s="8"/>
      <c r="H111" s="20"/>
      <c r="I111" s="20"/>
      <c r="J111" s="20"/>
      <c r="K111" s="20"/>
      <c r="L111" s="20"/>
      <c r="M111" s="20"/>
      <c r="N111" s="20"/>
    </row>
    <row r="112" spans="1:15" s="9" customFormat="1" ht="12">
      <c r="A112" s="17">
        <v>18008</v>
      </c>
      <c r="B112" s="21" t="s">
        <v>110</v>
      </c>
      <c r="C112" s="24" t="s">
        <v>6</v>
      </c>
      <c r="D112" s="246">
        <v>1053945</v>
      </c>
      <c r="E112" s="246">
        <v>1</v>
      </c>
      <c r="F112" s="191">
        <f t="shared" si="9"/>
        <v>1053945</v>
      </c>
      <c r="G112" s="8"/>
      <c r="H112" s="20"/>
      <c r="I112" s="20"/>
      <c r="J112" s="20"/>
      <c r="K112" s="20"/>
      <c r="L112" s="20"/>
      <c r="M112" s="20"/>
      <c r="N112" s="20"/>
    </row>
    <row r="113" spans="1:15" s="9" customFormat="1" ht="12">
      <c r="A113" s="17">
        <v>18009</v>
      </c>
      <c r="B113" s="21" t="s">
        <v>111</v>
      </c>
      <c r="C113" s="24" t="s">
        <v>6</v>
      </c>
      <c r="D113" s="246">
        <v>386678</v>
      </c>
      <c r="E113" s="246">
        <v>2</v>
      </c>
      <c r="F113" s="191">
        <f t="shared" si="9"/>
        <v>773356</v>
      </c>
      <c r="G113" s="8"/>
      <c r="H113" s="20"/>
      <c r="I113" s="20"/>
      <c r="J113" s="20"/>
      <c r="K113" s="20"/>
      <c r="L113" s="20"/>
      <c r="M113" s="20"/>
      <c r="N113" s="20"/>
    </row>
    <row r="114" spans="1:15" s="9" customFormat="1" ht="12">
      <c r="A114" s="17">
        <v>18010</v>
      </c>
      <c r="B114" s="21" t="s">
        <v>112</v>
      </c>
      <c r="C114" s="24" t="s">
        <v>6</v>
      </c>
      <c r="D114" s="246">
        <v>160542</v>
      </c>
      <c r="E114" s="246">
        <v>1</v>
      </c>
      <c r="F114" s="191">
        <f t="shared" si="9"/>
        <v>160542</v>
      </c>
      <c r="G114" s="8"/>
      <c r="H114" s="20"/>
      <c r="I114" s="20"/>
      <c r="J114" s="20"/>
      <c r="K114" s="20"/>
      <c r="L114" s="20"/>
      <c r="M114" s="20"/>
      <c r="N114" s="20"/>
    </row>
    <row r="115" spans="1:15" s="9" customFormat="1" ht="12">
      <c r="A115" s="17">
        <v>18011</v>
      </c>
      <c r="B115" s="21" t="s">
        <v>113</v>
      </c>
      <c r="C115" s="24" t="s">
        <v>6</v>
      </c>
      <c r="D115" s="246">
        <v>763580</v>
      </c>
      <c r="E115" s="246">
        <v>1</v>
      </c>
      <c r="F115" s="191">
        <f t="shared" si="9"/>
        <v>763580</v>
      </c>
      <c r="G115" s="8"/>
      <c r="H115" s="20"/>
      <c r="I115" s="20"/>
      <c r="J115" s="20"/>
      <c r="K115" s="20"/>
      <c r="L115" s="20"/>
      <c r="M115" s="20"/>
      <c r="N115" s="20"/>
    </row>
    <row r="116" spans="1:15" s="9" customFormat="1" ht="12">
      <c r="A116" s="17">
        <v>18012</v>
      </c>
      <c r="B116" s="21" t="s">
        <v>114</v>
      </c>
      <c r="C116" s="24" t="s">
        <v>6</v>
      </c>
      <c r="D116" s="246">
        <v>19715</v>
      </c>
      <c r="E116" s="246">
        <v>5</v>
      </c>
      <c r="F116" s="191">
        <f t="shared" si="9"/>
        <v>98575</v>
      </c>
      <c r="G116" s="8"/>
      <c r="H116" s="20"/>
      <c r="I116" s="20"/>
      <c r="J116" s="20"/>
      <c r="K116" s="20"/>
      <c r="L116" s="20"/>
      <c r="M116" s="20"/>
      <c r="N116" s="20"/>
    </row>
    <row r="117" spans="1:15" s="9" customFormat="1" ht="12">
      <c r="A117" s="17"/>
      <c r="B117" s="15" t="s">
        <v>115</v>
      </c>
      <c r="C117" s="22"/>
      <c r="D117" s="246"/>
      <c r="E117" s="246"/>
      <c r="F117" s="191"/>
      <c r="G117" s="8"/>
      <c r="H117" s="20"/>
      <c r="I117" s="20"/>
      <c r="J117" s="8"/>
      <c r="K117" s="8"/>
      <c r="L117" s="8"/>
      <c r="M117" s="8"/>
      <c r="N117" s="8"/>
      <c r="O117" s="8"/>
    </row>
    <row r="118" spans="1:15" s="9" customFormat="1" ht="12">
      <c r="A118" s="17">
        <v>18013</v>
      </c>
      <c r="B118" s="21" t="s">
        <v>116</v>
      </c>
      <c r="C118" s="22" t="s">
        <v>14</v>
      </c>
      <c r="D118" s="246">
        <v>5979</v>
      </c>
      <c r="E118" s="246">
        <v>791</v>
      </c>
      <c r="F118" s="191">
        <f t="shared" ref="F118:F148" si="10">+D118*E118</f>
        <v>4729389</v>
      </c>
      <c r="G118" s="8"/>
      <c r="H118" s="20"/>
      <c r="I118" s="20"/>
      <c r="J118" s="20"/>
      <c r="K118" s="20"/>
      <c r="L118" s="20"/>
      <c r="M118" s="20"/>
      <c r="N118" s="20"/>
    </row>
    <row r="119" spans="1:15" s="9" customFormat="1" ht="12">
      <c r="A119" s="17">
        <v>18014</v>
      </c>
      <c r="B119" s="21" t="s">
        <v>117</v>
      </c>
      <c r="C119" s="22" t="s">
        <v>14</v>
      </c>
      <c r="D119" s="246">
        <v>8274</v>
      </c>
      <c r="E119" s="246">
        <v>167</v>
      </c>
      <c r="F119" s="191">
        <f t="shared" si="10"/>
        <v>1381758</v>
      </c>
      <c r="G119" s="8"/>
      <c r="H119" s="20"/>
      <c r="I119" s="20"/>
      <c r="J119" s="20"/>
      <c r="K119" s="20"/>
      <c r="L119" s="20"/>
      <c r="M119" s="20"/>
      <c r="N119" s="20"/>
    </row>
    <row r="120" spans="1:15" s="9" customFormat="1" ht="12">
      <c r="A120" s="17">
        <v>18015</v>
      </c>
      <c r="B120" s="21" t="s">
        <v>118</v>
      </c>
      <c r="C120" s="22" t="s">
        <v>14</v>
      </c>
      <c r="D120" s="246">
        <v>11128</v>
      </c>
      <c r="E120" s="246">
        <v>285</v>
      </c>
      <c r="F120" s="191">
        <f t="shared" si="10"/>
        <v>3171480</v>
      </c>
      <c r="G120" s="8"/>
      <c r="H120" s="20"/>
      <c r="I120" s="20"/>
      <c r="J120" s="20"/>
      <c r="K120" s="20"/>
      <c r="L120" s="20"/>
      <c r="M120" s="20"/>
      <c r="N120" s="20"/>
    </row>
    <row r="121" spans="1:15" s="9" customFormat="1" ht="12">
      <c r="A121" s="17">
        <v>18016</v>
      </c>
      <c r="B121" s="21" t="s">
        <v>119</v>
      </c>
      <c r="C121" s="22" t="s">
        <v>14</v>
      </c>
      <c r="D121" s="246">
        <v>13907</v>
      </c>
      <c r="E121" s="246">
        <v>55</v>
      </c>
      <c r="F121" s="191">
        <f t="shared" si="10"/>
        <v>764885</v>
      </c>
      <c r="G121" s="8"/>
      <c r="H121" s="20"/>
      <c r="I121" s="20"/>
      <c r="J121" s="20"/>
      <c r="K121" s="20"/>
      <c r="L121" s="20"/>
      <c r="M121" s="20"/>
      <c r="N121" s="20"/>
    </row>
    <row r="122" spans="1:15" s="9" customFormat="1" ht="12">
      <c r="A122" s="17">
        <v>18017</v>
      </c>
      <c r="B122" s="21" t="s">
        <v>120</v>
      </c>
      <c r="C122" s="22" t="s">
        <v>14</v>
      </c>
      <c r="D122" s="246">
        <v>16923</v>
      </c>
      <c r="E122" s="246">
        <v>161</v>
      </c>
      <c r="F122" s="191">
        <f t="shared" si="10"/>
        <v>2724603</v>
      </c>
      <c r="G122" s="8"/>
      <c r="H122" s="20"/>
      <c r="I122" s="20"/>
      <c r="J122" s="20"/>
      <c r="K122" s="20"/>
      <c r="L122" s="20"/>
      <c r="M122" s="20"/>
      <c r="N122" s="20"/>
    </row>
    <row r="123" spans="1:15" s="9" customFormat="1" ht="12">
      <c r="A123" s="17">
        <v>18018</v>
      </c>
      <c r="B123" s="21" t="s">
        <v>121</v>
      </c>
      <c r="C123" s="22" t="s">
        <v>14</v>
      </c>
      <c r="D123" s="246">
        <v>25906</v>
      </c>
      <c r="E123" s="246">
        <v>171</v>
      </c>
      <c r="F123" s="191">
        <f t="shared" si="10"/>
        <v>4429926</v>
      </c>
      <c r="G123" s="8"/>
      <c r="H123" s="20"/>
      <c r="I123" s="20"/>
      <c r="J123" s="20"/>
      <c r="K123" s="20"/>
      <c r="L123" s="20"/>
      <c r="M123" s="20"/>
      <c r="N123" s="20"/>
    </row>
    <row r="124" spans="1:15" s="9" customFormat="1" ht="12">
      <c r="A124" s="17">
        <v>18019</v>
      </c>
      <c r="B124" s="21" t="s">
        <v>122</v>
      </c>
      <c r="C124" s="22" t="s">
        <v>14</v>
      </c>
      <c r="D124" s="246">
        <v>49535</v>
      </c>
      <c r="E124" s="246">
        <v>20</v>
      </c>
      <c r="F124" s="191">
        <f t="shared" si="10"/>
        <v>990700</v>
      </c>
      <c r="G124" s="8"/>
      <c r="H124" s="20"/>
      <c r="I124" s="20"/>
      <c r="J124" s="20"/>
      <c r="K124" s="20"/>
      <c r="L124" s="20"/>
      <c r="M124" s="20"/>
      <c r="N124" s="20"/>
    </row>
    <row r="125" spans="1:15" s="9" customFormat="1" ht="12">
      <c r="A125" s="17">
        <v>18020</v>
      </c>
      <c r="B125" s="21" t="s">
        <v>123</v>
      </c>
      <c r="C125" s="22" t="s">
        <v>14</v>
      </c>
      <c r="D125" s="246">
        <v>57655</v>
      </c>
      <c r="E125" s="246">
        <v>10</v>
      </c>
      <c r="F125" s="191">
        <f t="shared" si="10"/>
        <v>576550</v>
      </c>
      <c r="G125" s="8"/>
      <c r="H125" s="20"/>
      <c r="I125" s="20"/>
      <c r="J125" s="20"/>
      <c r="K125" s="20"/>
      <c r="L125" s="20"/>
      <c r="M125" s="20"/>
      <c r="N125" s="20"/>
    </row>
    <row r="126" spans="1:15" s="9" customFormat="1" ht="12">
      <c r="A126" s="17">
        <v>18021</v>
      </c>
      <c r="B126" s="21" t="s">
        <v>124</v>
      </c>
      <c r="C126" s="24" t="s">
        <v>6</v>
      </c>
      <c r="D126" s="246">
        <v>2869</v>
      </c>
      <c r="E126" s="246">
        <v>935</v>
      </c>
      <c r="F126" s="191">
        <f t="shared" si="10"/>
        <v>2682515</v>
      </c>
      <c r="G126" s="8"/>
      <c r="H126" s="20"/>
      <c r="I126" s="20"/>
      <c r="J126" s="20"/>
      <c r="K126" s="20"/>
      <c r="L126" s="20"/>
      <c r="M126" s="20"/>
      <c r="N126" s="20"/>
    </row>
    <row r="127" spans="1:15" s="9" customFormat="1" ht="12">
      <c r="A127" s="17">
        <v>18022</v>
      </c>
      <c r="B127" s="21" t="s">
        <v>125</v>
      </c>
      <c r="C127" s="24" t="s">
        <v>6</v>
      </c>
      <c r="D127" s="246">
        <v>3535</v>
      </c>
      <c r="E127" s="246">
        <v>223</v>
      </c>
      <c r="F127" s="191">
        <f t="shared" si="10"/>
        <v>788305</v>
      </c>
      <c r="G127" s="8"/>
      <c r="H127" s="20"/>
      <c r="I127" s="20"/>
      <c r="J127" s="20"/>
      <c r="K127" s="20"/>
      <c r="L127" s="20"/>
      <c r="M127" s="20"/>
      <c r="N127" s="20"/>
    </row>
    <row r="128" spans="1:15" s="9" customFormat="1" ht="12">
      <c r="A128" s="17">
        <v>18023</v>
      </c>
      <c r="B128" s="21" t="s">
        <v>126</v>
      </c>
      <c r="C128" s="24" t="s">
        <v>6</v>
      </c>
      <c r="D128" s="246">
        <v>4655</v>
      </c>
      <c r="E128" s="246">
        <v>163</v>
      </c>
      <c r="F128" s="191">
        <f t="shared" si="10"/>
        <v>758765</v>
      </c>
      <c r="G128" s="8"/>
      <c r="H128" s="20"/>
      <c r="I128" s="20"/>
      <c r="J128" s="20"/>
      <c r="K128" s="20"/>
      <c r="L128" s="20"/>
      <c r="M128" s="20"/>
      <c r="N128" s="20"/>
    </row>
    <row r="129" spans="1:14" s="9" customFormat="1" ht="12">
      <c r="A129" s="17">
        <v>18024</v>
      </c>
      <c r="B129" s="21" t="s">
        <v>127</v>
      </c>
      <c r="C129" s="24" t="s">
        <v>6</v>
      </c>
      <c r="D129" s="246">
        <v>7247</v>
      </c>
      <c r="E129" s="246">
        <v>35</v>
      </c>
      <c r="F129" s="191">
        <f t="shared" si="10"/>
        <v>253645</v>
      </c>
      <c r="G129" s="8"/>
      <c r="H129" s="20"/>
      <c r="I129" s="20"/>
      <c r="J129" s="20"/>
      <c r="K129" s="20"/>
      <c r="L129" s="20"/>
      <c r="M129" s="20"/>
      <c r="N129" s="20"/>
    </row>
    <row r="130" spans="1:14" s="9" customFormat="1" ht="12">
      <c r="A130" s="17">
        <v>18025</v>
      </c>
      <c r="B130" s="21" t="s">
        <v>128</v>
      </c>
      <c r="C130" s="24" t="s">
        <v>6</v>
      </c>
      <c r="D130" s="246">
        <v>11050</v>
      </c>
      <c r="E130" s="246">
        <v>154</v>
      </c>
      <c r="F130" s="191">
        <f t="shared" si="10"/>
        <v>1701700</v>
      </c>
      <c r="G130" s="8"/>
      <c r="H130" s="20"/>
      <c r="I130" s="20"/>
      <c r="J130" s="20"/>
      <c r="K130" s="20"/>
      <c r="L130" s="20"/>
      <c r="M130" s="20"/>
      <c r="N130" s="20"/>
    </row>
    <row r="131" spans="1:14" s="9" customFormat="1" ht="12">
      <c r="A131" s="17">
        <v>18026</v>
      </c>
      <c r="B131" s="21" t="s">
        <v>129</v>
      </c>
      <c r="C131" s="24" t="s">
        <v>6</v>
      </c>
      <c r="D131" s="246">
        <v>25603</v>
      </c>
      <c r="E131" s="246">
        <v>58</v>
      </c>
      <c r="F131" s="191">
        <f t="shared" si="10"/>
        <v>1484974</v>
      </c>
      <c r="G131" s="8"/>
      <c r="H131" s="20"/>
      <c r="I131" s="20"/>
      <c r="J131" s="20"/>
      <c r="K131" s="20"/>
      <c r="L131" s="20"/>
      <c r="M131" s="20"/>
      <c r="N131" s="20"/>
    </row>
    <row r="132" spans="1:14" s="9" customFormat="1" ht="12">
      <c r="A132" s="17">
        <v>18027</v>
      </c>
      <c r="B132" s="21" t="s">
        <v>130</v>
      </c>
      <c r="C132" s="24" t="s">
        <v>6</v>
      </c>
      <c r="D132" s="246">
        <v>61934</v>
      </c>
      <c r="E132" s="246">
        <v>15</v>
      </c>
      <c r="F132" s="191">
        <f t="shared" si="10"/>
        <v>929010</v>
      </c>
      <c r="G132" s="8"/>
      <c r="H132" s="20"/>
      <c r="I132" s="20"/>
      <c r="J132" s="20"/>
      <c r="K132" s="20"/>
      <c r="L132" s="20"/>
      <c r="M132" s="20"/>
      <c r="N132" s="20"/>
    </row>
    <row r="133" spans="1:14" s="9" customFormat="1" ht="12">
      <c r="A133" s="17">
        <v>18028</v>
      </c>
      <c r="B133" s="21" t="s">
        <v>131</v>
      </c>
      <c r="C133" s="24" t="s">
        <v>6</v>
      </c>
      <c r="D133" s="246">
        <v>72707</v>
      </c>
      <c r="E133" s="246">
        <v>5</v>
      </c>
      <c r="F133" s="191">
        <f t="shared" si="10"/>
        <v>363535</v>
      </c>
      <c r="G133" s="8"/>
      <c r="H133" s="20"/>
      <c r="I133" s="20"/>
      <c r="J133" s="20"/>
      <c r="K133" s="20"/>
      <c r="L133" s="20"/>
      <c r="M133" s="20"/>
      <c r="N133" s="20"/>
    </row>
    <row r="134" spans="1:14" s="9" customFormat="1" ht="12">
      <c r="A134" s="17">
        <v>18029</v>
      </c>
      <c r="B134" s="21" t="s">
        <v>132</v>
      </c>
      <c r="C134" s="24" t="s">
        <v>6</v>
      </c>
      <c r="D134" s="246">
        <v>68698</v>
      </c>
      <c r="E134" s="246">
        <v>85</v>
      </c>
      <c r="F134" s="191">
        <f t="shared" si="10"/>
        <v>5839330</v>
      </c>
      <c r="G134" s="8"/>
      <c r="H134" s="20"/>
      <c r="I134" s="20"/>
      <c r="J134" s="20"/>
      <c r="K134" s="20"/>
      <c r="L134" s="20"/>
      <c r="M134" s="20"/>
      <c r="N134" s="20"/>
    </row>
    <row r="135" spans="1:14" s="9" customFormat="1" ht="12">
      <c r="A135" s="17">
        <v>18030</v>
      </c>
      <c r="B135" s="21" t="s">
        <v>133</v>
      </c>
      <c r="C135" s="24" t="s">
        <v>6</v>
      </c>
      <c r="D135" s="246">
        <v>84401</v>
      </c>
      <c r="E135" s="246">
        <v>11</v>
      </c>
      <c r="F135" s="191">
        <f t="shared" si="10"/>
        <v>928411</v>
      </c>
      <c r="G135" s="8"/>
      <c r="H135" s="20"/>
      <c r="I135" s="20"/>
      <c r="J135" s="20"/>
      <c r="K135" s="20"/>
      <c r="L135" s="20"/>
      <c r="M135" s="20"/>
      <c r="N135" s="20"/>
    </row>
    <row r="136" spans="1:14" s="9" customFormat="1" ht="12">
      <c r="A136" s="17">
        <v>18031</v>
      </c>
      <c r="B136" s="21" t="s">
        <v>134</v>
      </c>
      <c r="C136" s="24" t="s">
        <v>6</v>
      </c>
      <c r="D136" s="246">
        <v>117432</v>
      </c>
      <c r="E136" s="246">
        <v>2</v>
      </c>
      <c r="F136" s="191">
        <f t="shared" si="10"/>
        <v>234864</v>
      </c>
      <c r="G136" s="8"/>
      <c r="H136" s="20"/>
      <c r="I136" s="20"/>
      <c r="J136" s="20"/>
      <c r="K136" s="20"/>
      <c r="L136" s="20"/>
      <c r="M136" s="20"/>
      <c r="N136" s="20"/>
    </row>
    <row r="137" spans="1:14" s="9" customFormat="1" ht="12">
      <c r="A137" s="17">
        <v>18032</v>
      </c>
      <c r="B137" s="21" t="s">
        <v>135</v>
      </c>
      <c r="C137" s="24" t="s">
        <v>6</v>
      </c>
      <c r="D137" s="246">
        <v>156390</v>
      </c>
      <c r="E137" s="246">
        <v>2</v>
      </c>
      <c r="F137" s="191">
        <f t="shared" si="10"/>
        <v>312780</v>
      </c>
      <c r="G137" s="8"/>
      <c r="H137" s="20"/>
      <c r="I137" s="20"/>
      <c r="J137" s="20"/>
      <c r="K137" s="20"/>
      <c r="L137" s="20"/>
      <c r="M137" s="20"/>
      <c r="N137" s="20"/>
    </row>
    <row r="138" spans="1:14" s="9" customFormat="1" ht="12">
      <c r="A138" s="17">
        <v>18033</v>
      </c>
      <c r="B138" s="21" t="s">
        <v>136</v>
      </c>
      <c r="C138" s="24" t="s">
        <v>6</v>
      </c>
      <c r="D138" s="246">
        <v>207289</v>
      </c>
      <c r="E138" s="246">
        <v>10</v>
      </c>
      <c r="F138" s="191">
        <f t="shared" si="10"/>
        <v>2072890</v>
      </c>
      <c r="G138" s="8"/>
      <c r="H138" s="20"/>
      <c r="I138" s="20"/>
      <c r="J138" s="20"/>
      <c r="K138" s="20"/>
      <c r="L138" s="20"/>
      <c r="M138" s="20"/>
      <c r="N138" s="20"/>
    </row>
    <row r="139" spans="1:14" s="9" customFormat="1" ht="12">
      <c r="A139" s="17">
        <v>18034</v>
      </c>
      <c r="B139" s="21" t="s">
        <v>137</v>
      </c>
      <c r="C139" s="22" t="s">
        <v>6</v>
      </c>
      <c r="D139" s="246">
        <v>431029</v>
      </c>
      <c r="E139" s="246">
        <v>3</v>
      </c>
      <c r="F139" s="191">
        <f t="shared" si="10"/>
        <v>1293087</v>
      </c>
      <c r="G139" s="8"/>
      <c r="H139" s="20"/>
      <c r="I139" s="20"/>
      <c r="J139" s="20"/>
      <c r="K139" s="20"/>
      <c r="L139" s="20"/>
      <c r="M139" s="20"/>
      <c r="N139" s="20"/>
    </row>
    <row r="140" spans="1:14" s="9" customFormat="1" ht="12">
      <c r="A140" s="17">
        <v>18035</v>
      </c>
      <c r="B140" s="21" t="s">
        <v>138</v>
      </c>
      <c r="C140" s="24" t="s">
        <v>6</v>
      </c>
      <c r="D140" s="246">
        <v>803335</v>
      </c>
      <c r="E140" s="246">
        <v>1</v>
      </c>
      <c r="F140" s="191">
        <f t="shared" si="10"/>
        <v>803335</v>
      </c>
      <c r="G140" s="8"/>
      <c r="H140" s="20"/>
      <c r="I140" s="20"/>
      <c r="J140" s="20"/>
      <c r="K140" s="20"/>
      <c r="L140" s="20"/>
      <c r="M140" s="20"/>
      <c r="N140" s="20"/>
    </row>
    <row r="141" spans="1:14" s="9" customFormat="1" ht="12">
      <c r="A141" s="17">
        <v>18036</v>
      </c>
      <c r="B141" s="21" t="s">
        <v>139</v>
      </c>
      <c r="C141" s="24" t="s">
        <v>6</v>
      </c>
      <c r="D141" s="246">
        <v>15610</v>
      </c>
      <c r="E141" s="246">
        <v>450</v>
      </c>
      <c r="F141" s="191">
        <f t="shared" si="10"/>
        <v>7024500</v>
      </c>
      <c r="G141" s="8"/>
      <c r="H141" s="20"/>
      <c r="I141" s="20"/>
      <c r="J141" s="20"/>
      <c r="K141" s="20"/>
      <c r="L141" s="20"/>
      <c r="M141" s="20"/>
      <c r="N141" s="20"/>
    </row>
    <row r="142" spans="1:14" s="9" customFormat="1" ht="12">
      <c r="A142" s="17">
        <v>18037</v>
      </c>
      <c r="B142" s="21" t="s">
        <v>140</v>
      </c>
      <c r="C142" s="24" t="s">
        <v>6</v>
      </c>
      <c r="D142" s="246">
        <v>15911</v>
      </c>
      <c r="E142" s="246">
        <v>115</v>
      </c>
      <c r="F142" s="191">
        <f t="shared" si="10"/>
        <v>1829765</v>
      </c>
      <c r="G142" s="8"/>
      <c r="H142" s="20"/>
      <c r="I142" s="20"/>
      <c r="J142" s="20"/>
      <c r="K142" s="20"/>
      <c r="L142" s="20"/>
      <c r="M142" s="20"/>
      <c r="N142" s="20"/>
    </row>
    <row r="143" spans="1:14" s="9" customFormat="1" ht="12">
      <c r="A143" s="17">
        <v>18038</v>
      </c>
      <c r="B143" s="21" t="s">
        <v>141</v>
      </c>
      <c r="C143" s="24" t="s">
        <v>6</v>
      </c>
      <c r="D143" s="246">
        <v>16357</v>
      </c>
      <c r="E143" s="246">
        <v>150</v>
      </c>
      <c r="F143" s="191">
        <f t="shared" si="10"/>
        <v>2453550</v>
      </c>
      <c r="G143" s="8"/>
      <c r="H143" s="20"/>
      <c r="I143" s="20"/>
      <c r="J143" s="20"/>
      <c r="K143" s="20"/>
      <c r="L143" s="20"/>
      <c r="M143" s="20"/>
      <c r="N143" s="20"/>
    </row>
    <row r="144" spans="1:14" s="9" customFormat="1" ht="12">
      <c r="A144" s="17">
        <v>18039</v>
      </c>
      <c r="B144" s="21" t="s">
        <v>142</v>
      </c>
      <c r="C144" s="24" t="s">
        <v>6</v>
      </c>
      <c r="D144" s="246">
        <v>16799</v>
      </c>
      <c r="E144" s="246">
        <v>35</v>
      </c>
      <c r="F144" s="191">
        <f t="shared" si="10"/>
        <v>587965</v>
      </c>
      <c r="G144" s="8"/>
      <c r="H144" s="20"/>
      <c r="I144" s="20"/>
      <c r="J144" s="20"/>
      <c r="K144" s="20"/>
      <c r="L144" s="20"/>
      <c r="M144" s="20"/>
      <c r="N144" s="20"/>
    </row>
    <row r="145" spans="1:15" s="9" customFormat="1" ht="12">
      <c r="A145" s="17">
        <v>18040</v>
      </c>
      <c r="B145" s="21" t="s">
        <v>143</v>
      </c>
      <c r="C145" s="24" t="s">
        <v>6</v>
      </c>
      <c r="D145" s="246">
        <v>17725</v>
      </c>
      <c r="E145" s="246">
        <v>90</v>
      </c>
      <c r="F145" s="191">
        <f t="shared" si="10"/>
        <v>1595250</v>
      </c>
      <c r="G145" s="8"/>
      <c r="H145" s="20"/>
      <c r="I145" s="20"/>
      <c r="J145" s="20"/>
      <c r="K145" s="20"/>
      <c r="L145" s="20"/>
      <c r="M145" s="20"/>
      <c r="N145" s="20"/>
    </row>
    <row r="146" spans="1:15" s="9" customFormat="1" ht="12">
      <c r="A146" s="17">
        <v>18041</v>
      </c>
      <c r="B146" s="21" t="s">
        <v>144</v>
      </c>
      <c r="C146" s="24" t="s">
        <v>6</v>
      </c>
      <c r="D146" s="246">
        <v>19972</v>
      </c>
      <c r="E146" s="246">
        <v>90</v>
      </c>
      <c r="F146" s="191">
        <f t="shared" si="10"/>
        <v>1797480</v>
      </c>
      <c r="G146" s="8"/>
      <c r="H146" s="20"/>
      <c r="I146" s="20"/>
      <c r="J146" s="20"/>
      <c r="K146" s="20"/>
      <c r="L146" s="20"/>
      <c r="M146" s="20"/>
      <c r="N146" s="20"/>
    </row>
    <row r="147" spans="1:15" s="9" customFormat="1" ht="12">
      <c r="A147" s="17">
        <v>18042</v>
      </c>
      <c r="B147" s="21" t="s">
        <v>145</v>
      </c>
      <c r="C147" s="24" t="s">
        <v>6</v>
      </c>
      <c r="D147" s="246">
        <v>21020</v>
      </c>
      <c r="E147" s="246">
        <v>10</v>
      </c>
      <c r="F147" s="191">
        <f t="shared" si="10"/>
        <v>210200</v>
      </c>
      <c r="G147" s="8"/>
      <c r="H147" s="20"/>
      <c r="I147" s="20"/>
      <c r="J147" s="20"/>
      <c r="K147" s="20"/>
      <c r="L147" s="20"/>
      <c r="M147" s="20"/>
      <c r="N147" s="20"/>
    </row>
    <row r="148" spans="1:15" s="9" customFormat="1" ht="12">
      <c r="A148" s="17">
        <v>18043</v>
      </c>
      <c r="B148" s="21" t="s">
        <v>146</v>
      </c>
      <c r="C148" s="24" t="s">
        <v>6</v>
      </c>
      <c r="D148" s="246">
        <v>22260</v>
      </c>
      <c r="E148" s="246">
        <v>5</v>
      </c>
      <c r="F148" s="191">
        <f t="shared" si="10"/>
        <v>111300</v>
      </c>
      <c r="G148" s="8"/>
      <c r="H148" s="20"/>
      <c r="I148" s="20"/>
      <c r="J148" s="20"/>
      <c r="K148" s="20"/>
      <c r="L148" s="20"/>
      <c r="M148" s="20"/>
      <c r="N148" s="20"/>
    </row>
    <row r="149" spans="1:15" s="9" customFormat="1" ht="12">
      <c r="A149" s="17"/>
      <c r="B149" s="15" t="s">
        <v>147</v>
      </c>
      <c r="C149" s="22"/>
      <c r="D149" s="246"/>
      <c r="E149" s="246"/>
      <c r="F149" s="191"/>
      <c r="G149" s="8"/>
      <c r="H149" s="20"/>
      <c r="I149" s="20"/>
      <c r="J149" s="8"/>
      <c r="K149" s="8"/>
      <c r="L149" s="8"/>
      <c r="M149" s="8"/>
      <c r="N149" s="8"/>
      <c r="O149" s="8"/>
    </row>
    <row r="150" spans="1:15" s="9" customFormat="1" ht="12">
      <c r="A150" s="17">
        <v>18044</v>
      </c>
      <c r="B150" s="21" t="s">
        <v>148</v>
      </c>
      <c r="C150" s="24" t="s">
        <v>6</v>
      </c>
      <c r="D150" s="246">
        <v>45281</v>
      </c>
      <c r="E150" s="246">
        <v>138</v>
      </c>
      <c r="F150" s="191">
        <f t="shared" ref="F150:F159" si="11">+D150*E150</f>
        <v>6248778</v>
      </c>
      <c r="G150" s="8"/>
      <c r="H150" s="20"/>
      <c r="I150" s="20"/>
      <c r="J150" s="20"/>
      <c r="K150" s="20"/>
      <c r="L150" s="20"/>
      <c r="M150" s="20"/>
      <c r="N150" s="20"/>
    </row>
    <row r="151" spans="1:15" s="9" customFormat="1" ht="12">
      <c r="A151" s="17">
        <v>18045</v>
      </c>
      <c r="B151" s="21" t="s">
        <v>149</v>
      </c>
      <c r="C151" s="24" t="s">
        <v>6</v>
      </c>
      <c r="D151" s="246">
        <v>44778</v>
      </c>
      <c r="E151" s="246">
        <v>12</v>
      </c>
      <c r="F151" s="191">
        <f t="shared" si="11"/>
        <v>537336</v>
      </c>
      <c r="G151" s="8"/>
      <c r="H151" s="20"/>
      <c r="I151" s="20"/>
      <c r="J151" s="20"/>
      <c r="K151" s="20"/>
      <c r="L151" s="20"/>
      <c r="M151" s="20"/>
      <c r="N151" s="20"/>
    </row>
    <row r="152" spans="1:15" s="9" customFormat="1" ht="12">
      <c r="A152" s="17">
        <v>18046</v>
      </c>
      <c r="B152" s="21" t="s">
        <v>150</v>
      </c>
      <c r="C152" s="24" t="s">
        <v>6</v>
      </c>
      <c r="D152" s="246">
        <v>106556</v>
      </c>
      <c r="E152" s="246">
        <v>25</v>
      </c>
      <c r="F152" s="191">
        <f t="shared" si="11"/>
        <v>2663900</v>
      </c>
      <c r="G152" s="8"/>
      <c r="H152" s="20"/>
      <c r="I152" s="20"/>
      <c r="J152" s="20"/>
      <c r="K152" s="20"/>
      <c r="L152" s="20"/>
      <c r="M152" s="20"/>
      <c r="N152" s="20"/>
    </row>
    <row r="153" spans="1:15" s="9" customFormat="1" ht="12">
      <c r="A153" s="17">
        <v>18047</v>
      </c>
      <c r="B153" s="21" t="s">
        <v>151</v>
      </c>
      <c r="C153" s="24" t="s">
        <v>6</v>
      </c>
      <c r="D153" s="246">
        <v>45496</v>
      </c>
      <c r="E153" s="246">
        <v>93</v>
      </c>
      <c r="F153" s="191">
        <f t="shared" si="11"/>
        <v>4231128</v>
      </c>
      <c r="G153" s="8"/>
      <c r="H153" s="20"/>
      <c r="I153" s="20"/>
      <c r="J153" s="20"/>
      <c r="K153" s="20"/>
      <c r="L153" s="20"/>
      <c r="M153" s="20"/>
      <c r="N153" s="20"/>
    </row>
    <row r="154" spans="1:15" s="9" customFormat="1" ht="12">
      <c r="A154" s="17">
        <v>18048</v>
      </c>
      <c r="B154" s="21" t="s">
        <v>152</v>
      </c>
      <c r="C154" s="24" t="s">
        <v>6</v>
      </c>
      <c r="D154" s="246">
        <v>45281</v>
      </c>
      <c r="E154" s="246">
        <v>3</v>
      </c>
      <c r="F154" s="191">
        <f t="shared" si="11"/>
        <v>135843</v>
      </c>
      <c r="G154" s="8"/>
      <c r="H154" s="20"/>
      <c r="I154" s="20"/>
      <c r="J154" s="20"/>
      <c r="K154" s="20"/>
      <c r="L154" s="20"/>
      <c r="M154" s="20"/>
      <c r="N154" s="20"/>
    </row>
    <row r="155" spans="1:15" s="9" customFormat="1" ht="12">
      <c r="A155" s="17">
        <v>18049</v>
      </c>
      <c r="B155" s="21" t="s">
        <v>153</v>
      </c>
      <c r="C155" s="24" t="s">
        <v>6</v>
      </c>
      <c r="D155" s="246">
        <v>47291</v>
      </c>
      <c r="E155" s="246">
        <v>84</v>
      </c>
      <c r="F155" s="191">
        <f t="shared" si="11"/>
        <v>3972444</v>
      </c>
      <c r="G155" s="8"/>
      <c r="H155" s="20"/>
      <c r="I155" s="20"/>
      <c r="J155" s="20"/>
      <c r="K155" s="20"/>
      <c r="L155" s="20"/>
      <c r="M155" s="20"/>
      <c r="N155" s="20"/>
    </row>
    <row r="156" spans="1:15" s="9" customFormat="1" ht="12">
      <c r="A156" s="17">
        <v>18050</v>
      </c>
      <c r="B156" s="21" t="s">
        <v>154</v>
      </c>
      <c r="C156" s="24" t="s">
        <v>6</v>
      </c>
      <c r="D156" s="246">
        <v>57261</v>
      </c>
      <c r="E156" s="246">
        <v>10</v>
      </c>
      <c r="F156" s="191">
        <f t="shared" si="11"/>
        <v>572610</v>
      </c>
      <c r="G156" s="8"/>
      <c r="H156" s="20"/>
      <c r="I156" s="20"/>
      <c r="J156" s="20"/>
      <c r="K156" s="20"/>
      <c r="L156" s="20"/>
      <c r="M156" s="20"/>
      <c r="N156" s="20"/>
    </row>
    <row r="157" spans="1:15" s="9" customFormat="1" ht="12">
      <c r="A157" s="17">
        <v>18051</v>
      </c>
      <c r="B157" s="21" t="s">
        <v>155</v>
      </c>
      <c r="C157" s="24" t="s">
        <v>6</v>
      </c>
      <c r="D157" s="246">
        <v>44778</v>
      </c>
      <c r="E157" s="246">
        <v>5</v>
      </c>
      <c r="F157" s="191">
        <f t="shared" si="11"/>
        <v>223890</v>
      </c>
      <c r="G157" s="8"/>
      <c r="H157" s="20"/>
      <c r="I157" s="20"/>
      <c r="J157" s="20"/>
      <c r="K157" s="20"/>
      <c r="L157" s="20"/>
      <c r="M157" s="20"/>
      <c r="N157" s="20"/>
    </row>
    <row r="158" spans="1:15" s="9" customFormat="1" ht="12">
      <c r="A158" s="17">
        <v>18052</v>
      </c>
      <c r="B158" s="21" t="s">
        <v>156</v>
      </c>
      <c r="C158" s="24" t="s">
        <v>6</v>
      </c>
      <c r="D158" s="246">
        <v>46573</v>
      </c>
      <c r="E158" s="246">
        <v>2</v>
      </c>
      <c r="F158" s="191">
        <f t="shared" si="11"/>
        <v>93146</v>
      </c>
      <c r="G158" s="8"/>
      <c r="H158" s="20"/>
      <c r="I158" s="20"/>
      <c r="J158" s="20"/>
      <c r="K158" s="20"/>
      <c r="L158" s="20"/>
      <c r="M158" s="20"/>
      <c r="N158" s="20"/>
    </row>
    <row r="159" spans="1:15" s="9" customFormat="1" ht="12">
      <c r="A159" s="17">
        <v>18053</v>
      </c>
      <c r="B159" s="21" t="s">
        <v>157</v>
      </c>
      <c r="C159" s="24" t="s">
        <v>6</v>
      </c>
      <c r="D159" s="246">
        <v>142284</v>
      </c>
      <c r="E159" s="246">
        <v>2</v>
      </c>
      <c r="F159" s="191">
        <f t="shared" si="11"/>
        <v>284568</v>
      </c>
      <c r="G159" s="8"/>
      <c r="H159" s="20"/>
      <c r="I159" s="20"/>
      <c r="J159" s="20"/>
      <c r="K159" s="20"/>
      <c r="L159" s="20"/>
      <c r="M159" s="20"/>
      <c r="N159" s="20"/>
    </row>
    <row r="160" spans="1:15" s="9" customFormat="1" ht="12">
      <c r="A160" s="17"/>
      <c r="B160" s="15" t="s">
        <v>158</v>
      </c>
      <c r="C160" s="22"/>
      <c r="D160" s="246"/>
      <c r="E160" s="246"/>
      <c r="F160" s="191"/>
      <c r="G160" s="8"/>
      <c r="H160" s="20"/>
      <c r="I160" s="20"/>
      <c r="J160" s="8"/>
      <c r="K160" s="8"/>
      <c r="L160" s="8"/>
      <c r="M160" s="8"/>
      <c r="N160" s="8"/>
      <c r="O160" s="8"/>
    </row>
    <row r="161" spans="1:14" s="9" customFormat="1" ht="12">
      <c r="A161" s="17">
        <v>18054</v>
      </c>
      <c r="B161" s="21" t="s">
        <v>159</v>
      </c>
      <c r="C161" s="22" t="s">
        <v>14</v>
      </c>
      <c r="D161" s="246">
        <v>14009</v>
      </c>
      <c r="E161" s="246">
        <v>306</v>
      </c>
      <c r="F161" s="191">
        <f t="shared" ref="F161:F183" si="12">+D161*E161</f>
        <v>4286754</v>
      </c>
      <c r="G161" s="8"/>
      <c r="H161" s="20"/>
      <c r="I161" s="20"/>
      <c r="J161" s="20"/>
      <c r="K161" s="20"/>
      <c r="L161" s="20"/>
      <c r="M161" s="20"/>
      <c r="N161" s="20"/>
    </row>
    <row r="162" spans="1:14" s="9" customFormat="1" ht="12">
      <c r="A162" s="17">
        <v>18055</v>
      </c>
      <c r="B162" s="21" t="s">
        <v>160</v>
      </c>
      <c r="C162" s="22" t="s">
        <v>14</v>
      </c>
      <c r="D162" s="246">
        <v>22158</v>
      </c>
      <c r="E162" s="246">
        <v>725</v>
      </c>
      <c r="F162" s="191">
        <f t="shared" si="12"/>
        <v>16064550</v>
      </c>
      <c r="G162" s="8"/>
      <c r="H162" s="20"/>
      <c r="I162" s="20"/>
      <c r="J162" s="20"/>
      <c r="K162" s="20"/>
      <c r="L162" s="20"/>
      <c r="M162" s="20"/>
      <c r="N162" s="20"/>
    </row>
    <row r="163" spans="1:14" s="9" customFormat="1" ht="12">
      <c r="A163" s="17">
        <v>18056</v>
      </c>
      <c r="B163" s="21" t="s">
        <v>161</v>
      </c>
      <c r="C163" s="22" t="s">
        <v>14</v>
      </c>
      <c r="D163" s="246">
        <v>33633</v>
      </c>
      <c r="E163" s="246">
        <v>117</v>
      </c>
      <c r="F163" s="191">
        <f t="shared" si="12"/>
        <v>3935061</v>
      </c>
      <c r="G163" s="8"/>
      <c r="H163" s="20"/>
      <c r="I163" s="20"/>
      <c r="J163" s="20"/>
      <c r="K163" s="20"/>
      <c r="L163" s="20"/>
      <c r="M163" s="20"/>
      <c r="N163" s="20"/>
    </row>
    <row r="164" spans="1:14" s="9" customFormat="1" ht="12">
      <c r="A164" s="17">
        <v>18057</v>
      </c>
      <c r="B164" s="21" t="s">
        <v>162</v>
      </c>
      <c r="C164" s="22" t="s">
        <v>14</v>
      </c>
      <c r="D164" s="246">
        <v>48139</v>
      </c>
      <c r="E164" s="246">
        <v>32</v>
      </c>
      <c r="F164" s="191">
        <f t="shared" si="12"/>
        <v>1540448</v>
      </c>
      <c r="G164" s="8"/>
      <c r="H164" s="20"/>
      <c r="I164" s="20"/>
      <c r="J164" s="20"/>
      <c r="K164" s="20"/>
      <c r="L164" s="20"/>
      <c r="M164" s="20"/>
      <c r="N164" s="20"/>
    </row>
    <row r="165" spans="1:14" s="9" customFormat="1" ht="12">
      <c r="A165" s="17">
        <v>18058</v>
      </c>
      <c r="B165" s="21" t="s">
        <v>163</v>
      </c>
      <c r="C165" s="22" t="s">
        <v>14</v>
      </c>
      <c r="D165" s="246">
        <v>64976</v>
      </c>
      <c r="E165" s="246">
        <v>24</v>
      </c>
      <c r="F165" s="191">
        <f t="shared" si="12"/>
        <v>1559424</v>
      </c>
      <c r="G165" s="8"/>
      <c r="H165" s="20"/>
      <c r="I165" s="20"/>
      <c r="J165" s="20"/>
      <c r="K165" s="20"/>
      <c r="L165" s="20"/>
      <c r="M165" s="20"/>
      <c r="N165" s="20"/>
    </row>
    <row r="166" spans="1:14" s="9" customFormat="1" ht="12">
      <c r="A166" s="17">
        <v>18059</v>
      </c>
      <c r="B166" s="21" t="s">
        <v>164</v>
      </c>
      <c r="C166" s="22" t="s">
        <v>14</v>
      </c>
      <c r="D166" s="246">
        <v>99053</v>
      </c>
      <c r="E166" s="246">
        <v>67</v>
      </c>
      <c r="F166" s="191">
        <f t="shared" si="12"/>
        <v>6636551</v>
      </c>
      <c r="G166" s="8"/>
      <c r="H166" s="20"/>
      <c r="I166" s="20"/>
      <c r="J166" s="20"/>
      <c r="K166" s="20"/>
      <c r="L166" s="20"/>
      <c r="M166" s="20"/>
      <c r="N166" s="20"/>
    </row>
    <row r="167" spans="1:14" s="9" customFormat="1" ht="12">
      <c r="A167" s="17">
        <v>18060</v>
      </c>
      <c r="B167" s="21" t="s">
        <v>165</v>
      </c>
      <c r="C167" s="24" t="s">
        <v>6</v>
      </c>
      <c r="D167" s="246">
        <v>4092</v>
      </c>
      <c r="E167" s="246">
        <v>335</v>
      </c>
      <c r="F167" s="191">
        <f t="shared" si="12"/>
        <v>1370820</v>
      </c>
      <c r="G167" s="8"/>
      <c r="H167" s="20"/>
      <c r="I167" s="20"/>
      <c r="J167" s="20"/>
      <c r="K167" s="20"/>
      <c r="L167" s="20"/>
      <c r="M167" s="20"/>
      <c r="N167" s="20"/>
    </row>
    <row r="168" spans="1:14" s="9" customFormat="1" ht="12">
      <c r="A168" s="17">
        <v>18061</v>
      </c>
      <c r="B168" s="21" t="s">
        <v>166</v>
      </c>
      <c r="C168" s="24" t="s">
        <v>6</v>
      </c>
      <c r="D168" s="246">
        <v>6136</v>
      </c>
      <c r="E168" s="246">
        <v>738</v>
      </c>
      <c r="F168" s="191">
        <f t="shared" si="12"/>
        <v>4528368</v>
      </c>
      <c r="G168" s="8"/>
      <c r="H168" s="20"/>
      <c r="I168" s="20"/>
      <c r="J168" s="20"/>
      <c r="K168" s="20"/>
      <c r="L168" s="20"/>
      <c r="M168" s="20"/>
      <c r="N168" s="20"/>
    </row>
    <row r="169" spans="1:14" s="9" customFormat="1" ht="12">
      <c r="A169" s="17">
        <v>18062</v>
      </c>
      <c r="B169" s="21" t="s">
        <v>167</v>
      </c>
      <c r="C169" s="24" t="s">
        <v>6</v>
      </c>
      <c r="D169" s="246">
        <v>11968</v>
      </c>
      <c r="E169" s="246">
        <v>92</v>
      </c>
      <c r="F169" s="191">
        <f t="shared" si="12"/>
        <v>1101056</v>
      </c>
      <c r="G169" s="8"/>
      <c r="H169" s="20"/>
      <c r="I169" s="20"/>
      <c r="J169" s="20"/>
      <c r="K169" s="20"/>
      <c r="L169" s="20"/>
      <c r="M169" s="20"/>
      <c r="N169" s="20"/>
    </row>
    <row r="170" spans="1:14" s="9" customFormat="1" ht="12">
      <c r="A170" s="17">
        <v>18063</v>
      </c>
      <c r="B170" s="21" t="s">
        <v>168</v>
      </c>
      <c r="C170" s="24" t="s">
        <v>6</v>
      </c>
      <c r="D170" s="246">
        <v>16049</v>
      </c>
      <c r="E170" s="246">
        <v>13</v>
      </c>
      <c r="F170" s="191">
        <f t="shared" si="12"/>
        <v>208637</v>
      </c>
      <c r="G170" s="8"/>
      <c r="H170" s="20"/>
      <c r="I170" s="20"/>
      <c r="J170" s="20"/>
      <c r="K170" s="20"/>
      <c r="L170" s="20"/>
      <c r="M170" s="20"/>
      <c r="N170" s="20"/>
    </row>
    <row r="171" spans="1:14" s="9" customFormat="1" ht="12">
      <c r="A171" s="17">
        <v>18064</v>
      </c>
      <c r="B171" s="21" t="s">
        <v>169</v>
      </c>
      <c r="C171" s="24" t="s">
        <v>6</v>
      </c>
      <c r="D171" s="246">
        <v>23432</v>
      </c>
      <c r="E171" s="246">
        <v>13</v>
      </c>
      <c r="F171" s="191">
        <f t="shared" si="12"/>
        <v>304616</v>
      </c>
      <c r="G171" s="8"/>
      <c r="H171" s="20"/>
      <c r="I171" s="20"/>
      <c r="J171" s="20"/>
      <c r="K171" s="20"/>
      <c r="L171" s="20"/>
      <c r="M171" s="20"/>
      <c r="N171" s="20"/>
    </row>
    <row r="172" spans="1:14" s="9" customFormat="1" ht="12">
      <c r="A172" s="17">
        <v>18065</v>
      </c>
      <c r="B172" s="21" t="s">
        <v>170</v>
      </c>
      <c r="C172" s="24" t="s">
        <v>6</v>
      </c>
      <c r="D172" s="246">
        <v>40775</v>
      </c>
      <c r="E172" s="246">
        <v>28</v>
      </c>
      <c r="F172" s="191">
        <f t="shared" si="12"/>
        <v>1141700</v>
      </c>
      <c r="G172" s="8"/>
      <c r="H172" s="20"/>
      <c r="I172" s="20"/>
      <c r="J172" s="20"/>
      <c r="K172" s="20"/>
      <c r="L172" s="20"/>
      <c r="M172" s="20"/>
      <c r="N172" s="20"/>
    </row>
    <row r="173" spans="1:14" s="9" customFormat="1" ht="12">
      <c r="A173" s="17">
        <v>18066</v>
      </c>
      <c r="B173" s="21" t="s">
        <v>132</v>
      </c>
      <c r="C173" s="24" t="s">
        <v>6</v>
      </c>
      <c r="D173" s="246">
        <v>68698</v>
      </c>
      <c r="E173" s="246">
        <v>4</v>
      </c>
      <c r="F173" s="191">
        <f t="shared" si="12"/>
        <v>274792</v>
      </c>
      <c r="G173" s="8"/>
      <c r="H173" s="20"/>
      <c r="I173" s="20"/>
      <c r="J173" s="20"/>
      <c r="K173" s="20"/>
      <c r="L173" s="20"/>
      <c r="M173" s="20"/>
      <c r="N173" s="20"/>
    </row>
    <row r="174" spans="1:14" s="9" customFormat="1" ht="12">
      <c r="A174" s="17">
        <v>18067</v>
      </c>
      <c r="B174" s="21" t="s">
        <v>133</v>
      </c>
      <c r="C174" s="22" t="s">
        <v>6</v>
      </c>
      <c r="D174" s="246">
        <v>84401</v>
      </c>
      <c r="E174" s="246">
        <v>54</v>
      </c>
      <c r="F174" s="191">
        <f t="shared" si="12"/>
        <v>4557654</v>
      </c>
      <c r="G174" s="8"/>
      <c r="H174" s="20"/>
      <c r="I174" s="20"/>
      <c r="J174" s="20"/>
      <c r="K174" s="20"/>
      <c r="L174" s="20"/>
      <c r="M174" s="20"/>
      <c r="N174" s="20"/>
    </row>
    <row r="175" spans="1:14" s="9" customFormat="1" ht="12">
      <c r="A175" s="17">
        <v>18068</v>
      </c>
      <c r="B175" s="21" t="s">
        <v>171</v>
      </c>
      <c r="C175" s="24" t="s">
        <v>6</v>
      </c>
      <c r="D175" s="246">
        <v>88861</v>
      </c>
      <c r="E175" s="246">
        <v>2</v>
      </c>
      <c r="F175" s="191">
        <f t="shared" si="12"/>
        <v>177722</v>
      </c>
      <c r="G175" s="8"/>
      <c r="H175" s="20"/>
      <c r="I175" s="20"/>
      <c r="J175" s="20"/>
      <c r="K175" s="20"/>
      <c r="L175" s="20"/>
      <c r="M175" s="20"/>
      <c r="N175" s="20"/>
    </row>
    <row r="176" spans="1:14" s="9" customFormat="1" ht="12">
      <c r="A176" s="17">
        <v>18069</v>
      </c>
      <c r="B176" s="21" t="s">
        <v>134</v>
      </c>
      <c r="C176" s="24" t="s">
        <v>6</v>
      </c>
      <c r="D176" s="246">
        <v>117432</v>
      </c>
      <c r="E176" s="246">
        <v>19</v>
      </c>
      <c r="F176" s="191">
        <f t="shared" si="12"/>
        <v>2231208</v>
      </c>
      <c r="G176" s="8"/>
      <c r="H176" s="20"/>
      <c r="I176" s="20"/>
      <c r="J176" s="20"/>
      <c r="K176" s="20"/>
      <c r="L176" s="20"/>
      <c r="M176" s="20"/>
      <c r="N176" s="20"/>
    </row>
    <row r="177" spans="1:15" s="9" customFormat="1" ht="12">
      <c r="A177" s="17">
        <v>18070</v>
      </c>
      <c r="B177" s="21" t="s">
        <v>137</v>
      </c>
      <c r="C177" s="24" t="s">
        <v>6</v>
      </c>
      <c r="D177" s="246">
        <v>314881</v>
      </c>
      <c r="E177" s="246">
        <v>2</v>
      </c>
      <c r="F177" s="191">
        <f t="shared" si="12"/>
        <v>629762</v>
      </c>
      <c r="G177" s="8"/>
      <c r="H177" s="20"/>
      <c r="I177" s="20"/>
      <c r="J177" s="20"/>
      <c r="K177" s="20"/>
      <c r="L177" s="20"/>
      <c r="M177" s="20"/>
      <c r="N177" s="20"/>
    </row>
    <row r="178" spans="1:15" s="9" customFormat="1" ht="12">
      <c r="A178" s="17">
        <v>18071</v>
      </c>
      <c r="B178" s="21" t="s">
        <v>139</v>
      </c>
      <c r="C178" s="24" t="s">
        <v>6</v>
      </c>
      <c r="D178" s="246">
        <v>15610</v>
      </c>
      <c r="E178" s="246">
        <v>204</v>
      </c>
      <c r="F178" s="191">
        <f t="shared" si="12"/>
        <v>3184440</v>
      </c>
      <c r="G178" s="8"/>
      <c r="H178" s="20"/>
      <c r="I178" s="20"/>
      <c r="J178" s="20"/>
      <c r="K178" s="20"/>
      <c r="L178" s="20"/>
      <c r="M178" s="20"/>
      <c r="N178" s="20"/>
    </row>
    <row r="179" spans="1:15" s="9" customFormat="1" ht="12">
      <c r="A179" s="17">
        <v>18072</v>
      </c>
      <c r="B179" s="21" t="s">
        <v>140</v>
      </c>
      <c r="C179" s="24" t="s">
        <v>6</v>
      </c>
      <c r="D179" s="246">
        <v>15911</v>
      </c>
      <c r="E179" s="246">
        <v>484</v>
      </c>
      <c r="F179" s="191">
        <f t="shared" si="12"/>
        <v>7700924</v>
      </c>
      <c r="G179" s="8"/>
      <c r="H179" s="20"/>
      <c r="I179" s="20"/>
      <c r="J179" s="20"/>
      <c r="K179" s="20"/>
      <c r="L179" s="20"/>
      <c r="M179" s="20"/>
      <c r="N179" s="20"/>
    </row>
    <row r="180" spans="1:15" s="9" customFormat="1" ht="12">
      <c r="A180" s="17">
        <v>18073</v>
      </c>
      <c r="B180" s="21" t="s">
        <v>141</v>
      </c>
      <c r="C180" s="24" t="s">
        <v>6</v>
      </c>
      <c r="D180" s="246">
        <v>16357</v>
      </c>
      <c r="E180" s="246">
        <v>78</v>
      </c>
      <c r="F180" s="191">
        <f t="shared" si="12"/>
        <v>1275846</v>
      </c>
      <c r="G180" s="8"/>
      <c r="H180" s="20"/>
      <c r="I180" s="20"/>
      <c r="J180" s="20"/>
      <c r="K180" s="20"/>
      <c r="L180" s="20"/>
      <c r="M180" s="20"/>
      <c r="N180" s="20"/>
    </row>
    <row r="181" spans="1:15" s="9" customFormat="1" ht="12">
      <c r="A181" s="17">
        <v>18074</v>
      </c>
      <c r="B181" s="21" t="s">
        <v>172</v>
      </c>
      <c r="C181" s="24" t="s">
        <v>6</v>
      </c>
      <c r="D181" s="246">
        <v>16799</v>
      </c>
      <c r="E181" s="246">
        <v>22</v>
      </c>
      <c r="F181" s="191">
        <f t="shared" si="12"/>
        <v>369578</v>
      </c>
      <c r="G181" s="8"/>
      <c r="H181" s="20"/>
      <c r="I181" s="20"/>
      <c r="J181" s="20"/>
      <c r="K181" s="20"/>
      <c r="L181" s="20"/>
      <c r="M181" s="20"/>
      <c r="N181" s="20"/>
    </row>
    <row r="182" spans="1:15" s="9" customFormat="1" ht="12">
      <c r="A182" s="17">
        <v>18075</v>
      </c>
      <c r="B182" s="21" t="s">
        <v>143</v>
      </c>
      <c r="C182" s="24" t="s">
        <v>6</v>
      </c>
      <c r="D182" s="246">
        <v>17725</v>
      </c>
      <c r="E182" s="246">
        <v>16</v>
      </c>
      <c r="F182" s="191">
        <f t="shared" si="12"/>
        <v>283600</v>
      </c>
      <c r="G182" s="8"/>
      <c r="H182" s="20"/>
      <c r="I182" s="20"/>
      <c r="J182" s="20"/>
      <c r="K182" s="20"/>
      <c r="L182" s="20"/>
      <c r="M182" s="20"/>
      <c r="N182" s="20"/>
    </row>
    <row r="183" spans="1:15" s="9" customFormat="1" ht="12">
      <c r="A183" s="17">
        <v>18076</v>
      </c>
      <c r="B183" s="21" t="s">
        <v>144</v>
      </c>
      <c r="C183" s="24" t="s">
        <v>6</v>
      </c>
      <c r="D183" s="246">
        <v>18926</v>
      </c>
      <c r="E183" s="246">
        <v>45</v>
      </c>
      <c r="F183" s="191">
        <f t="shared" si="12"/>
        <v>851670</v>
      </c>
      <c r="G183" s="8"/>
      <c r="H183" s="20"/>
      <c r="I183" s="20"/>
      <c r="J183" s="20"/>
      <c r="K183" s="20"/>
      <c r="L183" s="20"/>
      <c r="M183" s="20"/>
      <c r="N183" s="20"/>
    </row>
    <row r="184" spans="1:15" s="9" customFormat="1" ht="12">
      <c r="A184" s="17"/>
      <c r="B184" s="15" t="s">
        <v>173</v>
      </c>
      <c r="C184" s="22"/>
      <c r="D184" s="246"/>
      <c r="E184" s="246"/>
      <c r="F184" s="191"/>
      <c r="G184" s="8"/>
      <c r="H184" s="20"/>
      <c r="I184" s="20"/>
      <c r="J184" s="8"/>
      <c r="K184" s="8"/>
      <c r="L184" s="8"/>
      <c r="M184" s="8"/>
      <c r="N184" s="8"/>
      <c r="O184" s="8"/>
    </row>
    <row r="185" spans="1:15" s="9" customFormat="1" ht="12">
      <c r="A185" s="17">
        <v>18078</v>
      </c>
      <c r="B185" s="194" t="s">
        <v>398</v>
      </c>
      <c r="C185" s="24" t="s">
        <v>6</v>
      </c>
      <c r="D185" s="246">
        <v>72126</v>
      </c>
      <c r="E185" s="246">
        <v>107</v>
      </c>
      <c r="F185" s="191">
        <f t="shared" ref="F185:F190" si="13">+D185*E185</f>
        <v>7717482</v>
      </c>
      <c r="G185" s="8"/>
      <c r="H185" s="20"/>
      <c r="I185" s="20"/>
      <c r="J185" s="20"/>
      <c r="K185" s="20"/>
      <c r="L185" s="20"/>
      <c r="M185" s="20"/>
      <c r="N185" s="20"/>
    </row>
    <row r="186" spans="1:15" s="9" customFormat="1" ht="12">
      <c r="A186" s="17">
        <v>18079</v>
      </c>
      <c r="B186" s="194" t="s">
        <v>174</v>
      </c>
      <c r="C186" s="24" t="s">
        <v>6</v>
      </c>
      <c r="D186" s="246">
        <v>70499</v>
      </c>
      <c r="E186" s="246">
        <v>8</v>
      </c>
      <c r="F186" s="191">
        <f t="shared" si="13"/>
        <v>563992</v>
      </c>
      <c r="G186" s="8"/>
      <c r="H186" s="20"/>
      <c r="I186" s="20"/>
      <c r="J186" s="20"/>
      <c r="K186" s="20"/>
      <c r="L186" s="20"/>
      <c r="M186" s="20"/>
      <c r="N186" s="20"/>
    </row>
    <row r="187" spans="1:15" s="9" customFormat="1" ht="12">
      <c r="A187" s="17">
        <v>18080</v>
      </c>
      <c r="B187" s="21" t="s">
        <v>175</v>
      </c>
      <c r="C187" s="24" t="s">
        <v>6</v>
      </c>
      <c r="D187" s="246">
        <v>101561</v>
      </c>
      <c r="E187" s="246">
        <v>2</v>
      </c>
      <c r="F187" s="191">
        <f t="shared" si="13"/>
        <v>203122</v>
      </c>
      <c r="G187" s="8"/>
      <c r="H187" s="20"/>
      <c r="I187" s="20"/>
      <c r="J187" s="20"/>
      <c r="K187" s="20"/>
      <c r="L187" s="20"/>
      <c r="M187" s="20"/>
      <c r="N187" s="20"/>
    </row>
    <row r="188" spans="1:15" s="9" customFormat="1" ht="12">
      <c r="A188" s="17">
        <v>18081</v>
      </c>
      <c r="B188" s="21" t="s">
        <v>176</v>
      </c>
      <c r="C188" s="24" t="s">
        <v>6</v>
      </c>
      <c r="D188" s="246">
        <v>78633</v>
      </c>
      <c r="E188" s="246">
        <v>84</v>
      </c>
      <c r="F188" s="191">
        <f t="shared" si="13"/>
        <v>6605172</v>
      </c>
      <c r="G188" s="8"/>
      <c r="H188" s="20"/>
      <c r="I188" s="20"/>
      <c r="J188" s="20"/>
      <c r="K188" s="20"/>
      <c r="L188" s="20"/>
      <c r="M188" s="20"/>
      <c r="N188" s="20"/>
    </row>
    <row r="189" spans="1:15" s="9" customFormat="1" ht="12">
      <c r="A189" s="17">
        <v>18082</v>
      </c>
      <c r="B189" s="21" t="s">
        <v>177</v>
      </c>
      <c r="C189" s="24" t="s">
        <v>6</v>
      </c>
      <c r="D189" s="246">
        <v>76309</v>
      </c>
      <c r="E189" s="246">
        <v>2</v>
      </c>
      <c r="F189" s="191">
        <f t="shared" si="13"/>
        <v>152618</v>
      </c>
      <c r="G189" s="8"/>
      <c r="H189" s="20"/>
      <c r="I189" s="20"/>
      <c r="J189" s="20"/>
      <c r="K189" s="20"/>
      <c r="L189" s="20"/>
      <c r="M189" s="20"/>
      <c r="N189" s="20"/>
    </row>
    <row r="190" spans="1:15" s="9" customFormat="1" ht="12">
      <c r="A190" s="17">
        <v>18083</v>
      </c>
      <c r="B190" s="21" t="s">
        <v>178</v>
      </c>
      <c r="C190" s="24" t="s">
        <v>6</v>
      </c>
      <c r="D190" s="246">
        <v>412162</v>
      </c>
      <c r="E190" s="246">
        <v>2</v>
      </c>
      <c r="F190" s="191">
        <f t="shared" si="13"/>
        <v>824324</v>
      </c>
      <c r="G190" s="8"/>
      <c r="H190" s="20"/>
      <c r="I190" s="20"/>
      <c r="J190" s="20"/>
      <c r="K190" s="20"/>
      <c r="L190" s="20"/>
      <c r="M190" s="20"/>
      <c r="N190" s="20"/>
    </row>
    <row r="191" spans="1:15" s="9" customFormat="1" ht="12">
      <c r="A191" s="17"/>
      <c r="B191" s="15" t="s">
        <v>179</v>
      </c>
      <c r="C191" s="22"/>
      <c r="D191" s="246"/>
      <c r="E191" s="246"/>
      <c r="F191" s="191"/>
      <c r="G191" s="8"/>
      <c r="H191" s="20"/>
      <c r="I191" s="20"/>
      <c r="J191" s="8"/>
      <c r="K191" s="8"/>
      <c r="L191" s="8"/>
      <c r="M191" s="8"/>
      <c r="N191" s="8"/>
      <c r="O191" s="8"/>
    </row>
    <row r="192" spans="1:15" s="9" customFormat="1" ht="12">
      <c r="A192" s="17"/>
      <c r="B192" s="15" t="s">
        <v>181</v>
      </c>
      <c r="C192" s="22"/>
      <c r="D192" s="246"/>
      <c r="E192" s="246"/>
      <c r="F192" s="191"/>
      <c r="G192" s="8"/>
      <c r="H192" s="20"/>
      <c r="I192" s="20"/>
      <c r="J192" s="8"/>
      <c r="K192" s="8"/>
      <c r="L192" s="8"/>
      <c r="M192" s="8"/>
      <c r="N192" s="8"/>
    </row>
    <row r="193" spans="1:15" s="9" customFormat="1" ht="12">
      <c r="A193" s="17">
        <v>18085</v>
      </c>
      <c r="B193" s="21" t="s">
        <v>182</v>
      </c>
      <c r="C193" s="22" t="s">
        <v>14</v>
      </c>
      <c r="D193" s="248">
        <v>17088</v>
      </c>
      <c r="E193" s="246">
        <v>567</v>
      </c>
      <c r="F193" s="191">
        <f t="shared" ref="F193:F207" si="14">+D193*E193</f>
        <v>9688896</v>
      </c>
      <c r="G193" s="8"/>
      <c r="H193" s="20"/>
      <c r="I193" s="20"/>
      <c r="J193" s="20"/>
      <c r="K193" s="20"/>
      <c r="L193" s="20"/>
      <c r="M193" s="20"/>
      <c r="N193" s="20"/>
    </row>
    <row r="194" spans="1:15" s="9" customFormat="1" ht="12">
      <c r="A194" s="17">
        <v>18086</v>
      </c>
      <c r="B194" s="21" t="s">
        <v>183</v>
      </c>
      <c r="C194" s="22" t="s">
        <v>14</v>
      </c>
      <c r="D194" s="248">
        <v>25571</v>
      </c>
      <c r="E194" s="246">
        <v>40</v>
      </c>
      <c r="F194" s="191">
        <f t="shared" si="14"/>
        <v>1022840</v>
      </c>
      <c r="G194" s="8"/>
      <c r="H194" s="20"/>
      <c r="I194" s="20"/>
      <c r="J194" s="20"/>
      <c r="K194" s="20"/>
      <c r="L194" s="20"/>
      <c r="M194" s="20"/>
      <c r="N194" s="20"/>
    </row>
    <row r="195" spans="1:15" s="9" customFormat="1" ht="12">
      <c r="A195" s="17">
        <v>18087</v>
      </c>
      <c r="B195" s="21" t="s">
        <v>184</v>
      </c>
      <c r="C195" s="22" t="s">
        <v>14</v>
      </c>
      <c r="D195" s="248">
        <v>35206</v>
      </c>
      <c r="E195" s="246">
        <v>820</v>
      </c>
      <c r="F195" s="191">
        <f t="shared" si="14"/>
        <v>28868920</v>
      </c>
      <c r="G195" s="8"/>
      <c r="H195" s="20"/>
      <c r="I195" s="20"/>
      <c r="J195" s="20"/>
      <c r="K195" s="20"/>
      <c r="L195" s="20"/>
      <c r="M195" s="20"/>
      <c r="N195" s="20"/>
    </row>
    <row r="196" spans="1:15" s="9" customFormat="1" ht="12">
      <c r="A196" s="17">
        <v>18088</v>
      </c>
      <c r="B196" s="21" t="s">
        <v>185</v>
      </c>
      <c r="C196" s="22" t="s">
        <v>14</v>
      </c>
      <c r="D196" s="248">
        <v>13039</v>
      </c>
      <c r="E196" s="246">
        <v>680</v>
      </c>
      <c r="F196" s="191">
        <f t="shared" si="14"/>
        <v>8866520</v>
      </c>
      <c r="G196" s="8"/>
      <c r="H196" s="20"/>
      <c r="I196" s="20"/>
      <c r="J196" s="20"/>
      <c r="K196" s="20"/>
      <c r="L196" s="20"/>
      <c r="M196" s="20"/>
      <c r="N196" s="20"/>
    </row>
    <row r="197" spans="1:15" s="9" customFormat="1" ht="12">
      <c r="A197" s="17">
        <v>18089</v>
      </c>
      <c r="B197" s="21" t="s">
        <v>186</v>
      </c>
      <c r="C197" s="22" t="s">
        <v>14</v>
      </c>
      <c r="D197" s="248">
        <v>28805</v>
      </c>
      <c r="E197" s="246">
        <v>59</v>
      </c>
      <c r="F197" s="191">
        <f t="shared" si="14"/>
        <v>1699495</v>
      </c>
      <c r="G197" s="8"/>
      <c r="H197" s="20"/>
      <c r="I197" s="20"/>
      <c r="J197" s="20"/>
      <c r="K197" s="20"/>
      <c r="L197" s="20"/>
      <c r="M197" s="20"/>
      <c r="N197" s="20"/>
    </row>
    <row r="198" spans="1:15" s="9" customFormat="1" ht="12">
      <c r="A198" s="17">
        <v>18090</v>
      </c>
      <c r="B198" s="21" t="s">
        <v>187</v>
      </c>
      <c r="C198" s="22" t="s">
        <v>14</v>
      </c>
      <c r="D198" s="248">
        <v>54557</v>
      </c>
      <c r="E198" s="246">
        <v>221</v>
      </c>
      <c r="F198" s="191">
        <f t="shared" si="14"/>
        <v>12057097</v>
      </c>
      <c r="G198" s="8"/>
      <c r="H198" s="20"/>
      <c r="I198" s="20"/>
      <c r="J198" s="20"/>
      <c r="K198" s="20"/>
      <c r="L198" s="20"/>
      <c r="M198" s="20"/>
      <c r="N198" s="20"/>
    </row>
    <row r="199" spans="1:15" s="9" customFormat="1" ht="12">
      <c r="A199" s="17">
        <v>18091</v>
      </c>
      <c r="B199" s="21" t="s">
        <v>188</v>
      </c>
      <c r="C199" s="22" t="s">
        <v>14</v>
      </c>
      <c r="D199" s="248">
        <v>85757</v>
      </c>
      <c r="E199" s="246">
        <v>115</v>
      </c>
      <c r="F199" s="191">
        <f t="shared" si="14"/>
        <v>9862055</v>
      </c>
      <c r="G199" s="8"/>
      <c r="H199" s="20"/>
      <c r="I199" s="20"/>
      <c r="J199" s="20"/>
      <c r="K199" s="20"/>
      <c r="L199" s="20"/>
      <c r="M199" s="20"/>
      <c r="N199" s="20"/>
    </row>
    <row r="200" spans="1:15" s="9" customFormat="1" ht="12">
      <c r="A200" s="17">
        <v>18092</v>
      </c>
      <c r="B200" s="21" t="s">
        <v>189</v>
      </c>
      <c r="C200" s="22" t="s">
        <v>14</v>
      </c>
      <c r="D200" s="248">
        <v>116627</v>
      </c>
      <c r="E200" s="246">
        <v>48</v>
      </c>
      <c r="F200" s="191">
        <f t="shared" si="14"/>
        <v>5598096</v>
      </c>
      <c r="G200" s="8"/>
      <c r="H200" s="20"/>
      <c r="I200" s="20"/>
      <c r="J200" s="20"/>
      <c r="K200" s="20"/>
      <c r="L200" s="20"/>
      <c r="M200" s="20"/>
      <c r="N200" s="20"/>
    </row>
    <row r="201" spans="1:15" s="9" customFormat="1" ht="12">
      <c r="A201" s="17">
        <v>18093</v>
      </c>
      <c r="B201" s="21" t="s">
        <v>190</v>
      </c>
      <c r="C201" s="24" t="s">
        <v>6</v>
      </c>
      <c r="D201" s="248">
        <v>19163</v>
      </c>
      <c r="E201" s="246">
        <v>1511</v>
      </c>
      <c r="F201" s="191">
        <f t="shared" si="14"/>
        <v>28955293</v>
      </c>
      <c r="G201" s="8"/>
      <c r="H201" s="20"/>
      <c r="I201" s="20"/>
      <c r="J201" s="20"/>
      <c r="K201" s="20"/>
      <c r="L201" s="20"/>
      <c r="M201" s="20"/>
      <c r="N201" s="20"/>
    </row>
    <row r="202" spans="1:15" s="9" customFormat="1" ht="12">
      <c r="A202" s="17">
        <v>18094</v>
      </c>
      <c r="B202" s="21" t="s">
        <v>191</v>
      </c>
      <c r="C202" s="24" t="s">
        <v>6</v>
      </c>
      <c r="D202" s="248">
        <v>22729</v>
      </c>
      <c r="E202" s="246">
        <v>32</v>
      </c>
      <c r="F202" s="191">
        <f t="shared" si="14"/>
        <v>727328</v>
      </c>
      <c r="G202" s="8"/>
      <c r="H202" s="20"/>
      <c r="I202" s="20"/>
      <c r="J202" s="20"/>
      <c r="K202" s="20"/>
      <c r="L202" s="20"/>
      <c r="M202" s="20"/>
      <c r="N202" s="20"/>
    </row>
    <row r="203" spans="1:15" s="9" customFormat="1" ht="12">
      <c r="A203" s="17">
        <v>18095</v>
      </c>
      <c r="B203" s="21" t="s">
        <v>192</v>
      </c>
      <c r="C203" s="24" t="s">
        <v>6</v>
      </c>
      <c r="D203" s="248">
        <v>39427</v>
      </c>
      <c r="E203" s="246">
        <v>1337</v>
      </c>
      <c r="F203" s="191">
        <f t="shared" si="14"/>
        <v>52713899</v>
      </c>
      <c r="G203" s="8"/>
      <c r="H203" s="20"/>
      <c r="I203" s="20"/>
      <c r="J203" s="20"/>
      <c r="K203" s="20"/>
      <c r="L203" s="20"/>
      <c r="M203" s="20"/>
      <c r="N203" s="20"/>
    </row>
    <row r="204" spans="1:15" s="9" customFormat="1" ht="12">
      <c r="A204" s="17">
        <v>18096</v>
      </c>
      <c r="B204" s="21" t="s">
        <v>193</v>
      </c>
      <c r="C204" s="24" t="s">
        <v>6</v>
      </c>
      <c r="D204" s="248">
        <v>22935</v>
      </c>
      <c r="E204" s="246">
        <v>730</v>
      </c>
      <c r="F204" s="191">
        <f t="shared" si="14"/>
        <v>16742550</v>
      </c>
      <c r="G204" s="8"/>
      <c r="H204" s="20"/>
      <c r="I204" s="20"/>
      <c r="J204" s="20"/>
      <c r="K204" s="20"/>
      <c r="L204" s="20"/>
      <c r="M204" s="20"/>
      <c r="N204" s="20"/>
    </row>
    <row r="205" spans="1:15" s="9" customFormat="1" ht="12">
      <c r="A205" s="17">
        <v>18097</v>
      </c>
      <c r="B205" s="21" t="s">
        <v>194</v>
      </c>
      <c r="C205" s="24" t="s">
        <v>6</v>
      </c>
      <c r="D205" s="248">
        <v>24964</v>
      </c>
      <c r="E205" s="246">
        <v>20</v>
      </c>
      <c r="F205" s="191">
        <f t="shared" si="14"/>
        <v>499280</v>
      </c>
      <c r="G205" s="8"/>
      <c r="H205" s="20"/>
      <c r="I205" s="20"/>
      <c r="J205" s="20"/>
      <c r="K205" s="20"/>
      <c r="L205" s="20"/>
      <c r="M205" s="20"/>
      <c r="N205" s="20"/>
    </row>
    <row r="206" spans="1:15" s="9" customFormat="1" ht="12">
      <c r="A206" s="17">
        <v>18098</v>
      </c>
      <c r="B206" s="21" t="s">
        <v>195</v>
      </c>
      <c r="C206" s="24" t="s">
        <v>6</v>
      </c>
      <c r="D206" s="248">
        <v>25351</v>
      </c>
      <c r="E206" s="246">
        <v>446</v>
      </c>
      <c r="F206" s="191">
        <f t="shared" si="14"/>
        <v>11306546</v>
      </c>
      <c r="G206" s="8"/>
      <c r="H206" s="20"/>
      <c r="I206" s="20"/>
      <c r="J206" s="20"/>
      <c r="K206" s="20"/>
      <c r="L206" s="20"/>
      <c r="M206" s="20"/>
      <c r="N206" s="20"/>
    </row>
    <row r="207" spans="1:15" s="9" customFormat="1" ht="12">
      <c r="A207" s="17">
        <v>18099</v>
      </c>
      <c r="B207" s="21" t="s">
        <v>196</v>
      </c>
      <c r="C207" s="24" t="s">
        <v>6</v>
      </c>
      <c r="D207" s="249">
        <v>41405</v>
      </c>
      <c r="E207" s="246">
        <v>38</v>
      </c>
      <c r="F207" s="191">
        <f t="shared" si="14"/>
        <v>1573390</v>
      </c>
      <c r="G207" s="8"/>
      <c r="H207" s="20"/>
      <c r="I207" s="20"/>
      <c r="J207" s="20"/>
      <c r="K207" s="20"/>
      <c r="L207" s="20"/>
      <c r="M207" s="20"/>
      <c r="N207" s="20"/>
    </row>
    <row r="208" spans="1:15" s="9" customFormat="1" ht="12">
      <c r="A208" s="17"/>
      <c r="B208" s="15" t="s">
        <v>197</v>
      </c>
      <c r="C208" s="22"/>
      <c r="D208" s="248"/>
      <c r="E208" s="246"/>
      <c r="F208" s="191"/>
      <c r="G208" s="8"/>
      <c r="H208" s="20"/>
      <c r="I208" s="20"/>
      <c r="J208" s="8"/>
      <c r="K208" s="8"/>
      <c r="L208" s="8"/>
      <c r="M208" s="8"/>
      <c r="N208" s="8"/>
      <c r="O208" s="8"/>
    </row>
    <row r="209" spans="1:15" s="9" customFormat="1" ht="12">
      <c r="A209" s="17">
        <v>18100</v>
      </c>
      <c r="B209" s="21" t="s">
        <v>198</v>
      </c>
      <c r="C209" s="24" t="s">
        <v>6</v>
      </c>
      <c r="D209" s="246">
        <v>75295</v>
      </c>
      <c r="E209" s="246">
        <v>118</v>
      </c>
      <c r="F209" s="191">
        <f t="shared" ref="F209:F217" si="15">+D209*E209</f>
        <v>8884810</v>
      </c>
      <c r="G209" s="8"/>
      <c r="H209" s="20"/>
      <c r="I209" s="20"/>
      <c r="J209" s="20"/>
      <c r="K209" s="20"/>
      <c r="L209" s="20"/>
      <c r="M209" s="20"/>
      <c r="N209" s="20"/>
    </row>
    <row r="210" spans="1:15" s="9" customFormat="1" ht="12">
      <c r="A210" s="17">
        <v>18101</v>
      </c>
      <c r="B210" s="21" t="s">
        <v>199</v>
      </c>
      <c r="C210" s="24" t="s">
        <v>6</v>
      </c>
      <c r="D210" s="246">
        <v>66486</v>
      </c>
      <c r="E210" s="246">
        <v>138</v>
      </c>
      <c r="F210" s="191">
        <f t="shared" si="15"/>
        <v>9175068</v>
      </c>
      <c r="G210" s="8"/>
      <c r="H210" s="20"/>
      <c r="I210" s="20"/>
      <c r="J210" s="20"/>
      <c r="K210" s="20"/>
      <c r="L210" s="20"/>
      <c r="M210" s="20"/>
      <c r="N210" s="20"/>
    </row>
    <row r="211" spans="1:15" s="9" customFormat="1" ht="12">
      <c r="A211" s="17">
        <v>18102</v>
      </c>
      <c r="B211" s="21" t="s">
        <v>200</v>
      </c>
      <c r="C211" s="24" t="s">
        <v>6</v>
      </c>
      <c r="D211" s="246">
        <v>66486</v>
      </c>
      <c r="E211" s="246">
        <v>12</v>
      </c>
      <c r="F211" s="191">
        <f t="shared" si="15"/>
        <v>797832</v>
      </c>
      <c r="G211" s="8"/>
      <c r="H211" s="20"/>
      <c r="I211" s="20"/>
      <c r="J211" s="20"/>
      <c r="K211" s="20"/>
      <c r="L211" s="20"/>
      <c r="M211" s="20"/>
      <c r="N211" s="20"/>
    </row>
    <row r="212" spans="1:15" s="9" customFormat="1" ht="12">
      <c r="A212" s="17">
        <v>18103</v>
      </c>
      <c r="B212" s="21" t="s">
        <v>201</v>
      </c>
      <c r="C212" s="24" t="s">
        <v>6</v>
      </c>
      <c r="D212" s="246">
        <v>67044</v>
      </c>
      <c r="E212" s="246">
        <v>10</v>
      </c>
      <c r="F212" s="191">
        <f t="shared" si="15"/>
        <v>670440</v>
      </c>
      <c r="G212" s="8"/>
      <c r="H212" s="20"/>
      <c r="I212" s="20"/>
      <c r="J212" s="20"/>
      <c r="K212" s="20"/>
      <c r="L212" s="20"/>
      <c r="M212" s="20"/>
      <c r="N212" s="20"/>
    </row>
    <row r="213" spans="1:15" s="9" customFormat="1" ht="12">
      <c r="A213" s="17">
        <v>18104</v>
      </c>
      <c r="B213" s="21" t="s">
        <v>202</v>
      </c>
      <c r="C213" s="24" t="s">
        <v>6</v>
      </c>
      <c r="D213" s="246">
        <v>57908</v>
      </c>
      <c r="E213" s="246">
        <v>84</v>
      </c>
      <c r="F213" s="191">
        <f t="shared" si="15"/>
        <v>4864272</v>
      </c>
      <c r="G213" s="8"/>
      <c r="H213" s="20"/>
      <c r="I213" s="20"/>
      <c r="J213" s="20"/>
      <c r="K213" s="20"/>
      <c r="L213" s="20"/>
      <c r="M213" s="20"/>
      <c r="N213" s="20"/>
    </row>
    <row r="214" spans="1:15" s="9" customFormat="1" ht="12">
      <c r="A214" s="17">
        <v>18105</v>
      </c>
      <c r="B214" s="21" t="s">
        <v>203</v>
      </c>
      <c r="C214" s="24" t="s">
        <v>6</v>
      </c>
      <c r="D214" s="246">
        <v>63710</v>
      </c>
      <c r="E214" s="246">
        <v>3</v>
      </c>
      <c r="F214" s="191">
        <f t="shared" si="15"/>
        <v>191130</v>
      </c>
      <c r="G214" s="8"/>
      <c r="H214" s="20"/>
      <c r="I214" s="20"/>
      <c r="J214" s="20"/>
      <c r="K214" s="20"/>
      <c r="L214" s="20"/>
      <c r="M214" s="20"/>
      <c r="N214" s="20"/>
    </row>
    <row r="215" spans="1:15" s="9" customFormat="1" ht="12">
      <c r="A215" s="17">
        <v>18106</v>
      </c>
      <c r="B215" s="21" t="s">
        <v>204</v>
      </c>
      <c r="C215" s="24" t="s">
        <v>6</v>
      </c>
      <c r="D215" s="246">
        <v>63710</v>
      </c>
      <c r="E215" s="246">
        <v>2</v>
      </c>
      <c r="F215" s="191">
        <f t="shared" si="15"/>
        <v>127420</v>
      </c>
      <c r="G215" s="8"/>
      <c r="H215" s="20"/>
      <c r="I215" s="20"/>
      <c r="J215" s="20"/>
      <c r="K215" s="20"/>
      <c r="L215" s="20"/>
      <c r="M215" s="20"/>
      <c r="N215" s="20"/>
    </row>
    <row r="216" spans="1:15" s="9" customFormat="1" ht="12">
      <c r="A216" s="17">
        <v>18107</v>
      </c>
      <c r="B216" s="21" t="s">
        <v>205</v>
      </c>
      <c r="C216" s="24" t="s">
        <v>6</v>
      </c>
      <c r="D216" s="246">
        <v>71459</v>
      </c>
      <c r="E216" s="246">
        <v>211</v>
      </c>
      <c r="F216" s="191">
        <f t="shared" si="15"/>
        <v>15077849</v>
      </c>
      <c r="G216" s="8"/>
      <c r="H216" s="20"/>
      <c r="I216" s="20"/>
      <c r="J216" s="20"/>
      <c r="K216" s="20"/>
      <c r="L216" s="20"/>
      <c r="M216" s="20"/>
      <c r="N216" s="20"/>
    </row>
    <row r="217" spans="1:15" s="9" customFormat="1" ht="12">
      <c r="A217" s="17">
        <v>18108</v>
      </c>
      <c r="B217" s="21" t="s">
        <v>206</v>
      </c>
      <c r="C217" s="24" t="s">
        <v>6</v>
      </c>
      <c r="D217" s="246">
        <v>88579</v>
      </c>
      <c r="E217" s="246">
        <v>8</v>
      </c>
      <c r="F217" s="191">
        <f t="shared" si="15"/>
        <v>708632</v>
      </c>
      <c r="G217" s="8"/>
      <c r="H217" s="20"/>
      <c r="I217" s="20"/>
      <c r="J217" s="20"/>
      <c r="K217" s="20"/>
      <c r="L217" s="20"/>
      <c r="M217" s="20"/>
      <c r="N217" s="20"/>
    </row>
    <row r="218" spans="1:15" s="9" customFormat="1" ht="12">
      <c r="A218" s="17"/>
      <c r="B218" s="15" t="s">
        <v>207</v>
      </c>
      <c r="C218" s="22"/>
      <c r="D218" s="246"/>
      <c r="E218" s="246"/>
      <c r="F218" s="191"/>
      <c r="G218" s="8"/>
      <c r="H218" s="20"/>
      <c r="I218" s="20"/>
      <c r="J218" s="8"/>
      <c r="K218" s="8"/>
      <c r="L218" s="8"/>
      <c r="M218" s="8"/>
      <c r="N218" s="8"/>
      <c r="O218" s="8"/>
    </row>
    <row r="219" spans="1:15" s="9" customFormat="1" ht="12">
      <c r="A219" s="17">
        <v>18109</v>
      </c>
      <c r="B219" s="21" t="s">
        <v>183</v>
      </c>
      <c r="C219" s="22" t="s">
        <v>14</v>
      </c>
      <c r="D219" s="246">
        <v>25549</v>
      </c>
      <c r="E219" s="246">
        <v>18</v>
      </c>
      <c r="F219" s="191">
        <f t="shared" ref="F219:F229" si="16">+D219*E219</f>
        <v>459882</v>
      </c>
      <c r="G219" s="8"/>
      <c r="H219" s="20"/>
      <c r="I219" s="20"/>
      <c r="J219" s="20"/>
      <c r="K219" s="20"/>
      <c r="L219" s="20"/>
      <c r="M219" s="20"/>
      <c r="N219" s="20"/>
    </row>
    <row r="220" spans="1:15" s="9" customFormat="1" ht="12">
      <c r="A220" s="17">
        <v>18110</v>
      </c>
      <c r="B220" s="21" t="s">
        <v>184</v>
      </c>
      <c r="C220" s="22" t="s">
        <v>14</v>
      </c>
      <c r="D220" s="246">
        <v>35175</v>
      </c>
      <c r="E220" s="246">
        <v>593.99999999999989</v>
      </c>
      <c r="F220" s="191">
        <f t="shared" si="16"/>
        <v>20893949.999999996</v>
      </c>
      <c r="G220" s="8"/>
      <c r="H220" s="20"/>
      <c r="I220" s="20"/>
      <c r="J220" s="20"/>
      <c r="K220" s="20"/>
      <c r="L220" s="20"/>
      <c r="M220" s="20"/>
      <c r="N220" s="20"/>
    </row>
    <row r="221" spans="1:15" s="9" customFormat="1" ht="12">
      <c r="A221" s="17">
        <v>18111</v>
      </c>
      <c r="B221" s="21" t="s">
        <v>187</v>
      </c>
      <c r="C221" s="22" t="s">
        <v>14</v>
      </c>
      <c r="D221" s="246">
        <v>54557</v>
      </c>
      <c r="E221" s="246">
        <v>152</v>
      </c>
      <c r="F221" s="191">
        <f t="shared" si="16"/>
        <v>8292664</v>
      </c>
      <c r="G221" s="8"/>
      <c r="H221" s="20"/>
      <c r="I221" s="20"/>
      <c r="J221" s="20"/>
      <c r="K221" s="20"/>
      <c r="L221" s="20"/>
      <c r="M221" s="20"/>
      <c r="N221" s="20"/>
    </row>
    <row r="222" spans="1:15" s="9" customFormat="1" ht="12">
      <c r="A222" s="17">
        <v>18112</v>
      </c>
      <c r="B222" s="21" t="s">
        <v>188</v>
      </c>
      <c r="C222" s="22" t="s">
        <v>14</v>
      </c>
      <c r="D222" s="246">
        <v>85757</v>
      </c>
      <c r="E222" s="246">
        <v>146.00000000000003</v>
      </c>
      <c r="F222" s="191">
        <f t="shared" si="16"/>
        <v>12520522.000000002</v>
      </c>
      <c r="G222" s="8"/>
      <c r="H222" s="20"/>
      <c r="I222" s="20"/>
      <c r="J222" s="20"/>
      <c r="K222" s="20"/>
      <c r="L222" s="20"/>
      <c r="M222" s="20"/>
      <c r="N222" s="20"/>
    </row>
    <row r="223" spans="1:15" s="9" customFormat="1" ht="12">
      <c r="A223" s="17">
        <v>18113</v>
      </c>
      <c r="B223" s="21" t="s">
        <v>189</v>
      </c>
      <c r="C223" s="22" t="s">
        <v>14</v>
      </c>
      <c r="D223" s="246">
        <v>116627</v>
      </c>
      <c r="E223" s="246">
        <v>227</v>
      </c>
      <c r="F223" s="191">
        <f t="shared" si="16"/>
        <v>26474329</v>
      </c>
      <c r="G223" s="8"/>
      <c r="H223" s="20"/>
      <c r="I223" s="20"/>
      <c r="J223" s="20"/>
      <c r="K223" s="20"/>
      <c r="L223" s="20"/>
      <c r="M223" s="20"/>
      <c r="N223" s="20"/>
    </row>
    <row r="224" spans="1:15" s="9" customFormat="1" ht="12">
      <c r="A224" s="17">
        <v>18114</v>
      </c>
      <c r="B224" s="21" t="s">
        <v>191</v>
      </c>
      <c r="C224" s="24" t="s">
        <v>6</v>
      </c>
      <c r="D224" s="246">
        <v>22729</v>
      </c>
      <c r="E224" s="246">
        <v>10</v>
      </c>
      <c r="F224" s="191">
        <f t="shared" si="16"/>
        <v>227290</v>
      </c>
      <c r="G224" s="8"/>
      <c r="H224" s="20"/>
      <c r="I224" s="20"/>
      <c r="J224" s="20"/>
      <c r="K224" s="20"/>
      <c r="L224" s="20"/>
      <c r="M224" s="20"/>
      <c r="N224" s="20"/>
    </row>
    <row r="225" spans="1:14" s="9" customFormat="1" ht="12">
      <c r="A225" s="17">
        <v>18115</v>
      </c>
      <c r="B225" s="21" t="s">
        <v>192</v>
      </c>
      <c r="C225" s="24" t="s">
        <v>6</v>
      </c>
      <c r="D225" s="246">
        <v>39427</v>
      </c>
      <c r="E225" s="246">
        <v>230</v>
      </c>
      <c r="F225" s="191">
        <f t="shared" si="16"/>
        <v>9068210</v>
      </c>
      <c r="G225" s="8"/>
      <c r="H225" s="20"/>
      <c r="I225" s="20"/>
      <c r="J225" s="20"/>
      <c r="K225" s="20"/>
      <c r="L225" s="20"/>
      <c r="M225" s="20"/>
      <c r="N225" s="20"/>
    </row>
    <row r="226" spans="1:14" s="9" customFormat="1" ht="12">
      <c r="A226" s="17">
        <v>18116</v>
      </c>
      <c r="B226" s="21" t="s">
        <v>194</v>
      </c>
      <c r="C226" s="24" t="s">
        <v>6</v>
      </c>
      <c r="D226" s="246">
        <v>24019</v>
      </c>
      <c r="E226" s="246">
        <v>19</v>
      </c>
      <c r="F226" s="191">
        <f t="shared" si="16"/>
        <v>456361</v>
      </c>
      <c r="G226" s="8"/>
      <c r="H226" s="20"/>
      <c r="I226" s="20"/>
      <c r="J226" s="20"/>
      <c r="K226" s="20"/>
      <c r="L226" s="20"/>
      <c r="M226" s="20"/>
      <c r="N226" s="20"/>
    </row>
    <row r="227" spans="1:14" s="9" customFormat="1" ht="12">
      <c r="A227" s="17">
        <v>18117</v>
      </c>
      <c r="B227" s="21" t="s">
        <v>195</v>
      </c>
      <c r="C227" s="24" t="s">
        <v>6</v>
      </c>
      <c r="D227" s="246">
        <v>25351</v>
      </c>
      <c r="E227" s="246">
        <v>431</v>
      </c>
      <c r="F227" s="191">
        <f t="shared" si="16"/>
        <v>10926281</v>
      </c>
      <c r="G227" s="8"/>
      <c r="H227" s="20"/>
      <c r="I227" s="20"/>
      <c r="J227" s="20"/>
      <c r="K227" s="20"/>
      <c r="L227" s="20"/>
      <c r="M227" s="20"/>
      <c r="N227" s="20"/>
    </row>
    <row r="228" spans="1:14" s="9" customFormat="1" ht="12">
      <c r="A228" s="17">
        <v>18119</v>
      </c>
      <c r="B228" s="21" t="s">
        <v>208</v>
      </c>
      <c r="C228" s="24" t="s">
        <v>6</v>
      </c>
      <c r="D228" s="246">
        <v>37370</v>
      </c>
      <c r="E228" s="246">
        <v>47</v>
      </c>
      <c r="F228" s="191">
        <f t="shared" si="16"/>
        <v>1756390</v>
      </c>
      <c r="G228" s="8"/>
      <c r="H228" s="20"/>
      <c r="I228" s="20"/>
      <c r="J228" s="20"/>
      <c r="K228" s="20"/>
      <c r="L228" s="20"/>
      <c r="M228" s="20"/>
      <c r="N228" s="20"/>
    </row>
    <row r="229" spans="1:14" s="9" customFormat="1" ht="12">
      <c r="A229" s="17">
        <v>18120</v>
      </c>
      <c r="B229" s="21" t="s">
        <v>196</v>
      </c>
      <c r="C229" s="24" t="s">
        <v>6</v>
      </c>
      <c r="D229" s="246">
        <v>41405</v>
      </c>
      <c r="E229" s="246">
        <v>44</v>
      </c>
      <c r="F229" s="191">
        <f t="shared" si="16"/>
        <v>1821820</v>
      </c>
      <c r="G229" s="8"/>
      <c r="H229" s="20"/>
      <c r="I229" s="20"/>
      <c r="J229" s="20"/>
      <c r="K229" s="20"/>
      <c r="L229" s="20"/>
      <c r="M229" s="20"/>
      <c r="N229" s="20"/>
    </row>
    <row r="230" spans="1:14" s="9" customFormat="1" ht="12">
      <c r="A230" s="17"/>
      <c r="B230" s="15" t="s">
        <v>209</v>
      </c>
      <c r="C230" s="22"/>
      <c r="D230" s="246"/>
      <c r="E230" s="246"/>
      <c r="F230" s="191"/>
      <c r="G230" s="8"/>
      <c r="H230" s="20"/>
      <c r="I230" s="20"/>
      <c r="J230" s="8"/>
      <c r="K230" s="8"/>
      <c r="L230" s="8"/>
      <c r="M230" s="8"/>
      <c r="N230" s="8"/>
    </row>
    <row r="231" spans="1:14" s="9" customFormat="1" ht="12">
      <c r="A231" s="17"/>
      <c r="B231" s="15" t="s">
        <v>210</v>
      </c>
      <c r="C231" s="22"/>
      <c r="D231" s="246"/>
      <c r="E231" s="246"/>
      <c r="F231" s="191"/>
      <c r="G231" s="8"/>
      <c r="H231" s="20"/>
      <c r="I231" s="20"/>
      <c r="J231" s="8"/>
      <c r="K231" s="8"/>
      <c r="L231" s="8"/>
      <c r="M231" s="8"/>
      <c r="N231" s="8"/>
    </row>
    <row r="232" spans="1:14" s="9" customFormat="1" ht="12">
      <c r="A232" s="17"/>
      <c r="B232" s="15" t="s">
        <v>220</v>
      </c>
      <c r="C232" s="22"/>
      <c r="D232" s="246"/>
      <c r="E232" s="246"/>
      <c r="F232" s="191"/>
      <c r="G232" s="8"/>
      <c r="H232" s="20"/>
      <c r="I232" s="20"/>
      <c r="J232" s="8"/>
      <c r="K232" s="8"/>
      <c r="L232" s="8"/>
      <c r="M232" s="8"/>
      <c r="N232" s="8"/>
    </row>
    <row r="233" spans="1:14" s="9" customFormat="1" ht="12">
      <c r="A233" s="17">
        <v>18190</v>
      </c>
      <c r="B233" s="21" t="s">
        <v>211</v>
      </c>
      <c r="C233" s="22" t="s">
        <v>14</v>
      </c>
      <c r="D233" s="246">
        <v>68245</v>
      </c>
      <c r="E233" s="246">
        <v>6</v>
      </c>
      <c r="F233" s="191">
        <f t="shared" ref="F233:F256" si="17">+D233*E233</f>
        <v>409470</v>
      </c>
      <c r="G233" s="8"/>
      <c r="H233" s="20"/>
      <c r="I233" s="20"/>
      <c r="J233" s="20"/>
      <c r="K233" s="20"/>
      <c r="L233" s="20"/>
      <c r="M233" s="20"/>
      <c r="N233" s="20"/>
    </row>
    <row r="234" spans="1:14" s="9" customFormat="1" ht="12">
      <c r="A234" s="17">
        <v>18191</v>
      </c>
      <c r="B234" s="40" t="s">
        <v>212</v>
      </c>
      <c r="C234" s="22" t="s">
        <v>14</v>
      </c>
      <c r="D234" s="246">
        <v>82348</v>
      </c>
      <c r="E234" s="246">
        <v>3</v>
      </c>
      <c r="F234" s="191">
        <f t="shared" si="17"/>
        <v>247044</v>
      </c>
      <c r="G234" s="8"/>
      <c r="H234" s="20"/>
      <c r="I234" s="20"/>
      <c r="J234" s="20"/>
      <c r="K234" s="20"/>
      <c r="L234" s="20"/>
      <c r="M234" s="20"/>
      <c r="N234" s="20"/>
    </row>
    <row r="235" spans="1:14" s="9" customFormat="1" ht="12">
      <c r="A235" s="17">
        <v>18192</v>
      </c>
      <c r="B235" s="41" t="s">
        <v>221</v>
      </c>
      <c r="C235" s="22" t="s">
        <v>14</v>
      </c>
      <c r="D235" s="246">
        <v>121110</v>
      </c>
      <c r="E235" s="246">
        <v>12</v>
      </c>
      <c r="F235" s="191">
        <f t="shared" si="17"/>
        <v>1453320</v>
      </c>
      <c r="G235" s="8"/>
      <c r="H235" s="20"/>
      <c r="I235" s="20"/>
      <c r="J235" s="20"/>
      <c r="K235" s="20"/>
      <c r="L235" s="20"/>
      <c r="M235" s="20"/>
      <c r="N235" s="20"/>
    </row>
    <row r="236" spans="1:14" s="9" customFormat="1" ht="12">
      <c r="A236" s="17">
        <v>18193</v>
      </c>
      <c r="B236" s="40" t="s">
        <v>213</v>
      </c>
      <c r="C236" s="24" t="s">
        <v>6</v>
      </c>
      <c r="D236" s="246">
        <v>38577</v>
      </c>
      <c r="E236" s="246">
        <v>18</v>
      </c>
      <c r="F236" s="191">
        <f t="shared" si="17"/>
        <v>694386</v>
      </c>
      <c r="G236" s="8"/>
      <c r="H236" s="20"/>
      <c r="I236" s="20"/>
      <c r="J236" s="20"/>
      <c r="K236" s="20"/>
      <c r="L236" s="20"/>
      <c r="M236" s="20"/>
      <c r="N236" s="20"/>
    </row>
    <row r="237" spans="1:14" s="9" customFormat="1" ht="12">
      <c r="A237" s="17">
        <v>18194</v>
      </c>
      <c r="B237" s="40" t="s">
        <v>214</v>
      </c>
      <c r="C237" s="24" t="s">
        <v>6</v>
      </c>
      <c r="D237" s="246">
        <v>67384</v>
      </c>
      <c r="E237" s="246">
        <v>10</v>
      </c>
      <c r="F237" s="191">
        <f t="shared" si="17"/>
        <v>673840</v>
      </c>
      <c r="G237" s="8"/>
      <c r="H237" s="20"/>
      <c r="I237" s="20"/>
      <c r="J237" s="20"/>
      <c r="K237" s="20"/>
      <c r="L237" s="20"/>
      <c r="M237" s="20"/>
      <c r="N237" s="20"/>
    </row>
    <row r="238" spans="1:14" s="9" customFormat="1" ht="12">
      <c r="A238" s="17">
        <v>18195</v>
      </c>
      <c r="B238" s="40" t="s">
        <v>222</v>
      </c>
      <c r="C238" s="24" t="s">
        <v>6</v>
      </c>
      <c r="D238" s="246">
        <v>119768</v>
      </c>
      <c r="E238" s="246">
        <v>48</v>
      </c>
      <c r="F238" s="191">
        <f t="shared" si="17"/>
        <v>5748864</v>
      </c>
      <c r="G238" s="8"/>
      <c r="H238" s="20"/>
      <c r="I238" s="20"/>
      <c r="J238" s="20"/>
      <c r="K238" s="20"/>
      <c r="L238" s="20"/>
      <c r="M238" s="20"/>
      <c r="N238" s="20"/>
    </row>
    <row r="239" spans="1:14" s="9" customFormat="1" ht="12">
      <c r="A239" s="17">
        <v>18196</v>
      </c>
      <c r="B239" s="40" t="s">
        <v>215</v>
      </c>
      <c r="C239" s="24" t="s">
        <v>6</v>
      </c>
      <c r="D239" s="246">
        <v>27812</v>
      </c>
      <c r="E239" s="246">
        <v>36</v>
      </c>
      <c r="F239" s="191">
        <f t="shared" si="17"/>
        <v>1001232</v>
      </c>
      <c r="G239" s="8"/>
      <c r="H239" s="20"/>
      <c r="I239" s="20"/>
      <c r="J239" s="20"/>
      <c r="K239" s="20"/>
      <c r="L239" s="20"/>
      <c r="M239" s="20"/>
      <c r="N239" s="20"/>
    </row>
    <row r="240" spans="1:14" s="9" customFormat="1" ht="12">
      <c r="A240" s="17">
        <v>18197</v>
      </c>
      <c r="B240" s="40" t="s">
        <v>216</v>
      </c>
      <c r="C240" s="24" t="s">
        <v>6</v>
      </c>
      <c r="D240" s="246">
        <v>33222</v>
      </c>
      <c r="E240" s="246">
        <v>20</v>
      </c>
      <c r="F240" s="191">
        <f t="shared" si="17"/>
        <v>664440</v>
      </c>
      <c r="G240" s="8"/>
      <c r="H240" s="20"/>
      <c r="I240" s="20"/>
      <c r="J240" s="20"/>
      <c r="K240" s="20"/>
      <c r="L240" s="20"/>
      <c r="M240" s="20"/>
      <c r="N240" s="20"/>
    </row>
    <row r="241" spans="1:14" s="9" customFormat="1" ht="12">
      <c r="A241" s="17">
        <v>18198</v>
      </c>
      <c r="B241" s="40" t="s">
        <v>223</v>
      </c>
      <c r="C241" s="24" t="s">
        <v>6</v>
      </c>
      <c r="D241" s="245">
        <v>57607</v>
      </c>
      <c r="E241" s="246">
        <v>96</v>
      </c>
      <c r="F241" s="191">
        <f t="shared" si="17"/>
        <v>5530272</v>
      </c>
      <c r="G241" s="8"/>
      <c r="H241" s="20"/>
      <c r="I241" s="20"/>
      <c r="J241" s="20"/>
      <c r="K241" s="20"/>
      <c r="L241" s="20"/>
      <c r="M241" s="20"/>
      <c r="N241" s="20"/>
    </row>
    <row r="242" spans="1:14" s="9" customFormat="1" ht="12">
      <c r="A242" s="17">
        <v>18199</v>
      </c>
      <c r="B242" s="40" t="s">
        <v>224</v>
      </c>
      <c r="C242" s="24" t="s">
        <v>6</v>
      </c>
      <c r="D242" s="246">
        <v>1358423</v>
      </c>
      <c r="E242" s="246">
        <v>2</v>
      </c>
      <c r="F242" s="191">
        <f t="shared" si="17"/>
        <v>2716846</v>
      </c>
      <c r="G242" s="8"/>
      <c r="H242" s="20"/>
      <c r="I242" s="20"/>
      <c r="J242" s="20"/>
      <c r="K242" s="20"/>
      <c r="L242" s="20"/>
      <c r="M242" s="20"/>
      <c r="N242" s="20"/>
    </row>
    <row r="243" spans="1:14" s="9" customFormat="1" ht="12">
      <c r="A243" s="17">
        <v>18200</v>
      </c>
      <c r="B243" s="40" t="s">
        <v>225</v>
      </c>
      <c r="C243" s="24" t="s">
        <v>6</v>
      </c>
      <c r="D243" s="246">
        <v>1929342</v>
      </c>
      <c r="E243" s="246">
        <v>1</v>
      </c>
      <c r="F243" s="191">
        <f t="shared" si="17"/>
        <v>1929342</v>
      </c>
      <c r="G243" s="8"/>
      <c r="H243" s="20"/>
      <c r="I243" s="20"/>
      <c r="J243" s="20"/>
      <c r="K243" s="20"/>
      <c r="L243" s="20"/>
      <c r="M243" s="20"/>
      <c r="N243" s="20"/>
    </row>
    <row r="244" spans="1:14" s="9" customFormat="1" ht="12">
      <c r="A244" s="17">
        <v>18201</v>
      </c>
      <c r="B244" s="21" t="s">
        <v>226</v>
      </c>
      <c r="C244" s="24" t="s">
        <v>6</v>
      </c>
      <c r="D244" s="246">
        <v>2509864</v>
      </c>
      <c r="E244" s="246">
        <v>2</v>
      </c>
      <c r="F244" s="191">
        <f t="shared" si="17"/>
        <v>5019728</v>
      </c>
      <c r="G244" s="8"/>
      <c r="H244" s="20"/>
      <c r="I244" s="20"/>
      <c r="J244" s="20"/>
      <c r="K244" s="20"/>
      <c r="L244" s="20"/>
      <c r="M244" s="20"/>
      <c r="N244" s="20"/>
    </row>
    <row r="245" spans="1:14" s="9" customFormat="1" ht="12">
      <c r="A245" s="17">
        <v>18202</v>
      </c>
      <c r="B245" s="21" t="s">
        <v>227</v>
      </c>
      <c r="C245" s="24" t="s">
        <v>6</v>
      </c>
      <c r="D245" s="246">
        <v>1240730</v>
      </c>
      <c r="E245" s="246">
        <v>2</v>
      </c>
      <c r="F245" s="191">
        <f t="shared" si="17"/>
        <v>2481460</v>
      </c>
      <c r="G245" s="8"/>
      <c r="H245" s="20"/>
      <c r="I245" s="20"/>
      <c r="J245" s="20"/>
      <c r="K245" s="20"/>
      <c r="L245" s="20"/>
      <c r="M245" s="20"/>
      <c r="N245" s="20"/>
    </row>
    <row r="246" spans="1:14" s="9" customFormat="1" ht="12">
      <c r="A246" s="17">
        <v>18203</v>
      </c>
      <c r="B246" s="21" t="s">
        <v>228</v>
      </c>
      <c r="C246" s="24" t="s">
        <v>6</v>
      </c>
      <c r="D246" s="246">
        <v>1130105</v>
      </c>
      <c r="E246" s="246">
        <v>1</v>
      </c>
      <c r="F246" s="191">
        <f t="shared" si="17"/>
        <v>1130105</v>
      </c>
      <c r="G246" s="8"/>
      <c r="H246" s="20"/>
      <c r="I246" s="20"/>
      <c r="J246" s="20"/>
      <c r="K246" s="20"/>
      <c r="L246" s="20"/>
      <c r="M246" s="20"/>
      <c r="N246" s="20"/>
    </row>
    <row r="247" spans="1:14" s="9" customFormat="1" ht="12">
      <c r="A247" s="17">
        <v>18204</v>
      </c>
      <c r="B247" s="21" t="s">
        <v>229</v>
      </c>
      <c r="C247" s="24" t="s">
        <v>6</v>
      </c>
      <c r="D247" s="246">
        <v>481036</v>
      </c>
      <c r="E247" s="246">
        <v>1</v>
      </c>
      <c r="F247" s="191">
        <f t="shared" si="17"/>
        <v>481036</v>
      </c>
      <c r="G247" s="8"/>
      <c r="H247" s="20"/>
      <c r="I247" s="20"/>
      <c r="J247" s="20"/>
      <c r="K247" s="20"/>
      <c r="L247" s="20"/>
      <c r="M247" s="20"/>
      <c r="N247" s="20"/>
    </row>
    <row r="248" spans="1:14" s="9" customFormat="1" ht="24">
      <c r="A248" s="17">
        <v>18205</v>
      </c>
      <c r="B248" s="21" t="s">
        <v>230</v>
      </c>
      <c r="C248" s="24" t="s">
        <v>6</v>
      </c>
      <c r="D248" s="246">
        <v>1452760</v>
      </c>
      <c r="E248" s="246">
        <v>2</v>
      </c>
      <c r="F248" s="191">
        <f t="shared" si="17"/>
        <v>2905520</v>
      </c>
      <c r="G248" s="8"/>
      <c r="H248" s="20"/>
      <c r="I248" s="20"/>
      <c r="J248" s="20"/>
      <c r="K248" s="20"/>
      <c r="L248" s="20"/>
      <c r="M248" s="20"/>
      <c r="N248" s="20"/>
    </row>
    <row r="249" spans="1:14" s="9" customFormat="1" ht="12">
      <c r="A249" s="17">
        <v>18206</v>
      </c>
      <c r="B249" s="21" t="s">
        <v>231</v>
      </c>
      <c r="C249" s="24" t="s">
        <v>6</v>
      </c>
      <c r="D249" s="246">
        <v>963867</v>
      </c>
      <c r="E249" s="246">
        <v>2</v>
      </c>
      <c r="F249" s="191">
        <f t="shared" si="17"/>
        <v>1927734</v>
      </c>
      <c r="G249" s="8"/>
      <c r="H249" s="20"/>
      <c r="I249" s="20"/>
      <c r="J249" s="20"/>
      <c r="K249" s="20"/>
      <c r="L249" s="20"/>
      <c r="M249" s="20"/>
      <c r="N249" s="20"/>
    </row>
    <row r="250" spans="1:14" s="9" customFormat="1" ht="24">
      <c r="A250" s="17">
        <v>18207</v>
      </c>
      <c r="B250" s="21" t="s">
        <v>232</v>
      </c>
      <c r="C250" s="24" t="s">
        <v>6</v>
      </c>
      <c r="D250" s="246">
        <v>816378</v>
      </c>
      <c r="E250" s="246">
        <v>2</v>
      </c>
      <c r="F250" s="191">
        <f t="shared" si="17"/>
        <v>1632756</v>
      </c>
      <c r="G250" s="8"/>
      <c r="H250" s="20"/>
      <c r="I250" s="20"/>
      <c r="J250" s="20"/>
      <c r="K250" s="20"/>
      <c r="L250" s="20"/>
      <c r="M250" s="20"/>
      <c r="N250" s="20"/>
    </row>
    <row r="251" spans="1:14" s="9" customFormat="1" ht="12">
      <c r="A251" s="17">
        <v>18208</v>
      </c>
      <c r="B251" s="21" t="s">
        <v>217</v>
      </c>
      <c r="C251" s="24" t="s">
        <v>6</v>
      </c>
      <c r="D251" s="245">
        <v>234567</v>
      </c>
      <c r="E251" s="246">
        <v>1</v>
      </c>
      <c r="F251" s="191">
        <f t="shared" si="17"/>
        <v>234567</v>
      </c>
      <c r="G251" s="8"/>
      <c r="H251" s="20"/>
      <c r="I251" s="20"/>
      <c r="J251" s="20"/>
      <c r="K251" s="20"/>
      <c r="L251" s="20"/>
      <c r="M251" s="20"/>
      <c r="N251" s="20"/>
    </row>
    <row r="252" spans="1:14" s="9" customFormat="1" ht="12">
      <c r="A252" s="17">
        <v>18209</v>
      </c>
      <c r="B252" s="21" t="s">
        <v>218</v>
      </c>
      <c r="C252" s="24" t="s">
        <v>6</v>
      </c>
      <c r="D252" s="246">
        <v>243733</v>
      </c>
      <c r="E252" s="246">
        <v>2</v>
      </c>
      <c r="F252" s="191">
        <f t="shared" si="17"/>
        <v>487466</v>
      </c>
      <c r="G252" s="8"/>
      <c r="H252" s="20"/>
      <c r="I252" s="20"/>
      <c r="J252" s="20"/>
      <c r="K252" s="20"/>
      <c r="L252" s="20"/>
      <c r="M252" s="20"/>
      <c r="N252" s="20"/>
    </row>
    <row r="253" spans="1:14" s="9" customFormat="1" ht="12">
      <c r="A253" s="17">
        <v>18210</v>
      </c>
      <c r="B253" s="21" t="s">
        <v>146</v>
      </c>
      <c r="C253" s="24" t="s">
        <v>6</v>
      </c>
      <c r="D253" s="246">
        <v>22260</v>
      </c>
      <c r="E253" s="246">
        <v>4</v>
      </c>
      <c r="F253" s="191">
        <f t="shared" si="17"/>
        <v>89040</v>
      </c>
      <c r="G253" s="8"/>
      <c r="H253" s="20"/>
      <c r="I253" s="20"/>
      <c r="J253" s="20"/>
      <c r="K253" s="20"/>
      <c r="L253" s="20"/>
      <c r="M253" s="20"/>
      <c r="N253" s="20"/>
    </row>
    <row r="254" spans="1:14" s="9" customFormat="1" ht="12">
      <c r="A254" s="17">
        <v>18211</v>
      </c>
      <c r="B254" s="21" t="s">
        <v>219</v>
      </c>
      <c r="C254" s="24" t="s">
        <v>6</v>
      </c>
      <c r="D254" s="246">
        <v>25351</v>
      </c>
      <c r="E254" s="246">
        <v>3</v>
      </c>
      <c r="F254" s="191">
        <f t="shared" si="17"/>
        <v>76053</v>
      </c>
      <c r="G254" s="8"/>
      <c r="H254" s="20"/>
      <c r="I254" s="20"/>
      <c r="J254" s="20"/>
      <c r="K254" s="20"/>
      <c r="L254" s="20"/>
      <c r="M254" s="20"/>
      <c r="N254" s="20"/>
    </row>
    <row r="255" spans="1:14" s="9" customFormat="1" ht="12">
      <c r="A255" s="17">
        <v>18212</v>
      </c>
      <c r="B255" s="21" t="s">
        <v>233</v>
      </c>
      <c r="C255" s="24" t="s">
        <v>6</v>
      </c>
      <c r="D255" s="246">
        <v>27234</v>
      </c>
      <c r="E255" s="246">
        <v>8</v>
      </c>
      <c r="F255" s="191">
        <f t="shared" si="17"/>
        <v>217872</v>
      </c>
      <c r="G255" s="8"/>
      <c r="H255" s="20"/>
      <c r="I255" s="20"/>
      <c r="J255" s="20"/>
      <c r="K255" s="20"/>
      <c r="L255" s="20"/>
      <c r="M255" s="20"/>
      <c r="N255" s="20"/>
    </row>
    <row r="256" spans="1:14" s="9" customFormat="1" ht="45.75" customHeight="1">
      <c r="A256" s="17">
        <v>18213</v>
      </c>
      <c r="B256" s="21" t="s">
        <v>234</v>
      </c>
      <c r="C256" s="24" t="s">
        <v>6</v>
      </c>
      <c r="D256" s="246">
        <v>235798145</v>
      </c>
      <c r="E256" s="246">
        <v>1</v>
      </c>
      <c r="F256" s="191">
        <f t="shared" si="17"/>
        <v>235798145</v>
      </c>
      <c r="G256" s="8"/>
      <c r="H256" s="20"/>
      <c r="I256" s="20"/>
      <c r="J256" s="20"/>
      <c r="K256" s="20"/>
      <c r="L256" s="20"/>
      <c r="M256" s="20"/>
      <c r="N256" s="20"/>
    </row>
    <row r="257" spans="1:14" s="9" customFormat="1" ht="12">
      <c r="A257" s="17"/>
      <c r="B257" s="15" t="s">
        <v>235</v>
      </c>
      <c r="C257" s="22"/>
      <c r="D257" s="246"/>
      <c r="E257" s="246"/>
      <c r="F257" s="191"/>
      <c r="G257" s="8"/>
      <c r="H257" s="20"/>
      <c r="I257" s="20"/>
      <c r="J257" s="8"/>
      <c r="K257" s="8"/>
      <c r="L257" s="8"/>
      <c r="M257" s="8"/>
      <c r="N257" s="8"/>
    </row>
    <row r="258" spans="1:14" s="9" customFormat="1" ht="24">
      <c r="A258" s="17">
        <v>18214</v>
      </c>
      <c r="B258" s="21" t="s">
        <v>23</v>
      </c>
      <c r="C258" s="22" t="s">
        <v>24</v>
      </c>
      <c r="D258" s="246">
        <v>43880</v>
      </c>
      <c r="E258" s="246">
        <v>390</v>
      </c>
      <c r="F258" s="191">
        <f t="shared" ref="F258:F265" si="18">+D258*E258</f>
        <v>17113200</v>
      </c>
      <c r="G258" s="8"/>
      <c r="H258" s="20"/>
      <c r="I258" s="20"/>
      <c r="J258" s="20"/>
      <c r="K258" s="20"/>
      <c r="L258" s="20"/>
      <c r="M258" s="20"/>
      <c r="N258" s="20"/>
    </row>
    <row r="259" spans="1:14" s="9" customFormat="1" ht="12">
      <c r="A259" s="17">
        <v>18215</v>
      </c>
      <c r="B259" s="21" t="s">
        <v>236</v>
      </c>
      <c r="C259" s="22" t="s">
        <v>24</v>
      </c>
      <c r="D259" s="246">
        <v>41678</v>
      </c>
      <c r="E259" s="246">
        <v>140</v>
      </c>
      <c r="F259" s="191">
        <f t="shared" si="18"/>
        <v>5834920</v>
      </c>
      <c r="G259" s="8"/>
      <c r="H259" s="20"/>
      <c r="I259" s="20"/>
      <c r="J259" s="20"/>
      <c r="K259" s="20"/>
      <c r="L259" s="20"/>
      <c r="M259" s="20"/>
      <c r="N259" s="20"/>
    </row>
    <row r="260" spans="1:14" s="9" customFormat="1" ht="12">
      <c r="A260" s="17">
        <v>18216</v>
      </c>
      <c r="B260" s="21" t="s">
        <v>237</v>
      </c>
      <c r="C260" s="22" t="s">
        <v>24</v>
      </c>
      <c r="D260" s="246">
        <v>84561</v>
      </c>
      <c r="E260" s="246">
        <v>78</v>
      </c>
      <c r="F260" s="191">
        <f t="shared" si="18"/>
        <v>6595758</v>
      </c>
      <c r="G260" s="8"/>
      <c r="H260" s="20"/>
      <c r="I260" s="20"/>
      <c r="J260" s="20"/>
      <c r="K260" s="20"/>
      <c r="L260" s="20"/>
      <c r="M260" s="20"/>
      <c r="N260" s="20"/>
    </row>
    <row r="261" spans="1:14" s="9" customFormat="1" ht="24">
      <c r="A261" s="17">
        <v>18217</v>
      </c>
      <c r="B261" s="21" t="s">
        <v>27</v>
      </c>
      <c r="C261" s="22" t="s">
        <v>24</v>
      </c>
      <c r="D261" s="246">
        <v>22644</v>
      </c>
      <c r="E261" s="246">
        <v>117</v>
      </c>
      <c r="F261" s="191">
        <f t="shared" si="18"/>
        <v>2649348</v>
      </c>
      <c r="G261" s="8"/>
      <c r="H261" s="20"/>
      <c r="I261" s="20"/>
      <c r="J261" s="20"/>
      <c r="K261" s="20"/>
      <c r="L261" s="20"/>
      <c r="M261" s="20"/>
      <c r="N261" s="20"/>
    </row>
    <row r="262" spans="1:14" s="9" customFormat="1" ht="12">
      <c r="A262" s="17">
        <v>18218</v>
      </c>
      <c r="B262" s="21" t="s">
        <v>238</v>
      </c>
      <c r="C262" s="22" t="s">
        <v>24</v>
      </c>
      <c r="D262" s="246">
        <v>20081</v>
      </c>
      <c r="E262" s="246">
        <v>273</v>
      </c>
      <c r="F262" s="191">
        <f t="shared" si="18"/>
        <v>5482113</v>
      </c>
      <c r="G262" s="8"/>
      <c r="H262" s="20"/>
      <c r="I262" s="20"/>
      <c r="J262" s="20"/>
      <c r="K262" s="20"/>
      <c r="L262" s="20"/>
      <c r="M262" s="20"/>
      <c r="N262" s="20"/>
    </row>
    <row r="263" spans="1:14" s="9" customFormat="1" ht="12">
      <c r="A263" s="17">
        <v>18219</v>
      </c>
      <c r="B263" s="21" t="s">
        <v>239</v>
      </c>
      <c r="C263" s="24" t="s">
        <v>6</v>
      </c>
      <c r="D263" s="246">
        <v>281034</v>
      </c>
      <c r="E263" s="246">
        <v>23</v>
      </c>
      <c r="F263" s="191">
        <f t="shared" si="18"/>
        <v>6463782</v>
      </c>
      <c r="G263" s="8"/>
      <c r="H263" s="20"/>
      <c r="I263" s="20"/>
      <c r="J263" s="20"/>
      <c r="K263" s="20"/>
      <c r="L263" s="20"/>
      <c r="M263" s="20"/>
      <c r="N263" s="20"/>
    </row>
    <row r="264" spans="1:14" s="9" customFormat="1" ht="12">
      <c r="A264" s="17">
        <v>18220</v>
      </c>
      <c r="B264" s="21" t="s">
        <v>240</v>
      </c>
      <c r="C264" s="24" t="s">
        <v>6</v>
      </c>
      <c r="D264" s="246">
        <v>603996</v>
      </c>
      <c r="E264" s="246">
        <v>8</v>
      </c>
      <c r="F264" s="191">
        <f t="shared" si="18"/>
        <v>4831968</v>
      </c>
      <c r="G264" s="8"/>
      <c r="H264" s="20"/>
      <c r="I264" s="20"/>
      <c r="J264" s="20"/>
      <c r="K264" s="20"/>
      <c r="L264" s="20"/>
      <c r="M264" s="20"/>
      <c r="N264" s="20"/>
    </row>
    <row r="265" spans="1:14" s="9" customFormat="1" ht="12">
      <c r="A265" s="17">
        <v>18221</v>
      </c>
      <c r="B265" s="40" t="s">
        <v>241</v>
      </c>
      <c r="C265" s="24" t="s">
        <v>6</v>
      </c>
      <c r="D265" s="246">
        <v>932731</v>
      </c>
      <c r="E265" s="246">
        <v>6</v>
      </c>
      <c r="F265" s="191">
        <f t="shared" si="18"/>
        <v>5596386</v>
      </c>
      <c r="G265" s="8"/>
      <c r="H265" s="20"/>
      <c r="I265" s="20"/>
      <c r="J265" s="20"/>
      <c r="K265" s="20"/>
      <c r="L265" s="20"/>
      <c r="M265" s="20"/>
      <c r="N265" s="20"/>
    </row>
    <row r="266" spans="1:14" s="9" customFormat="1" ht="12">
      <c r="A266" s="17"/>
      <c r="B266" s="42" t="s">
        <v>242</v>
      </c>
      <c r="C266" s="22"/>
      <c r="D266" s="246"/>
      <c r="E266" s="246"/>
      <c r="F266" s="191"/>
      <c r="G266" s="8"/>
      <c r="H266" s="20"/>
      <c r="I266" s="20"/>
      <c r="J266" s="8"/>
      <c r="K266" s="8"/>
      <c r="L266" s="8"/>
      <c r="M266" s="8"/>
      <c r="N266" s="8"/>
    </row>
    <row r="267" spans="1:14" s="9" customFormat="1" ht="12">
      <c r="A267" s="17">
        <v>18222</v>
      </c>
      <c r="B267" s="21" t="s">
        <v>243</v>
      </c>
      <c r="C267" s="24" t="s">
        <v>6</v>
      </c>
      <c r="D267" s="246">
        <v>109205</v>
      </c>
      <c r="E267" s="246">
        <v>18</v>
      </c>
      <c r="F267" s="191">
        <f t="shared" ref="F267:F268" si="19">+D267*E267</f>
        <v>1965690</v>
      </c>
      <c r="G267" s="8"/>
      <c r="H267" s="20"/>
      <c r="I267" s="20"/>
      <c r="J267" s="20"/>
      <c r="K267" s="20"/>
      <c r="L267" s="20"/>
      <c r="M267" s="20"/>
      <c r="N267" s="20"/>
    </row>
    <row r="268" spans="1:14" s="9" customFormat="1" ht="12">
      <c r="A268" s="17">
        <v>18223</v>
      </c>
      <c r="B268" s="40" t="s">
        <v>244</v>
      </c>
      <c r="C268" s="24" t="s">
        <v>6</v>
      </c>
      <c r="D268" s="246">
        <v>157093</v>
      </c>
      <c r="E268" s="246">
        <v>23</v>
      </c>
      <c r="F268" s="191">
        <f t="shared" si="19"/>
        <v>3613139</v>
      </c>
      <c r="G268" s="8"/>
      <c r="H268" s="20"/>
      <c r="I268" s="20"/>
      <c r="J268" s="20"/>
      <c r="K268" s="20"/>
      <c r="L268" s="20"/>
      <c r="M268" s="20"/>
      <c r="N268" s="20"/>
    </row>
    <row r="269" spans="1:14" s="9" customFormat="1" ht="12">
      <c r="A269" s="17"/>
      <c r="B269" s="21"/>
      <c r="C269" s="43"/>
      <c r="D269" s="243"/>
      <c r="E269" s="243"/>
      <c r="F269" s="28">
        <f>SUM(F103:F268)</f>
        <v>826221879</v>
      </c>
      <c r="G269" s="8"/>
      <c r="H269" s="20"/>
      <c r="I269" s="20"/>
      <c r="J269" s="29"/>
      <c r="K269" s="29"/>
      <c r="L269" s="29"/>
      <c r="M269" s="29"/>
      <c r="N269" s="29"/>
    </row>
    <row r="270" spans="1:14" s="9" customFormat="1" ht="12">
      <c r="A270" s="44">
        <v>24</v>
      </c>
      <c r="B270" s="15" t="s">
        <v>245</v>
      </c>
      <c r="C270" s="16"/>
      <c r="D270" s="243"/>
      <c r="E270" s="243"/>
      <c r="F270" s="191"/>
      <c r="G270" s="8"/>
      <c r="H270" s="20"/>
      <c r="I270" s="20"/>
      <c r="J270" s="29"/>
      <c r="K270" s="29"/>
      <c r="L270" s="29"/>
      <c r="M270" s="29"/>
      <c r="N270" s="29"/>
    </row>
    <row r="271" spans="1:14" s="9" customFormat="1" ht="12">
      <c r="A271" s="25"/>
      <c r="B271" s="39" t="s">
        <v>246</v>
      </c>
      <c r="C271" s="22"/>
      <c r="D271" s="243"/>
      <c r="E271" s="243"/>
      <c r="F271" s="191"/>
      <c r="G271" s="8"/>
      <c r="H271" s="20"/>
      <c r="I271" s="20"/>
      <c r="J271" s="20"/>
      <c r="K271" s="20"/>
      <c r="L271" s="20"/>
      <c r="M271" s="20"/>
      <c r="N271" s="20"/>
    </row>
    <row r="272" spans="1:14" s="9" customFormat="1" ht="24">
      <c r="A272" s="17">
        <v>24001</v>
      </c>
      <c r="B272" s="21" t="s">
        <v>23</v>
      </c>
      <c r="C272" s="22" t="s">
        <v>24</v>
      </c>
      <c r="D272" s="245">
        <v>42131</v>
      </c>
      <c r="E272" s="246">
        <v>783</v>
      </c>
      <c r="F272" s="191">
        <f t="shared" ref="F272:F309" si="20">+D272*E272</f>
        <v>32988573</v>
      </c>
      <c r="G272" s="8"/>
      <c r="H272" s="20"/>
      <c r="I272" s="20"/>
      <c r="J272" s="20"/>
      <c r="K272" s="20"/>
      <c r="L272" s="20"/>
      <c r="M272" s="20"/>
      <c r="N272" s="20"/>
    </row>
    <row r="273" spans="1:14" s="9" customFormat="1" ht="36">
      <c r="A273" s="17">
        <v>24002</v>
      </c>
      <c r="B273" s="21" t="s">
        <v>26</v>
      </c>
      <c r="C273" s="22" t="s">
        <v>24</v>
      </c>
      <c r="D273" s="245">
        <v>72333</v>
      </c>
      <c r="E273" s="246">
        <v>548.09999999999991</v>
      </c>
      <c r="F273" s="191">
        <f t="shared" si="20"/>
        <v>39645717.299999997</v>
      </c>
      <c r="G273" s="8"/>
      <c r="H273" s="20"/>
      <c r="I273" s="20"/>
      <c r="J273" s="20"/>
      <c r="K273" s="20"/>
      <c r="L273" s="20"/>
      <c r="M273" s="20"/>
      <c r="N273" s="20"/>
    </row>
    <row r="274" spans="1:14" s="9" customFormat="1" ht="24">
      <c r="A274" s="17">
        <v>24003</v>
      </c>
      <c r="B274" s="23" t="s">
        <v>27</v>
      </c>
      <c r="C274" s="24" t="s">
        <v>24</v>
      </c>
      <c r="D274" s="245">
        <v>22134</v>
      </c>
      <c r="E274" s="246">
        <v>313.20000000000005</v>
      </c>
      <c r="F274" s="191">
        <f t="shared" si="20"/>
        <v>6932368.8000000007</v>
      </c>
      <c r="G274" s="8"/>
      <c r="H274" s="20"/>
      <c r="I274" s="20"/>
      <c r="J274" s="20"/>
      <c r="K274" s="20"/>
      <c r="L274" s="20"/>
      <c r="M274" s="20"/>
      <c r="N274" s="20"/>
    </row>
    <row r="275" spans="1:14" s="9" customFormat="1" ht="12">
      <c r="A275" s="17">
        <v>24004</v>
      </c>
      <c r="B275" s="23" t="s">
        <v>247</v>
      </c>
      <c r="C275" s="24" t="s">
        <v>6</v>
      </c>
      <c r="D275" s="246">
        <v>120385</v>
      </c>
      <c r="E275" s="246">
        <v>99</v>
      </c>
      <c r="F275" s="191">
        <f t="shared" si="20"/>
        <v>11918115</v>
      </c>
      <c r="G275" s="8"/>
      <c r="H275" s="20"/>
      <c r="I275" s="20"/>
      <c r="J275" s="20"/>
      <c r="K275" s="20"/>
      <c r="L275" s="20"/>
      <c r="M275" s="20"/>
      <c r="N275" s="20"/>
    </row>
    <row r="276" spans="1:14" s="9" customFormat="1" ht="24">
      <c r="A276" s="17">
        <v>24005</v>
      </c>
      <c r="B276" s="40" t="s">
        <v>248</v>
      </c>
      <c r="C276" s="24" t="s">
        <v>6</v>
      </c>
      <c r="D276" s="246">
        <v>932731</v>
      </c>
      <c r="E276" s="246">
        <v>99</v>
      </c>
      <c r="F276" s="191">
        <f t="shared" si="20"/>
        <v>92340369</v>
      </c>
      <c r="G276" s="8"/>
      <c r="H276" s="20"/>
      <c r="I276" s="20"/>
      <c r="J276" s="20"/>
      <c r="K276" s="20"/>
      <c r="L276" s="20"/>
      <c r="M276" s="20"/>
      <c r="N276" s="20"/>
    </row>
    <row r="277" spans="1:14" s="9" customFormat="1" ht="12">
      <c r="A277" s="17">
        <v>24006</v>
      </c>
      <c r="B277" s="40" t="s">
        <v>249</v>
      </c>
      <c r="C277" s="22" t="s">
        <v>14</v>
      </c>
      <c r="D277" s="246">
        <v>99244</v>
      </c>
      <c r="E277" s="246">
        <v>261</v>
      </c>
      <c r="F277" s="191">
        <f t="shared" si="20"/>
        <v>25902684</v>
      </c>
      <c r="G277" s="8"/>
      <c r="H277" s="20"/>
      <c r="I277" s="20"/>
      <c r="J277" s="20"/>
      <c r="K277" s="20"/>
      <c r="L277" s="20"/>
      <c r="M277" s="20"/>
      <c r="N277" s="20"/>
    </row>
    <row r="278" spans="1:14" s="9" customFormat="1" ht="12">
      <c r="A278" s="17">
        <v>24007</v>
      </c>
      <c r="B278" s="40" t="s">
        <v>250</v>
      </c>
      <c r="C278" s="22" t="s">
        <v>14</v>
      </c>
      <c r="D278" s="246">
        <v>91241</v>
      </c>
      <c r="E278" s="246">
        <v>261</v>
      </c>
      <c r="F278" s="191">
        <f t="shared" si="20"/>
        <v>23813901</v>
      </c>
      <c r="G278" s="8"/>
      <c r="H278" s="20"/>
      <c r="I278" s="20"/>
      <c r="J278" s="20"/>
      <c r="K278" s="20"/>
      <c r="L278" s="20"/>
      <c r="M278" s="20"/>
      <c r="N278" s="20"/>
    </row>
    <row r="279" spans="1:14" s="9" customFormat="1" ht="12">
      <c r="A279" s="17">
        <v>24008</v>
      </c>
      <c r="B279" s="40" t="s">
        <v>251</v>
      </c>
      <c r="C279" s="22" t="s">
        <v>14</v>
      </c>
      <c r="D279" s="246">
        <v>91241</v>
      </c>
      <c r="E279" s="246">
        <v>261</v>
      </c>
      <c r="F279" s="191">
        <f t="shared" si="20"/>
        <v>23813901</v>
      </c>
      <c r="G279" s="8"/>
      <c r="H279" s="20"/>
      <c r="I279" s="20"/>
      <c r="J279" s="20"/>
      <c r="K279" s="20"/>
      <c r="L279" s="20"/>
      <c r="M279" s="20"/>
      <c r="N279" s="20"/>
    </row>
    <row r="280" spans="1:14" s="9" customFormat="1" ht="12">
      <c r="A280" s="17">
        <v>24009</v>
      </c>
      <c r="B280" s="40" t="s">
        <v>252</v>
      </c>
      <c r="C280" s="22" t="s">
        <v>14</v>
      </c>
      <c r="D280" s="246">
        <v>91241</v>
      </c>
      <c r="E280" s="246">
        <v>261</v>
      </c>
      <c r="F280" s="191">
        <f t="shared" si="20"/>
        <v>23813901</v>
      </c>
      <c r="G280" s="8"/>
      <c r="H280" s="20"/>
      <c r="I280" s="20"/>
      <c r="J280" s="20"/>
      <c r="K280" s="20"/>
      <c r="L280" s="20"/>
      <c r="M280" s="20"/>
      <c r="N280" s="20"/>
    </row>
    <row r="281" spans="1:14" s="9" customFormat="1" ht="12">
      <c r="A281" s="25"/>
      <c r="B281" s="39" t="s">
        <v>253</v>
      </c>
      <c r="C281" s="22"/>
      <c r="D281" s="250"/>
      <c r="E281" s="250"/>
      <c r="F281" s="191"/>
      <c r="G281" s="8"/>
      <c r="H281" s="20"/>
      <c r="I281" s="20"/>
      <c r="J281" s="20"/>
      <c r="K281" s="20"/>
      <c r="L281" s="20"/>
      <c r="M281" s="20"/>
      <c r="N281" s="20"/>
    </row>
    <row r="282" spans="1:14" s="9" customFormat="1" ht="24">
      <c r="A282" s="45">
        <v>24010</v>
      </c>
      <c r="B282" s="21" t="s">
        <v>25</v>
      </c>
      <c r="C282" s="22" t="s">
        <v>24</v>
      </c>
      <c r="D282" s="251">
        <v>36611</v>
      </c>
      <c r="E282" s="246">
        <v>597</v>
      </c>
      <c r="F282" s="191">
        <f t="shared" si="20"/>
        <v>21856767</v>
      </c>
      <c r="G282" s="8"/>
      <c r="H282" s="20"/>
      <c r="I282" s="20"/>
      <c r="J282" s="20"/>
      <c r="K282" s="20"/>
      <c r="L282" s="20"/>
      <c r="M282" s="20"/>
      <c r="N282" s="20"/>
    </row>
    <row r="283" spans="1:14" s="9" customFormat="1" ht="36">
      <c r="A283" s="17">
        <v>24011</v>
      </c>
      <c r="B283" s="21" t="s">
        <v>254</v>
      </c>
      <c r="C283" s="22" t="s">
        <v>24</v>
      </c>
      <c r="D283" s="245">
        <v>72333</v>
      </c>
      <c r="E283" s="246">
        <v>448</v>
      </c>
      <c r="F283" s="191">
        <f t="shared" si="20"/>
        <v>32405184</v>
      </c>
      <c r="G283" s="8"/>
      <c r="H283" s="20"/>
      <c r="I283" s="20"/>
      <c r="J283" s="20"/>
      <c r="K283" s="20"/>
      <c r="L283" s="20"/>
      <c r="M283" s="20"/>
      <c r="N283" s="20"/>
    </row>
    <row r="284" spans="1:14" s="9" customFormat="1" ht="48" customHeight="1">
      <c r="A284" s="17">
        <v>24012</v>
      </c>
      <c r="B284" s="36" t="s">
        <v>255</v>
      </c>
      <c r="C284" s="17" t="s">
        <v>24</v>
      </c>
      <c r="D284" s="246">
        <v>84552</v>
      </c>
      <c r="E284" s="246">
        <v>259.39999999999998</v>
      </c>
      <c r="F284" s="191">
        <f t="shared" si="20"/>
        <v>21932788.799999997</v>
      </c>
      <c r="G284" s="8"/>
      <c r="H284" s="20"/>
      <c r="I284" s="20"/>
      <c r="J284" s="20"/>
      <c r="K284" s="20"/>
      <c r="L284" s="20"/>
      <c r="M284" s="20"/>
      <c r="N284" s="20"/>
    </row>
    <row r="285" spans="1:14" s="9" customFormat="1" ht="36">
      <c r="A285" s="17">
        <v>24013</v>
      </c>
      <c r="B285" s="36" t="s">
        <v>256</v>
      </c>
      <c r="C285" s="17" t="s">
        <v>14</v>
      </c>
      <c r="D285" s="246">
        <v>65627</v>
      </c>
      <c r="E285" s="246">
        <v>547</v>
      </c>
      <c r="F285" s="191">
        <f t="shared" si="20"/>
        <v>35897969</v>
      </c>
      <c r="G285" s="8"/>
      <c r="H285" s="20"/>
      <c r="I285" s="20"/>
      <c r="J285" s="20"/>
      <c r="K285" s="20"/>
      <c r="L285" s="20"/>
      <c r="M285" s="20"/>
      <c r="N285" s="20"/>
    </row>
    <row r="286" spans="1:14" s="9" customFormat="1" ht="36">
      <c r="A286" s="17">
        <v>24014</v>
      </c>
      <c r="B286" s="32" t="s">
        <v>66</v>
      </c>
      <c r="C286" s="31" t="s">
        <v>12</v>
      </c>
      <c r="D286" s="246">
        <v>407172</v>
      </c>
      <c r="E286" s="246">
        <v>784</v>
      </c>
      <c r="F286" s="191">
        <f t="shared" si="20"/>
        <v>319222848</v>
      </c>
      <c r="G286" s="8"/>
      <c r="H286" s="20"/>
      <c r="I286" s="20"/>
      <c r="J286" s="20"/>
      <c r="K286" s="20"/>
      <c r="L286" s="20"/>
      <c r="M286" s="20"/>
      <c r="N286" s="20"/>
    </row>
    <row r="287" spans="1:14" s="9" customFormat="1" ht="36">
      <c r="A287" s="17">
        <v>24015</v>
      </c>
      <c r="B287" s="36" t="s">
        <v>257</v>
      </c>
      <c r="C287" s="31" t="s">
        <v>12</v>
      </c>
      <c r="D287" s="246">
        <v>123247</v>
      </c>
      <c r="E287" s="246">
        <v>138</v>
      </c>
      <c r="F287" s="191">
        <f t="shared" si="20"/>
        <v>17008086</v>
      </c>
      <c r="G287" s="8"/>
      <c r="H287" s="20"/>
      <c r="I287" s="20"/>
      <c r="J287" s="20"/>
      <c r="K287" s="20"/>
      <c r="L287" s="20"/>
      <c r="M287" s="20"/>
      <c r="N287" s="20"/>
    </row>
    <row r="288" spans="1:14" s="9" customFormat="1" ht="48" customHeight="1">
      <c r="A288" s="17">
        <v>24016</v>
      </c>
      <c r="B288" s="36" t="s">
        <v>258</v>
      </c>
      <c r="C288" s="17" t="s">
        <v>24</v>
      </c>
      <c r="D288" s="246">
        <v>59358</v>
      </c>
      <c r="E288" s="246">
        <v>500</v>
      </c>
      <c r="F288" s="191">
        <f t="shared" si="20"/>
        <v>29679000</v>
      </c>
      <c r="G288" s="8"/>
      <c r="H288" s="20"/>
      <c r="I288" s="20"/>
      <c r="J288" s="20"/>
      <c r="K288" s="20"/>
      <c r="L288" s="20"/>
      <c r="M288" s="20"/>
      <c r="N288" s="20"/>
    </row>
    <row r="289" spans="1:15" s="9" customFormat="1" ht="24">
      <c r="A289" s="17">
        <v>24017</v>
      </c>
      <c r="B289" s="36" t="s">
        <v>259</v>
      </c>
      <c r="C289" s="17" t="s">
        <v>12</v>
      </c>
      <c r="D289" s="246">
        <v>35333</v>
      </c>
      <c r="E289" s="246">
        <v>600</v>
      </c>
      <c r="F289" s="191">
        <f t="shared" si="20"/>
        <v>21199800</v>
      </c>
      <c r="G289" s="8"/>
      <c r="H289" s="20"/>
      <c r="I289" s="20"/>
      <c r="J289" s="20"/>
      <c r="K289" s="20"/>
      <c r="L289" s="20"/>
      <c r="M289" s="20"/>
      <c r="N289" s="20"/>
    </row>
    <row r="290" spans="1:15" s="9" customFormat="1" ht="36">
      <c r="A290" s="17">
        <v>24018</v>
      </c>
      <c r="B290" s="36" t="s">
        <v>260</v>
      </c>
      <c r="C290" s="24" t="s">
        <v>6</v>
      </c>
      <c r="D290" s="246">
        <v>6034724</v>
      </c>
      <c r="E290" s="246">
        <v>2</v>
      </c>
      <c r="F290" s="191">
        <f t="shared" si="20"/>
        <v>12069448</v>
      </c>
      <c r="G290" s="8"/>
      <c r="H290" s="20"/>
      <c r="I290" s="20"/>
      <c r="J290" s="20"/>
      <c r="K290" s="20"/>
      <c r="L290" s="20"/>
      <c r="M290" s="20"/>
      <c r="N290" s="20"/>
    </row>
    <row r="291" spans="1:15" s="9" customFormat="1" ht="24">
      <c r="A291" s="17">
        <v>24019</v>
      </c>
      <c r="B291" s="36" t="s">
        <v>261</v>
      </c>
      <c r="C291" s="22" t="s">
        <v>180</v>
      </c>
      <c r="D291" s="246">
        <v>4613647</v>
      </c>
      <c r="E291" s="246">
        <v>2</v>
      </c>
      <c r="F291" s="191">
        <f t="shared" si="20"/>
        <v>9227294</v>
      </c>
      <c r="G291" s="8"/>
      <c r="H291" s="20"/>
      <c r="I291" s="20"/>
      <c r="J291" s="20"/>
      <c r="K291" s="20"/>
      <c r="L291" s="20"/>
      <c r="M291" s="20"/>
      <c r="N291" s="20"/>
    </row>
    <row r="292" spans="1:15" s="9" customFormat="1" ht="24">
      <c r="A292" s="17">
        <v>24020</v>
      </c>
      <c r="B292" s="36" t="s">
        <v>262</v>
      </c>
      <c r="C292" s="24" t="s">
        <v>6</v>
      </c>
      <c r="D292" s="246">
        <v>134587</v>
      </c>
      <c r="E292" s="246">
        <v>40</v>
      </c>
      <c r="F292" s="191">
        <f t="shared" si="20"/>
        <v>5383480</v>
      </c>
      <c r="G292" s="8"/>
      <c r="H292" s="20"/>
      <c r="I292" s="20"/>
      <c r="J292" s="20"/>
      <c r="K292" s="20"/>
      <c r="L292" s="20"/>
      <c r="M292" s="20"/>
      <c r="N292" s="20"/>
    </row>
    <row r="293" spans="1:15" s="9" customFormat="1" ht="12">
      <c r="A293" s="17">
        <v>24021</v>
      </c>
      <c r="B293" s="36" t="s">
        <v>263</v>
      </c>
      <c r="C293" s="17" t="s">
        <v>12</v>
      </c>
      <c r="D293" s="246">
        <v>37862</v>
      </c>
      <c r="E293" s="246">
        <v>200</v>
      </c>
      <c r="F293" s="191">
        <f t="shared" si="20"/>
        <v>7572400</v>
      </c>
      <c r="G293" s="8"/>
      <c r="H293" s="20"/>
      <c r="I293" s="20"/>
      <c r="J293" s="20"/>
      <c r="K293" s="20"/>
      <c r="L293" s="20"/>
      <c r="M293" s="20"/>
      <c r="N293" s="20"/>
    </row>
    <row r="294" spans="1:15" s="9" customFormat="1" ht="36">
      <c r="A294" s="17">
        <v>24022</v>
      </c>
      <c r="B294" s="36" t="s">
        <v>264</v>
      </c>
      <c r="C294" s="24" t="s">
        <v>6</v>
      </c>
      <c r="D294" s="246">
        <v>56228</v>
      </c>
      <c r="E294" s="246">
        <v>20</v>
      </c>
      <c r="F294" s="191">
        <f t="shared" si="20"/>
        <v>1124560</v>
      </c>
      <c r="G294" s="8"/>
      <c r="H294" s="20"/>
      <c r="I294" s="20"/>
      <c r="J294" s="20"/>
      <c r="K294" s="20"/>
      <c r="L294" s="20"/>
      <c r="M294" s="20"/>
      <c r="N294" s="20"/>
    </row>
    <row r="295" spans="1:15" s="9" customFormat="1" ht="24">
      <c r="A295" s="17">
        <v>24023</v>
      </c>
      <c r="B295" s="36" t="s">
        <v>265</v>
      </c>
      <c r="C295" s="17" t="s">
        <v>14</v>
      </c>
      <c r="D295" s="246">
        <v>12583</v>
      </c>
      <c r="E295" s="246">
        <v>200</v>
      </c>
      <c r="F295" s="191">
        <f t="shared" si="20"/>
        <v>2516600</v>
      </c>
      <c r="G295" s="8"/>
      <c r="H295" s="20"/>
      <c r="I295" s="20"/>
      <c r="J295" s="20"/>
      <c r="K295" s="20"/>
      <c r="L295" s="20"/>
      <c r="M295" s="20"/>
      <c r="N295" s="20"/>
    </row>
    <row r="296" spans="1:15" s="9" customFormat="1" ht="36">
      <c r="A296" s="17">
        <v>24024</v>
      </c>
      <c r="B296" s="46" t="s">
        <v>266</v>
      </c>
      <c r="C296" s="17" t="s">
        <v>14</v>
      </c>
      <c r="D296" s="246">
        <v>353773</v>
      </c>
      <c r="E296" s="246">
        <v>225</v>
      </c>
      <c r="F296" s="191">
        <f t="shared" si="20"/>
        <v>79598925</v>
      </c>
      <c r="G296" s="8"/>
      <c r="H296" s="20"/>
      <c r="I296" s="20"/>
      <c r="J296" s="20"/>
      <c r="K296" s="20"/>
      <c r="L296" s="20"/>
      <c r="M296" s="20"/>
      <c r="N296" s="20"/>
    </row>
    <row r="297" spans="1:15" s="9" customFormat="1" ht="36">
      <c r="A297" s="17">
        <v>24025</v>
      </c>
      <c r="B297" s="18" t="s">
        <v>267</v>
      </c>
      <c r="C297" s="17" t="s">
        <v>12</v>
      </c>
      <c r="D297" s="246">
        <v>385284</v>
      </c>
      <c r="E297" s="246">
        <v>15.96</v>
      </c>
      <c r="F297" s="191">
        <f t="shared" si="20"/>
        <v>6149132.6400000006</v>
      </c>
      <c r="G297" s="8"/>
      <c r="H297" s="20"/>
      <c r="I297" s="20"/>
      <c r="J297" s="20"/>
      <c r="K297" s="20"/>
      <c r="L297" s="20"/>
      <c r="M297" s="20"/>
      <c r="N297" s="20"/>
    </row>
    <row r="298" spans="1:15" s="9" customFormat="1" ht="12">
      <c r="A298" s="44"/>
      <c r="B298" s="15" t="s">
        <v>268</v>
      </c>
      <c r="C298" s="27"/>
      <c r="D298" s="243"/>
      <c r="E298" s="243"/>
      <c r="F298" s="191"/>
      <c r="G298" s="8"/>
      <c r="H298" s="20"/>
      <c r="I298" s="20"/>
      <c r="J298" s="8"/>
      <c r="K298" s="8"/>
      <c r="L298" s="8"/>
      <c r="M298" s="8"/>
      <c r="N298" s="8"/>
    </row>
    <row r="299" spans="1:15" s="9" customFormat="1" ht="12">
      <c r="A299" s="44"/>
      <c r="B299" s="15" t="s">
        <v>269</v>
      </c>
      <c r="C299" s="27"/>
      <c r="D299" s="252"/>
      <c r="E299" s="243"/>
      <c r="F299" s="191"/>
      <c r="G299" s="8"/>
      <c r="H299" s="20"/>
      <c r="I299" s="20"/>
      <c r="J299" s="47"/>
      <c r="K299" s="47"/>
      <c r="L299" s="47"/>
      <c r="M299" s="47"/>
      <c r="N299" s="47"/>
      <c r="O299" s="47"/>
    </row>
    <row r="300" spans="1:15" s="9" customFormat="1" ht="24">
      <c r="A300" s="17">
        <v>24044</v>
      </c>
      <c r="B300" s="36" t="s">
        <v>23</v>
      </c>
      <c r="C300" s="22" t="s">
        <v>24</v>
      </c>
      <c r="D300" s="245">
        <v>42131</v>
      </c>
      <c r="E300" s="246">
        <v>2586.8099999999995</v>
      </c>
      <c r="F300" s="191">
        <f t="shared" si="20"/>
        <v>108984892.10999998</v>
      </c>
      <c r="G300" s="8"/>
      <c r="H300" s="20"/>
      <c r="I300" s="20"/>
      <c r="J300" s="20"/>
      <c r="K300" s="20"/>
      <c r="L300" s="20"/>
      <c r="M300" s="20"/>
      <c r="N300" s="20"/>
      <c r="O300" s="9">
        <v>695</v>
      </c>
    </row>
    <row r="301" spans="1:15" s="9" customFormat="1" ht="24">
      <c r="A301" s="17">
        <v>24045</v>
      </c>
      <c r="B301" s="21" t="s">
        <v>270</v>
      </c>
      <c r="C301" s="22" t="s">
        <v>12</v>
      </c>
      <c r="D301" s="245">
        <v>23048</v>
      </c>
      <c r="E301" s="246">
        <v>853.45333333333349</v>
      </c>
      <c r="F301" s="191">
        <f t="shared" si="20"/>
        <v>19670392.42666667</v>
      </c>
      <c r="G301" s="8"/>
      <c r="H301" s="20"/>
      <c r="I301" s="20"/>
      <c r="J301" s="20"/>
      <c r="K301" s="20"/>
      <c r="L301" s="20"/>
      <c r="M301" s="20"/>
      <c r="N301" s="20"/>
      <c r="O301" s="9">
        <f>1058-O300</f>
        <v>363</v>
      </c>
    </row>
    <row r="302" spans="1:15" s="9" customFormat="1" ht="24">
      <c r="A302" s="17">
        <v>24046</v>
      </c>
      <c r="B302" s="32" t="s">
        <v>271</v>
      </c>
      <c r="C302" s="31" t="s">
        <v>24</v>
      </c>
      <c r="D302" s="245">
        <v>642503</v>
      </c>
      <c r="E302" s="246">
        <v>695.45866666666666</v>
      </c>
      <c r="F302" s="191">
        <f t="shared" si="20"/>
        <v>446834279.7093333</v>
      </c>
      <c r="G302" s="8"/>
      <c r="H302" s="20"/>
      <c r="I302" s="20"/>
      <c r="J302" s="20"/>
      <c r="K302" s="20"/>
      <c r="L302" s="20"/>
      <c r="M302" s="20"/>
      <c r="N302" s="20"/>
    </row>
    <row r="303" spans="1:15" s="9" customFormat="1" ht="24">
      <c r="A303" s="17">
        <v>24047</v>
      </c>
      <c r="B303" s="32" t="s">
        <v>272</v>
      </c>
      <c r="C303" s="31" t="s">
        <v>24</v>
      </c>
      <c r="D303" s="245">
        <v>764835</v>
      </c>
      <c r="E303" s="246">
        <v>68.329166666666666</v>
      </c>
      <c r="F303" s="191">
        <f t="shared" si="20"/>
        <v>52260538.1875</v>
      </c>
      <c r="G303" s="8"/>
      <c r="H303" s="20"/>
      <c r="I303" s="20"/>
      <c r="J303" s="20"/>
      <c r="K303" s="20"/>
      <c r="L303" s="20"/>
      <c r="M303" s="20"/>
      <c r="N303" s="20"/>
    </row>
    <row r="304" spans="1:15" s="9" customFormat="1" ht="12">
      <c r="A304" s="17">
        <v>24048</v>
      </c>
      <c r="B304" s="21" t="s">
        <v>273</v>
      </c>
      <c r="C304" s="22" t="s">
        <v>12</v>
      </c>
      <c r="D304" s="246">
        <v>88427</v>
      </c>
      <c r="E304" s="246">
        <v>3279.8</v>
      </c>
      <c r="F304" s="191">
        <f t="shared" si="20"/>
        <v>290022874.60000002</v>
      </c>
      <c r="G304" s="8"/>
      <c r="H304" s="20"/>
      <c r="I304" s="20"/>
      <c r="J304" s="20"/>
      <c r="K304" s="20"/>
      <c r="L304" s="20"/>
      <c r="M304" s="20"/>
      <c r="N304" s="20"/>
      <c r="O304" s="48"/>
    </row>
    <row r="305" spans="1:16" s="9" customFormat="1" ht="24">
      <c r="A305" s="17">
        <v>24049</v>
      </c>
      <c r="B305" s="35" t="s">
        <v>63</v>
      </c>
      <c r="C305" s="24" t="s">
        <v>6</v>
      </c>
      <c r="D305" s="246">
        <v>9608</v>
      </c>
      <c r="E305" s="246">
        <v>1411</v>
      </c>
      <c r="F305" s="191">
        <f t="shared" si="20"/>
        <v>13556888</v>
      </c>
      <c r="G305" s="8"/>
      <c r="H305" s="20"/>
      <c r="I305" s="20"/>
      <c r="J305" s="20"/>
      <c r="K305" s="20"/>
      <c r="L305" s="20"/>
      <c r="M305" s="20"/>
      <c r="N305" s="20"/>
    </row>
    <row r="306" spans="1:16" s="9" customFormat="1" ht="24">
      <c r="A306" s="17">
        <v>24050</v>
      </c>
      <c r="B306" s="46" t="s">
        <v>274</v>
      </c>
      <c r="C306" s="31" t="s">
        <v>14</v>
      </c>
      <c r="D306" s="245">
        <v>77958</v>
      </c>
      <c r="E306" s="246">
        <v>1058</v>
      </c>
      <c r="F306" s="191">
        <f t="shared" si="20"/>
        <v>82479564</v>
      </c>
      <c r="G306" s="8"/>
      <c r="H306" s="20"/>
      <c r="I306" s="20"/>
      <c r="J306" s="20"/>
      <c r="K306" s="20"/>
      <c r="L306" s="20"/>
      <c r="M306" s="20"/>
      <c r="N306" s="20"/>
    </row>
    <row r="307" spans="1:16" s="9" customFormat="1" ht="24">
      <c r="A307" s="17">
        <v>24051</v>
      </c>
      <c r="B307" s="32" t="s">
        <v>47</v>
      </c>
      <c r="C307" s="31" t="s">
        <v>48</v>
      </c>
      <c r="D307" s="245">
        <v>4043</v>
      </c>
      <c r="E307" s="246">
        <v>103838.21408000001</v>
      </c>
      <c r="F307" s="191">
        <f t="shared" si="20"/>
        <v>419817899.52544004</v>
      </c>
      <c r="G307" s="8"/>
      <c r="H307" s="20"/>
      <c r="I307" s="20"/>
      <c r="J307" s="20"/>
      <c r="K307" s="20"/>
      <c r="L307" s="20"/>
      <c r="M307" s="20"/>
      <c r="N307" s="20"/>
    </row>
    <row r="308" spans="1:16" s="9" customFormat="1" ht="36">
      <c r="A308" s="17">
        <v>24052</v>
      </c>
      <c r="B308" s="32" t="s">
        <v>65</v>
      </c>
      <c r="C308" s="31" t="s">
        <v>12</v>
      </c>
      <c r="D308" s="246">
        <v>23344</v>
      </c>
      <c r="E308" s="246">
        <v>7554.1200000000008</v>
      </c>
      <c r="F308" s="191">
        <f t="shared" si="20"/>
        <v>176343377.28000003</v>
      </c>
      <c r="G308" s="8"/>
      <c r="H308" s="20"/>
      <c r="I308" s="20"/>
      <c r="J308" s="20"/>
      <c r="K308" s="20"/>
      <c r="L308" s="20"/>
      <c r="M308" s="20"/>
      <c r="N308" s="20"/>
    </row>
    <row r="309" spans="1:16" s="9" customFormat="1" ht="24">
      <c r="A309" s="17">
        <v>24053</v>
      </c>
      <c r="B309" s="23" t="s">
        <v>275</v>
      </c>
      <c r="C309" s="24" t="s">
        <v>12</v>
      </c>
      <c r="D309" s="246">
        <v>18362</v>
      </c>
      <c r="E309" s="246">
        <v>7194.4</v>
      </c>
      <c r="F309" s="191">
        <f t="shared" si="20"/>
        <v>132103572.8</v>
      </c>
      <c r="G309" s="8"/>
      <c r="H309" s="20"/>
      <c r="I309" s="20"/>
      <c r="J309" s="20"/>
      <c r="K309" s="20"/>
      <c r="L309" s="20"/>
      <c r="M309" s="20"/>
      <c r="N309" s="20"/>
    </row>
    <row r="310" spans="1:16" s="9" customFormat="1" ht="12">
      <c r="A310" s="25"/>
      <c r="B310" s="26"/>
      <c r="C310" s="27"/>
      <c r="D310" s="243"/>
      <c r="E310" s="243"/>
      <c r="F310" s="28">
        <f>SUM(F270:F309)</f>
        <v>2646088091.1789408</v>
      </c>
      <c r="G310" s="8"/>
      <c r="H310" s="20"/>
      <c r="I310" s="20"/>
      <c r="J310" s="29"/>
      <c r="K310" s="29"/>
      <c r="L310" s="29"/>
      <c r="M310" s="29"/>
      <c r="N310" s="29"/>
    </row>
    <row r="311" spans="1:16" s="9" customFormat="1" ht="12">
      <c r="A311" s="44">
        <v>25</v>
      </c>
      <c r="B311" s="15" t="s">
        <v>276</v>
      </c>
      <c r="C311" s="16"/>
      <c r="D311" s="243"/>
      <c r="E311" s="243"/>
      <c r="F311" s="190"/>
      <c r="G311" s="8"/>
      <c r="H311" s="20"/>
      <c r="I311" s="20"/>
      <c r="J311" s="29"/>
      <c r="K311" s="29"/>
      <c r="L311" s="29"/>
      <c r="M311" s="29"/>
      <c r="N311" s="29"/>
    </row>
    <row r="312" spans="1:16" s="9" customFormat="1" ht="12">
      <c r="A312" s="17">
        <v>25001</v>
      </c>
      <c r="B312" s="49" t="s">
        <v>277</v>
      </c>
      <c r="C312" s="22" t="s">
        <v>12</v>
      </c>
      <c r="D312" s="245">
        <v>4556</v>
      </c>
      <c r="E312" s="246">
        <v>10000</v>
      </c>
      <c r="F312" s="191">
        <f t="shared" ref="F312:F313" si="21">+D312*E312</f>
        <v>45560000</v>
      </c>
      <c r="G312" s="8"/>
      <c r="H312" s="20"/>
      <c r="I312" s="20"/>
      <c r="J312" s="20"/>
      <c r="K312" s="20"/>
      <c r="L312" s="20"/>
      <c r="M312" s="20"/>
      <c r="N312" s="20"/>
    </row>
    <row r="313" spans="1:16" s="9" customFormat="1" ht="36">
      <c r="A313" s="17">
        <v>25002</v>
      </c>
      <c r="B313" s="49" t="s">
        <v>278</v>
      </c>
      <c r="C313" s="24" t="s">
        <v>6</v>
      </c>
      <c r="D313" s="245">
        <v>93021</v>
      </c>
      <c r="E313" s="246">
        <v>180</v>
      </c>
      <c r="F313" s="191">
        <f t="shared" si="21"/>
        <v>16743780</v>
      </c>
      <c r="G313" s="8"/>
      <c r="H313" s="20"/>
      <c r="I313" s="20"/>
      <c r="J313" s="20"/>
      <c r="K313" s="20"/>
      <c r="L313" s="20"/>
      <c r="M313" s="20"/>
      <c r="N313" s="20"/>
    </row>
    <row r="314" spans="1:16" s="9" customFormat="1" ht="12.75" customHeight="1">
      <c r="A314" s="25"/>
      <c r="B314" s="26"/>
      <c r="C314" s="27"/>
      <c r="D314" s="243"/>
      <c r="E314" s="243"/>
      <c r="F314" s="28">
        <f>SUM(F312:F313)</f>
        <v>62303780</v>
      </c>
      <c r="G314" s="8"/>
      <c r="H314" s="20"/>
      <c r="I314" s="20"/>
      <c r="J314" s="29"/>
      <c r="K314" s="29"/>
      <c r="L314" s="29"/>
      <c r="M314" s="29"/>
      <c r="N314" s="29"/>
    </row>
    <row r="315" spans="1:16" s="9" customFormat="1" ht="12">
      <c r="A315" s="44">
        <v>26</v>
      </c>
      <c r="B315" s="15" t="s">
        <v>279</v>
      </c>
      <c r="C315" s="16"/>
      <c r="D315" s="243"/>
      <c r="E315" s="243"/>
      <c r="F315" s="190"/>
      <c r="G315" s="8"/>
      <c r="H315" s="20"/>
      <c r="I315" s="20"/>
      <c r="J315" s="8"/>
      <c r="K315" s="8"/>
      <c r="L315" s="8"/>
      <c r="M315" s="8"/>
      <c r="N315" s="8"/>
      <c r="O315" s="8"/>
      <c r="P315" s="50"/>
    </row>
    <row r="316" spans="1:16" s="9" customFormat="1" ht="12">
      <c r="A316" s="17"/>
      <c r="B316" s="51" t="s">
        <v>280</v>
      </c>
      <c r="C316" s="22"/>
      <c r="D316" s="243"/>
      <c r="E316" s="243"/>
      <c r="F316" s="190"/>
      <c r="G316" s="8"/>
      <c r="H316" s="20"/>
      <c r="I316" s="20"/>
      <c r="J316" s="29"/>
      <c r="K316" s="29"/>
      <c r="L316" s="29"/>
      <c r="M316" s="29"/>
      <c r="N316" s="29"/>
    </row>
    <row r="317" spans="1:16" s="9" customFormat="1" ht="12">
      <c r="A317" s="17">
        <v>26001</v>
      </c>
      <c r="B317" s="49" t="s">
        <v>16</v>
      </c>
      <c r="C317" s="22" t="s">
        <v>12</v>
      </c>
      <c r="D317" s="245">
        <v>9887</v>
      </c>
      <c r="E317" s="246">
        <v>2594.4</v>
      </c>
      <c r="F317" s="191">
        <f t="shared" ref="F317:F331" si="22">+D317*E317</f>
        <v>25650832.800000001</v>
      </c>
      <c r="G317" s="8"/>
      <c r="H317" s="20"/>
      <c r="I317" s="20"/>
      <c r="J317" s="20"/>
      <c r="K317" s="20"/>
      <c r="L317" s="20"/>
      <c r="M317" s="20"/>
      <c r="N317" s="20"/>
    </row>
    <row r="318" spans="1:16" s="9" customFormat="1" ht="24">
      <c r="A318" s="17">
        <v>26002</v>
      </c>
      <c r="B318" s="49" t="s">
        <v>25</v>
      </c>
      <c r="C318" s="22" t="s">
        <v>24</v>
      </c>
      <c r="D318" s="245">
        <v>36611</v>
      </c>
      <c r="E318" s="246">
        <v>765.96300000000019</v>
      </c>
      <c r="F318" s="191">
        <f t="shared" si="22"/>
        <v>28042671.393000007</v>
      </c>
      <c r="G318" s="8"/>
      <c r="H318" s="20"/>
      <c r="I318" s="20"/>
      <c r="J318" s="20"/>
      <c r="K318" s="20"/>
      <c r="L318" s="20"/>
      <c r="M318" s="20"/>
      <c r="N318" s="20"/>
    </row>
    <row r="319" spans="1:16" s="9" customFormat="1" ht="36">
      <c r="A319" s="17">
        <v>26003</v>
      </c>
      <c r="B319" s="49" t="s">
        <v>281</v>
      </c>
      <c r="C319" s="22" t="s">
        <v>14</v>
      </c>
      <c r="D319" s="245">
        <v>72648</v>
      </c>
      <c r="E319" s="246">
        <v>616.5915</v>
      </c>
      <c r="F319" s="191">
        <f t="shared" si="22"/>
        <v>44794139.292000003</v>
      </c>
      <c r="G319" s="8"/>
      <c r="H319" s="20"/>
      <c r="I319" s="20"/>
      <c r="J319" s="20"/>
      <c r="K319" s="20"/>
      <c r="L319" s="20"/>
      <c r="M319" s="20"/>
      <c r="N319" s="20"/>
    </row>
    <row r="320" spans="1:16" s="9" customFormat="1" ht="24">
      <c r="A320" s="17">
        <v>26004</v>
      </c>
      <c r="B320" s="49" t="s">
        <v>282</v>
      </c>
      <c r="C320" s="22" t="s">
        <v>24</v>
      </c>
      <c r="D320" s="245">
        <v>86469</v>
      </c>
      <c r="E320" s="246">
        <v>1124.1659999999999</v>
      </c>
      <c r="F320" s="191">
        <f t="shared" si="22"/>
        <v>97205509.854000002</v>
      </c>
      <c r="G320" s="8"/>
      <c r="H320" s="20"/>
      <c r="I320" s="20"/>
      <c r="J320" s="20"/>
      <c r="K320" s="20"/>
      <c r="L320" s="20"/>
      <c r="M320" s="20"/>
      <c r="N320" s="20"/>
    </row>
    <row r="321" spans="1:14" s="9" customFormat="1" ht="24">
      <c r="A321" s="17">
        <v>26005</v>
      </c>
      <c r="B321" s="49" t="s">
        <v>283</v>
      </c>
      <c r="C321" s="22" t="s">
        <v>12</v>
      </c>
      <c r="D321" s="245">
        <v>7174</v>
      </c>
      <c r="E321" s="246">
        <v>2175.3380000000002</v>
      </c>
      <c r="F321" s="191">
        <f t="shared" si="22"/>
        <v>15605874.812000001</v>
      </c>
      <c r="G321" s="8"/>
      <c r="H321" s="20"/>
      <c r="I321" s="20"/>
      <c r="J321" s="20"/>
      <c r="K321" s="20"/>
      <c r="L321" s="20"/>
      <c r="M321" s="20"/>
      <c r="N321" s="20"/>
    </row>
    <row r="322" spans="1:14" s="9" customFormat="1" ht="24">
      <c r="A322" s="17">
        <v>26006</v>
      </c>
      <c r="B322" s="49" t="s">
        <v>284</v>
      </c>
      <c r="C322" s="22" t="s">
        <v>24</v>
      </c>
      <c r="D322" s="245">
        <v>111596</v>
      </c>
      <c r="E322" s="246">
        <v>454.84339999999997</v>
      </c>
      <c r="F322" s="191">
        <f t="shared" si="22"/>
        <v>50758704.066399999</v>
      </c>
      <c r="G322" s="8"/>
      <c r="H322" s="20"/>
      <c r="I322" s="20"/>
      <c r="J322" s="20"/>
      <c r="K322" s="20"/>
      <c r="L322" s="20"/>
      <c r="M322" s="20"/>
      <c r="N322" s="20"/>
    </row>
    <row r="323" spans="1:14" s="9" customFormat="1" ht="24">
      <c r="A323" s="17">
        <v>26007</v>
      </c>
      <c r="B323" s="49" t="s">
        <v>285</v>
      </c>
      <c r="C323" s="22" t="s">
        <v>24</v>
      </c>
      <c r="D323" s="245">
        <v>118096</v>
      </c>
      <c r="E323" s="246">
        <v>341.13254999999998</v>
      </c>
      <c r="F323" s="191">
        <f t="shared" si="22"/>
        <v>40286389.624799997</v>
      </c>
      <c r="G323" s="8"/>
      <c r="H323" s="20"/>
      <c r="I323" s="20"/>
      <c r="J323" s="20"/>
      <c r="K323" s="20"/>
      <c r="L323" s="20"/>
      <c r="M323" s="20"/>
      <c r="N323" s="20"/>
    </row>
    <row r="324" spans="1:14" s="9" customFormat="1" ht="24">
      <c r="A324" s="17">
        <v>26008</v>
      </c>
      <c r="B324" s="49" t="s">
        <v>286</v>
      </c>
      <c r="C324" s="22" t="s">
        <v>24</v>
      </c>
      <c r="D324" s="245">
        <v>547742</v>
      </c>
      <c r="E324" s="246">
        <v>217.53380000000004</v>
      </c>
      <c r="F324" s="191">
        <f t="shared" si="22"/>
        <v>119152398.67960003</v>
      </c>
      <c r="G324" s="8"/>
      <c r="H324" s="20"/>
      <c r="I324" s="20"/>
      <c r="J324" s="20"/>
      <c r="K324" s="20"/>
      <c r="L324" s="20"/>
      <c r="M324" s="20"/>
      <c r="N324" s="20"/>
    </row>
    <row r="325" spans="1:14" s="9" customFormat="1" ht="24">
      <c r="A325" s="17">
        <v>26009</v>
      </c>
      <c r="B325" s="49" t="s">
        <v>287</v>
      </c>
      <c r="C325" s="24" t="s">
        <v>6</v>
      </c>
      <c r="D325" s="245">
        <v>10771</v>
      </c>
      <c r="E325" s="246">
        <v>121</v>
      </c>
      <c r="F325" s="191">
        <f t="shared" si="22"/>
        <v>1303291</v>
      </c>
      <c r="G325" s="8"/>
      <c r="H325" s="20"/>
      <c r="I325" s="20"/>
      <c r="J325" s="20"/>
      <c r="K325" s="20"/>
      <c r="L325" s="20"/>
      <c r="M325" s="20"/>
      <c r="N325" s="20"/>
    </row>
    <row r="326" spans="1:14" s="9" customFormat="1" ht="12">
      <c r="A326" s="17">
        <v>26010</v>
      </c>
      <c r="B326" s="49" t="s">
        <v>288</v>
      </c>
      <c r="C326" s="24" t="s">
        <v>6</v>
      </c>
      <c r="D326" s="245">
        <v>11242</v>
      </c>
      <c r="E326" s="246">
        <v>670</v>
      </c>
      <c r="F326" s="191">
        <f t="shared" si="22"/>
        <v>7532140</v>
      </c>
      <c r="G326" s="8"/>
      <c r="H326" s="20"/>
      <c r="I326" s="20"/>
      <c r="J326" s="20"/>
      <c r="K326" s="20"/>
      <c r="L326" s="20"/>
      <c r="M326" s="20"/>
      <c r="N326" s="20"/>
    </row>
    <row r="327" spans="1:14" s="9" customFormat="1" ht="24">
      <c r="A327" s="17">
        <v>26011</v>
      </c>
      <c r="B327" s="49" t="s">
        <v>289</v>
      </c>
      <c r="C327" s="24" t="s">
        <v>6</v>
      </c>
      <c r="D327" s="245">
        <v>33346</v>
      </c>
      <c r="E327" s="246">
        <v>23</v>
      </c>
      <c r="F327" s="191">
        <f t="shared" si="22"/>
        <v>766958</v>
      </c>
      <c r="G327" s="8"/>
      <c r="H327" s="20"/>
      <c r="I327" s="20"/>
      <c r="J327" s="20"/>
      <c r="K327" s="20"/>
      <c r="L327" s="20"/>
      <c r="M327" s="20"/>
      <c r="N327" s="20"/>
    </row>
    <row r="328" spans="1:14" s="9" customFormat="1" ht="12">
      <c r="A328" s="17">
        <v>26012</v>
      </c>
      <c r="B328" s="49" t="s">
        <v>290</v>
      </c>
      <c r="C328" s="22" t="s">
        <v>12</v>
      </c>
      <c r="D328" s="245">
        <v>33142</v>
      </c>
      <c r="E328" s="246">
        <v>113.96000000000001</v>
      </c>
      <c r="F328" s="191">
        <f t="shared" si="22"/>
        <v>3776862.3200000003</v>
      </c>
      <c r="G328" s="8"/>
      <c r="H328" s="20"/>
      <c r="I328" s="20"/>
      <c r="J328" s="20"/>
      <c r="K328" s="20"/>
      <c r="L328" s="20"/>
      <c r="M328" s="20"/>
      <c r="N328" s="20"/>
    </row>
    <row r="329" spans="1:14" s="9" customFormat="1" ht="24">
      <c r="A329" s="17">
        <v>26013</v>
      </c>
      <c r="B329" s="49" t="s">
        <v>291</v>
      </c>
      <c r="C329" s="22" t="s">
        <v>14</v>
      </c>
      <c r="D329" s="245">
        <v>11461</v>
      </c>
      <c r="E329" s="246">
        <v>309.76000000000005</v>
      </c>
      <c r="F329" s="191">
        <f t="shared" si="22"/>
        <v>3550159.3600000003</v>
      </c>
      <c r="G329" s="8"/>
      <c r="H329" s="20"/>
      <c r="I329" s="20"/>
      <c r="J329" s="20"/>
      <c r="K329" s="20"/>
      <c r="L329" s="20"/>
      <c r="M329" s="20"/>
      <c r="N329" s="20"/>
    </row>
    <row r="330" spans="1:14" s="9" customFormat="1" ht="48">
      <c r="A330" s="17">
        <v>26014</v>
      </c>
      <c r="B330" s="49" t="s">
        <v>292</v>
      </c>
      <c r="C330" s="24" t="s">
        <v>6</v>
      </c>
      <c r="D330" s="245">
        <v>555458</v>
      </c>
      <c r="E330" s="246">
        <v>5</v>
      </c>
      <c r="F330" s="191">
        <f t="shared" si="22"/>
        <v>2777290</v>
      </c>
      <c r="G330" s="8"/>
      <c r="H330" s="20"/>
      <c r="I330" s="20"/>
      <c r="J330" s="20"/>
      <c r="K330" s="20"/>
      <c r="L330" s="20"/>
      <c r="M330" s="20"/>
      <c r="N330" s="20"/>
    </row>
    <row r="331" spans="1:14" s="9" customFormat="1" ht="51" customHeight="1">
      <c r="A331" s="17">
        <v>26015</v>
      </c>
      <c r="B331" s="49" t="s">
        <v>293</v>
      </c>
      <c r="C331" s="24" t="s">
        <v>6</v>
      </c>
      <c r="D331" s="245">
        <v>405458</v>
      </c>
      <c r="E331" s="246">
        <v>6</v>
      </c>
      <c r="F331" s="191">
        <f t="shared" si="22"/>
        <v>2432748</v>
      </c>
      <c r="G331" s="8"/>
      <c r="H331" s="20"/>
      <c r="I331" s="20"/>
      <c r="J331" s="20"/>
      <c r="K331" s="20"/>
      <c r="L331" s="20"/>
      <c r="M331" s="20"/>
      <c r="N331" s="20"/>
    </row>
    <row r="332" spans="1:14" s="9" customFormat="1" ht="24.75" customHeight="1">
      <c r="A332" s="17"/>
      <c r="B332" s="51" t="s">
        <v>294</v>
      </c>
      <c r="C332" s="22"/>
      <c r="D332" s="243"/>
      <c r="E332" s="243"/>
      <c r="F332" s="190"/>
      <c r="G332" s="8"/>
      <c r="H332" s="20"/>
      <c r="I332" s="20"/>
      <c r="J332" s="8"/>
      <c r="K332" s="8"/>
      <c r="L332" s="8"/>
      <c r="M332" s="8"/>
      <c r="N332" s="8"/>
    </row>
    <row r="333" spans="1:14" s="9" customFormat="1" ht="12">
      <c r="A333" s="17">
        <v>26016</v>
      </c>
      <c r="B333" s="49" t="s">
        <v>16</v>
      </c>
      <c r="C333" s="22" t="s">
        <v>12</v>
      </c>
      <c r="D333" s="245">
        <v>9887</v>
      </c>
      <c r="E333" s="246">
        <v>15352.579</v>
      </c>
      <c r="F333" s="191">
        <f t="shared" ref="F333:F341" si="23">+D333*E333</f>
        <v>151790948.57299998</v>
      </c>
      <c r="G333" s="8"/>
      <c r="H333" s="20"/>
      <c r="I333" s="20"/>
      <c r="J333" s="20"/>
      <c r="K333" s="20"/>
      <c r="L333" s="20"/>
      <c r="M333" s="20"/>
      <c r="N333" s="20"/>
    </row>
    <row r="334" spans="1:14" s="9" customFormat="1" ht="24">
      <c r="A334" s="17">
        <v>26017</v>
      </c>
      <c r="B334" s="49" t="s">
        <v>25</v>
      </c>
      <c r="C334" s="22" t="s">
        <v>24</v>
      </c>
      <c r="D334" s="245">
        <v>36611</v>
      </c>
      <c r="E334" s="246">
        <v>20276.289000000004</v>
      </c>
      <c r="F334" s="191">
        <f t="shared" si="23"/>
        <v>742335216.57900012</v>
      </c>
      <c r="G334" s="8"/>
      <c r="H334" s="20"/>
      <c r="I334" s="20"/>
      <c r="J334" s="20"/>
      <c r="K334" s="20"/>
      <c r="L334" s="20"/>
      <c r="M334" s="20"/>
      <c r="N334" s="20"/>
    </row>
    <row r="335" spans="1:14" s="9" customFormat="1" ht="36">
      <c r="A335" s="17">
        <v>26018</v>
      </c>
      <c r="B335" s="49" t="s">
        <v>281</v>
      </c>
      <c r="C335" s="22" t="s">
        <v>14</v>
      </c>
      <c r="D335" s="245">
        <v>72648</v>
      </c>
      <c r="E335" s="246">
        <v>3307.752</v>
      </c>
      <c r="F335" s="191">
        <f t="shared" si="23"/>
        <v>240301567.296</v>
      </c>
      <c r="G335" s="8"/>
      <c r="H335" s="20"/>
      <c r="I335" s="20"/>
      <c r="J335" s="20"/>
      <c r="K335" s="20"/>
      <c r="L335" s="20"/>
      <c r="M335" s="20"/>
      <c r="N335" s="20"/>
    </row>
    <row r="336" spans="1:14" s="9" customFormat="1" ht="24">
      <c r="A336" s="17">
        <v>26019</v>
      </c>
      <c r="B336" s="49" t="s">
        <v>282</v>
      </c>
      <c r="C336" s="22" t="s">
        <v>24</v>
      </c>
      <c r="D336" s="245">
        <v>86469</v>
      </c>
      <c r="E336" s="246">
        <v>7704.8410999999996</v>
      </c>
      <c r="F336" s="191">
        <f t="shared" si="23"/>
        <v>666229905.07589996</v>
      </c>
      <c r="G336" s="8"/>
      <c r="H336" s="20"/>
      <c r="I336" s="20"/>
      <c r="J336" s="20"/>
      <c r="K336" s="20"/>
      <c r="L336" s="20"/>
      <c r="M336" s="20"/>
      <c r="N336" s="20"/>
    </row>
    <row r="337" spans="1:15" s="9" customFormat="1" ht="24">
      <c r="A337" s="17">
        <v>26020</v>
      </c>
      <c r="B337" s="49" t="s">
        <v>283</v>
      </c>
      <c r="C337" s="22" t="s">
        <v>12</v>
      </c>
      <c r="D337" s="245">
        <v>7174</v>
      </c>
      <c r="E337" s="246">
        <v>10560.825000000001</v>
      </c>
      <c r="F337" s="191">
        <f t="shared" si="23"/>
        <v>75763358.550000012</v>
      </c>
      <c r="G337" s="8"/>
      <c r="H337" s="20"/>
      <c r="I337" s="20"/>
      <c r="J337" s="20"/>
      <c r="K337" s="20"/>
      <c r="L337" s="20"/>
      <c r="M337" s="20"/>
      <c r="N337" s="20"/>
    </row>
    <row r="338" spans="1:15" s="9" customFormat="1" ht="24">
      <c r="A338" s="17">
        <v>26021</v>
      </c>
      <c r="B338" s="49" t="s">
        <v>284</v>
      </c>
      <c r="C338" s="22" t="s">
        <v>24</v>
      </c>
      <c r="D338" s="245">
        <v>111596</v>
      </c>
      <c r="E338" s="246">
        <v>434.08530000000002</v>
      </c>
      <c r="F338" s="191">
        <f t="shared" si="23"/>
        <v>48442183.138800003</v>
      </c>
      <c r="G338" s="8"/>
      <c r="H338" s="20"/>
      <c r="I338" s="20"/>
      <c r="J338" s="20"/>
      <c r="K338" s="20"/>
      <c r="L338" s="20"/>
      <c r="M338" s="20"/>
      <c r="N338" s="20"/>
    </row>
    <row r="339" spans="1:15" s="9" customFormat="1" ht="24">
      <c r="A339" s="17">
        <v>26022</v>
      </c>
      <c r="B339" s="49" t="s">
        <v>285</v>
      </c>
      <c r="C339" s="22" t="s">
        <v>24</v>
      </c>
      <c r="D339" s="245">
        <v>118096</v>
      </c>
      <c r="E339" s="246">
        <v>2112.1650000000004</v>
      </c>
      <c r="F339" s="191">
        <f t="shared" si="23"/>
        <v>249438237.84000006</v>
      </c>
      <c r="G339" s="8"/>
      <c r="H339" s="20"/>
      <c r="I339" s="20"/>
      <c r="J339" s="20"/>
      <c r="K339" s="20"/>
      <c r="L339" s="20"/>
      <c r="M339" s="20"/>
      <c r="N339" s="20"/>
    </row>
    <row r="340" spans="1:15" s="9" customFormat="1" ht="24">
      <c r="A340" s="17">
        <v>26023</v>
      </c>
      <c r="B340" s="49" t="s">
        <v>295</v>
      </c>
      <c r="C340" s="22" t="s">
        <v>12</v>
      </c>
      <c r="D340" s="245">
        <v>130137</v>
      </c>
      <c r="E340" s="246">
        <v>9888.7725000000009</v>
      </c>
      <c r="F340" s="191">
        <f t="shared" si="23"/>
        <v>1286895186.8325002</v>
      </c>
      <c r="G340" s="8"/>
      <c r="H340" s="20"/>
      <c r="I340" s="20"/>
      <c r="J340" s="20"/>
      <c r="K340" s="20"/>
      <c r="L340" s="20"/>
      <c r="M340" s="20"/>
      <c r="N340" s="20"/>
    </row>
    <row r="341" spans="1:15" s="9" customFormat="1" ht="12">
      <c r="A341" s="17">
        <v>26024</v>
      </c>
      <c r="B341" s="49" t="s">
        <v>296</v>
      </c>
      <c r="C341" s="22" t="s">
        <v>14</v>
      </c>
      <c r="D341" s="245">
        <v>67071</v>
      </c>
      <c r="E341" s="246">
        <v>2929.9585999999999</v>
      </c>
      <c r="F341" s="191">
        <f t="shared" si="23"/>
        <v>196515253.2606</v>
      </c>
      <c r="G341" s="8"/>
      <c r="H341" s="20"/>
      <c r="I341" s="20"/>
      <c r="J341" s="20"/>
      <c r="K341" s="20"/>
      <c r="L341" s="20"/>
      <c r="M341" s="20"/>
      <c r="N341" s="20"/>
    </row>
    <row r="342" spans="1:15" s="9" customFormat="1" ht="12.75" customHeight="1">
      <c r="A342" s="25"/>
      <c r="B342" s="26"/>
      <c r="C342" s="27"/>
      <c r="D342" s="243"/>
      <c r="E342" s="243"/>
      <c r="F342" s="28">
        <f>SUM(F317:F341)</f>
        <v>4101347826.3476009</v>
      </c>
      <c r="G342" s="8"/>
      <c r="H342" s="20"/>
      <c r="I342" s="20"/>
      <c r="J342" s="29"/>
      <c r="K342" s="29"/>
      <c r="L342" s="29"/>
      <c r="M342" s="29"/>
      <c r="N342" s="29"/>
    </row>
    <row r="343" spans="1:15" s="9" customFormat="1" ht="26.25" customHeight="1">
      <c r="A343" s="44">
        <v>27</v>
      </c>
      <c r="B343" s="15" t="s">
        <v>297</v>
      </c>
      <c r="C343" s="16"/>
      <c r="D343" s="243"/>
      <c r="E343" s="243"/>
      <c r="F343" s="190"/>
      <c r="G343" s="8"/>
      <c r="H343" s="20"/>
      <c r="I343" s="20"/>
      <c r="J343" s="8"/>
      <c r="K343" s="8"/>
      <c r="L343" s="8"/>
      <c r="M343" s="8"/>
      <c r="N343" s="8"/>
      <c r="O343" s="8"/>
    </row>
    <row r="344" spans="1:15" s="9" customFormat="1" ht="12">
      <c r="A344" s="17"/>
      <c r="B344" s="51" t="s">
        <v>298</v>
      </c>
      <c r="C344" s="22"/>
      <c r="D344" s="243"/>
      <c r="E344" s="243"/>
      <c r="F344" s="190"/>
      <c r="G344" s="8"/>
      <c r="H344" s="20"/>
      <c r="I344" s="20"/>
      <c r="J344" s="8"/>
      <c r="K344" s="8"/>
      <c r="L344" s="8"/>
      <c r="M344" s="8"/>
      <c r="N344" s="8"/>
      <c r="O344" s="8"/>
    </row>
    <row r="345" spans="1:15" s="9" customFormat="1" ht="12">
      <c r="A345" s="17">
        <v>27001</v>
      </c>
      <c r="B345" s="49" t="s">
        <v>299</v>
      </c>
      <c r="C345" s="22" t="s">
        <v>12</v>
      </c>
      <c r="D345" s="245">
        <v>29719</v>
      </c>
      <c r="E345" s="246">
        <v>230.6</v>
      </c>
      <c r="F345" s="191">
        <f t="shared" ref="F345:F357" si="24">+D345*E345</f>
        <v>6853201.3999999994</v>
      </c>
      <c r="G345" s="8"/>
      <c r="H345" s="20"/>
      <c r="I345" s="20"/>
      <c r="J345" s="20"/>
      <c r="K345" s="20"/>
      <c r="L345" s="20"/>
      <c r="M345" s="20"/>
      <c r="N345" s="20"/>
    </row>
    <row r="346" spans="1:15" s="9" customFormat="1" ht="12">
      <c r="A346" s="17">
        <v>27002</v>
      </c>
      <c r="B346" s="49" t="s">
        <v>16</v>
      </c>
      <c r="C346" s="22" t="s">
        <v>12</v>
      </c>
      <c r="D346" s="245">
        <v>9887</v>
      </c>
      <c r="E346" s="246">
        <v>909.4</v>
      </c>
      <c r="F346" s="191">
        <f t="shared" si="24"/>
        <v>8991237.7999999989</v>
      </c>
      <c r="G346" s="8"/>
      <c r="H346" s="20"/>
      <c r="I346" s="20"/>
      <c r="J346" s="20"/>
      <c r="K346" s="20"/>
      <c r="L346" s="20"/>
      <c r="M346" s="20"/>
      <c r="N346" s="20"/>
    </row>
    <row r="347" spans="1:15" s="9" customFormat="1" ht="24">
      <c r="A347" s="17">
        <v>27003</v>
      </c>
      <c r="B347" s="49" t="s">
        <v>25</v>
      </c>
      <c r="C347" s="22" t="s">
        <v>24</v>
      </c>
      <c r="D347" s="245">
        <v>36611</v>
      </c>
      <c r="E347" s="246">
        <v>316.71200000000005</v>
      </c>
      <c r="F347" s="191">
        <f t="shared" si="24"/>
        <v>11595143.032000002</v>
      </c>
      <c r="G347" s="8"/>
      <c r="H347" s="20"/>
      <c r="I347" s="20"/>
      <c r="J347" s="20"/>
      <c r="K347" s="20"/>
      <c r="L347" s="20"/>
      <c r="M347" s="20"/>
      <c r="N347" s="20"/>
    </row>
    <row r="348" spans="1:15" s="9" customFormat="1" ht="36">
      <c r="A348" s="17">
        <v>27004</v>
      </c>
      <c r="B348" s="49" t="s">
        <v>281</v>
      </c>
      <c r="C348" s="22" t="s">
        <v>14</v>
      </c>
      <c r="D348" s="245">
        <v>72648</v>
      </c>
      <c r="E348" s="246">
        <v>171.92700000000002</v>
      </c>
      <c r="F348" s="191">
        <f t="shared" si="24"/>
        <v>12490152.696000002</v>
      </c>
      <c r="G348" s="8"/>
      <c r="H348" s="20"/>
      <c r="I348" s="20"/>
      <c r="J348" s="20"/>
      <c r="K348" s="20"/>
      <c r="L348" s="20"/>
      <c r="M348" s="20"/>
      <c r="N348" s="20"/>
    </row>
    <row r="349" spans="1:15" s="9" customFormat="1" ht="24">
      <c r="A349" s="17">
        <v>27005</v>
      </c>
      <c r="B349" s="49" t="s">
        <v>282</v>
      </c>
      <c r="C349" s="22" t="s">
        <v>24</v>
      </c>
      <c r="D349" s="245">
        <v>86469</v>
      </c>
      <c r="E349" s="246">
        <v>551.34062500000005</v>
      </c>
      <c r="F349" s="191">
        <f t="shared" si="24"/>
        <v>47673872.503125004</v>
      </c>
      <c r="G349" s="8"/>
      <c r="H349" s="20"/>
      <c r="I349" s="20"/>
      <c r="J349" s="20"/>
      <c r="K349" s="20"/>
      <c r="L349" s="20"/>
      <c r="M349" s="20"/>
      <c r="N349" s="20"/>
    </row>
    <row r="350" spans="1:15" s="9" customFormat="1" ht="24">
      <c r="A350" s="17">
        <v>27006</v>
      </c>
      <c r="B350" s="49" t="s">
        <v>283</v>
      </c>
      <c r="C350" s="22" t="s">
        <v>12</v>
      </c>
      <c r="D350" s="245">
        <v>7174</v>
      </c>
      <c r="E350" s="246">
        <v>673.87100000000009</v>
      </c>
      <c r="F350" s="191">
        <f t="shared" si="24"/>
        <v>4834350.5540000005</v>
      </c>
      <c r="G350" s="8"/>
      <c r="H350" s="20"/>
      <c r="I350" s="20"/>
      <c r="J350" s="20"/>
      <c r="K350" s="20"/>
      <c r="L350" s="20"/>
      <c r="M350" s="20"/>
      <c r="N350" s="20"/>
    </row>
    <row r="351" spans="1:15" s="9" customFormat="1" ht="24">
      <c r="A351" s="17">
        <v>27007</v>
      </c>
      <c r="B351" s="49" t="s">
        <v>284</v>
      </c>
      <c r="C351" s="22" t="s">
        <v>24</v>
      </c>
      <c r="D351" s="245">
        <v>111596</v>
      </c>
      <c r="E351" s="246">
        <v>140.90029999999999</v>
      </c>
      <c r="F351" s="191">
        <f t="shared" si="24"/>
        <v>15723909.878799999</v>
      </c>
      <c r="G351" s="8"/>
      <c r="H351" s="20"/>
      <c r="I351" s="20"/>
      <c r="J351" s="20"/>
      <c r="K351" s="20"/>
      <c r="L351" s="20"/>
      <c r="M351" s="20"/>
      <c r="N351" s="20"/>
    </row>
    <row r="352" spans="1:15" s="9" customFormat="1" ht="24">
      <c r="A352" s="17">
        <v>27008</v>
      </c>
      <c r="B352" s="49" t="s">
        <v>285</v>
      </c>
      <c r="C352" s="22" t="s">
        <v>24</v>
      </c>
      <c r="D352" s="245">
        <v>118096</v>
      </c>
      <c r="E352" s="246">
        <v>105.67522499999998</v>
      </c>
      <c r="F352" s="191">
        <f t="shared" si="24"/>
        <v>12479821.371599998</v>
      </c>
      <c r="G352" s="8"/>
      <c r="H352" s="20"/>
      <c r="I352" s="20"/>
      <c r="J352" s="20"/>
      <c r="K352" s="20"/>
      <c r="L352" s="20"/>
      <c r="M352" s="20"/>
      <c r="N352" s="20"/>
    </row>
    <row r="353" spans="1:15" s="9" customFormat="1" ht="24">
      <c r="A353" s="17">
        <v>27009</v>
      </c>
      <c r="B353" s="49" t="s">
        <v>286</v>
      </c>
      <c r="C353" s="22" t="s">
        <v>24</v>
      </c>
      <c r="D353" s="245">
        <v>547742</v>
      </c>
      <c r="E353" s="246">
        <v>70.450149999999994</v>
      </c>
      <c r="F353" s="191">
        <f t="shared" si="24"/>
        <v>38588506.061299995</v>
      </c>
      <c r="G353" s="8"/>
      <c r="H353" s="20"/>
      <c r="I353" s="20"/>
      <c r="J353" s="20"/>
      <c r="K353" s="20"/>
      <c r="L353" s="20"/>
      <c r="M353" s="20"/>
      <c r="N353" s="20"/>
    </row>
    <row r="354" spans="1:15" s="9" customFormat="1" ht="24">
      <c r="A354" s="17">
        <v>27010</v>
      </c>
      <c r="B354" s="49" t="s">
        <v>300</v>
      </c>
      <c r="C354" s="192" t="s">
        <v>14</v>
      </c>
      <c r="D354" s="245">
        <v>10771</v>
      </c>
      <c r="E354" s="246">
        <v>267.75</v>
      </c>
      <c r="F354" s="191">
        <f t="shared" si="24"/>
        <v>2883935.25</v>
      </c>
      <c r="G354" s="8"/>
      <c r="H354" s="20"/>
      <c r="I354" s="20"/>
      <c r="J354" s="20"/>
      <c r="K354" s="20"/>
      <c r="L354" s="20"/>
      <c r="M354" s="20"/>
      <c r="N354" s="20"/>
    </row>
    <row r="355" spans="1:15" s="9" customFormat="1" ht="12">
      <c r="A355" s="17">
        <v>27011</v>
      </c>
      <c r="B355" s="49" t="s">
        <v>290</v>
      </c>
      <c r="C355" s="22" t="s">
        <v>12</v>
      </c>
      <c r="D355" s="245">
        <v>33142</v>
      </c>
      <c r="E355" s="246">
        <v>57.75</v>
      </c>
      <c r="F355" s="191">
        <f t="shared" si="24"/>
        <v>1913950.5</v>
      </c>
      <c r="G355" s="8"/>
      <c r="H355" s="20"/>
      <c r="I355" s="20"/>
      <c r="J355" s="20"/>
      <c r="K355" s="20"/>
      <c r="L355" s="20"/>
      <c r="M355" s="20"/>
      <c r="N355" s="20"/>
    </row>
    <row r="356" spans="1:15" s="9" customFormat="1" ht="24">
      <c r="A356" s="17">
        <v>27012</v>
      </c>
      <c r="B356" s="49" t="s">
        <v>291</v>
      </c>
      <c r="C356" s="22" t="s">
        <v>14</v>
      </c>
      <c r="D356" s="245">
        <v>11461</v>
      </c>
      <c r="E356" s="246">
        <v>387</v>
      </c>
      <c r="F356" s="191">
        <f t="shared" si="24"/>
        <v>4435407</v>
      </c>
      <c r="G356" s="8"/>
      <c r="H356" s="20"/>
      <c r="I356" s="20"/>
      <c r="J356" s="20"/>
      <c r="K356" s="20"/>
      <c r="L356" s="20"/>
      <c r="M356" s="20"/>
      <c r="N356" s="20"/>
    </row>
    <row r="357" spans="1:15" s="9" customFormat="1" ht="48">
      <c r="A357" s="17">
        <v>27013</v>
      </c>
      <c r="B357" s="49" t="s">
        <v>293</v>
      </c>
      <c r="C357" s="24" t="s">
        <v>6</v>
      </c>
      <c r="D357" s="245">
        <v>405458</v>
      </c>
      <c r="E357" s="246">
        <v>4</v>
      </c>
      <c r="F357" s="191">
        <f t="shared" si="24"/>
        <v>1621832</v>
      </c>
      <c r="G357" s="8"/>
      <c r="H357" s="20"/>
      <c r="I357" s="20"/>
      <c r="J357" s="20"/>
      <c r="K357" s="20"/>
      <c r="L357" s="20"/>
      <c r="M357" s="20"/>
      <c r="N357" s="20"/>
    </row>
    <row r="358" spans="1:15" s="9" customFormat="1" ht="12">
      <c r="A358" s="17"/>
      <c r="B358" s="51" t="s">
        <v>301</v>
      </c>
      <c r="C358" s="22"/>
      <c r="D358" s="243"/>
      <c r="E358" s="243"/>
      <c r="F358" s="190"/>
      <c r="G358" s="8"/>
      <c r="H358" s="20"/>
      <c r="I358" s="20"/>
      <c r="J358" s="8"/>
      <c r="K358" s="8"/>
      <c r="L358" s="8"/>
      <c r="M358" s="8"/>
      <c r="N358" s="8"/>
      <c r="O358" s="8"/>
    </row>
    <row r="359" spans="1:15" s="9" customFormat="1" ht="12">
      <c r="A359" s="17">
        <v>27014</v>
      </c>
      <c r="B359" s="49" t="s">
        <v>302</v>
      </c>
      <c r="C359" s="22" t="s">
        <v>180</v>
      </c>
      <c r="D359" s="245">
        <v>7815816</v>
      </c>
      <c r="E359" s="246">
        <v>1</v>
      </c>
      <c r="F359" s="191">
        <f t="shared" ref="F359:F365" si="25">+D359*E359</f>
        <v>7815816</v>
      </c>
      <c r="G359" s="8"/>
      <c r="H359" s="20"/>
      <c r="I359" s="20"/>
      <c r="J359" s="20"/>
      <c r="K359" s="20"/>
      <c r="L359" s="20"/>
      <c r="M359" s="20"/>
      <c r="N359" s="20"/>
    </row>
    <row r="360" spans="1:15" s="9" customFormat="1" ht="24">
      <c r="A360" s="17">
        <v>27015</v>
      </c>
      <c r="B360" s="49" t="s">
        <v>25</v>
      </c>
      <c r="C360" s="22" t="s">
        <v>24</v>
      </c>
      <c r="D360" s="245">
        <v>36611</v>
      </c>
      <c r="E360" s="246">
        <v>120</v>
      </c>
      <c r="F360" s="191">
        <f t="shared" si="25"/>
        <v>4393320</v>
      </c>
      <c r="G360" s="8"/>
      <c r="H360" s="20"/>
      <c r="I360" s="20"/>
      <c r="J360" s="20"/>
      <c r="K360" s="20"/>
      <c r="L360" s="20"/>
      <c r="M360" s="20"/>
      <c r="N360" s="20"/>
    </row>
    <row r="361" spans="1:15" s="9" customFormat="1" ht="36">
      <c r="A361" s="17">
        <v>27016</v>
      </c>
      <c r="B361" s="21" t="s">
        <v>26</v>
      </c>
      <c r="C361" s="22" t="s">
        <v>24</v>
      </c>
      <c r="D361" s="245">
        <v>72648</v>
      </c>
      <c r="E361" s="246">
        <v>72</v>
      </c>
      <c r="F361" s="191">
        <f t="shared" si="25"/>
        <v>5230656</v>
      </c>
      <c r="G361" s="8"/>
      <c r="H361" s="20"/>
      <c r="I361" s="20"/>
      <c r="J361" s="20"/>
      <c r="K361" s="20"/>
      <c r="L361" s="20"/>
      <c r="M361" s="20"/>
      <c r="N361" s="20"/>
    </row>
    <row r="362" spans="1:15" s="9" customFormat="1" ht="12">
      <c r="A362" s="17">
        <v>27017</v>
      </c>
      <c r="B362" s="30" t="s">
        <v>29</v>
      </c>
      <c r="C362" s="31" t="s">
        <v>12</v>
      </c>
      <c r="D362" s="245">
        <v>23048</v>
      </c>
      <c r="E362" s="246">
        <v>25</v>
      </c>
      <c r="F362" s="191">
        <f t="shared" si="25"/>
        <v>576200</v>
      </c>
      <c r="G362" s="8"/>
      <c r="H362" s="20"/>
      <c r="I362" s="20"/>
      <c r="J362" s="20"/>
      <c r="K362" s="20"/>
      <c r="L362" s="20"/>
      <c r="M362" s="20"/>
      <c r="N362" s="20"/>
    </row>
    <row r="363" spans="1:15" s="9" customFormat="1" ht="24">
      <c r="A363" s="17">
        <v>27018</v>
      </c>
      <c r="B363" s="32" t="s">
        <v>47</v>
      </c>
      <c r="C363" s="31" t="s">
        <v>48</v>
      </c>
      <c r="D363" s="245">
        <v>4043</v>
      </c>
      <c r="E363" s="246">
        <v>1800</v>
      </c>
      <c r="F363" s="191">
        <f t="shared" si="25"/>
        <v>7277400</v>
      </c>
      <c r="G363" s="8"/>
      <c r="H363" s="20"/>
      <c r="I363" s="20"/>
      <c r="J363" s="20"/>
      <c r="K363" s="20"/>
      <c r="L363" s="20"/>
      <c r="M363" s="20"/>
      <c r="N363" s="20"/>
    </row>
    <row r="364" spans="1:15" s="9" customFormat="1" ht="24">
      <c r="A364" s="17">
        <v>27019</v>
      </c>
      <c r="B364" s="49" t="s">
        <v>303</v>
      </c>
      <c r="C364" s="22" t="s">
        <v>24</v>
      </c>
      <c r="D364" s="245">
        <v>1194711</v>
      </c>
      <c r="E364" s="246">
        <v>18</v>
      </c>
      <c r="F364" s="191">
        <f t="shared" si="25"/>
        <v>21504798</v>
      </c>
      <c r="G364" s="8"/>
      <c r="H364" s="20"/>
      <c r="I364" s="20"/>
      <c r="J364" s="20"/>
      <c r="K364" s="20"/>
      <c r="L364" s="20"/>
      <c r="M364" s="20"/>
      <c r="N364" s="20"/>
    </row>
    <row r="365" spans="1:15" s="9" customFormat="1" ht="75.75" customHeight="1">
      <c r="A365" s="17">
        <v>27020</v>
      </c>
      <c r="B365" s="36" t="s">
        <v>304</v>
      </c>
      <c r="C365" s="37" t="s">
        <v>14</v>
      </c>
      <c r="D365" s="245">
        <v>327205</v>
      </c>
      <c r="E365" s="246">
        <v>40</v>
      </c>
      <c r="F365" s="191">
        <f t="shared" si="25"/>
        <v>13088200</v>
      </c>
      <c r="G365" s="8"/>
      <c r="H365" s="20"/>
      <c r="I365" s="20"/>
      <c r="J365" s="20"/>
      <c r="K365" s="20"/>
      <c r="L365" s="20"/>
      <c r="M365" s="20"/>
      <c r="N365" s="20"/>
    </row>
    <row r="366" spans="1:15" s="9" customFormat="1" ht="34.5" customHeight="1">
      <c r="A366" s="17"/>
      <c r="B366" s="51" t="s">
        <v>305</v>
      </c>
      <c r="C366" s="22"/>
      <c r="D366" s="243"/>
      <c r="E366" s="243"/>
      <c r="F366" s="190"/>
      <c r="G366" s="8"/>
      <c r="H366" s="20"/>
      <c r="I366" s="20"/>
      <c r="J366" s="8"/>
      <c r="K366" s="8"/>
      <c r="L366" s="8"/>
      <c r="M366" s="8"/>
      <c r="N366" s="8"/>
    </row>
    <row r="367" spans="1:15" s="9" customFormat="1" ht="24">
      <c r="A367" s="17">
        <v>27021</v>
      </c>
      <c r="B367" s="49" t="s">
        <v>25</v>
      </c>
      <c r="C367" s="22" t="s">
        <v>24</v>
      </c>
      <c r="D367" s="245">
        <v>36611</v>
      </c>
      <c r="E367" s="246">
        <v>895.86</v>
      </c>
      <c r="F367" s="191">
        <f t="shared" ref="F367:F377" si="26">+D367*E367</f>
        <v>32798330.460000001</v>
      </c>
      <c r="G367" s="8"/>
      <c r="H367" s="20"/>
      <c r="I367" s="20"/>
      <c r="J367" s="20"/>
      <c r="K367" s="20"/>
      <c r="L367" s="20"/>
      <c r="M367" s="20"/>
      <c r="N367" s="20"/>
    </row>
    <row r="368" spans="1:15" s="9" customFormat="1" ht="24">
      <c r="A368" s="17">
        <v>27022</v>
      </c>
      <c r="B368" s="49" t="s">
        <v>306</v>
      </c>
      <c r="C368" s="22" t="s">
        <v>24</v>
      </c>
      <c r="D368" s="245">
        <v>96411</v>
      </c>
      <c r="E368" s="246">
        <v>99.54</v>
      </c>
      <c r="F368" s="191">
        <f t="shared" si="26"/>
        <v>9596750.9400000013</v>
      </c>
      <c r="G368" s="8"/>
      <c r="H368" s="20"/>
      <c r="I368" s="20"/>
      <c r="J368" s="20"/>
      <c r="K368" s="20"/>
      <c r="L368" s="20"/>
      <c r="M368" s="20"/>
      <c r="N368" s="20"/>
    </row>
    <row r="369" spans="1:15" s="9" customFormat="1" ht="36">
      <c r="A369" s="17">
        <v>27023</v>
      </c>
      <c r="B369" s="49" t="s">
        <v>307</v>
      </c>
      <c r="C369" s="22" t="s">
        <v>14</v>
      </c>
      <c r="D369" s="245">
        <v>210438</v>
      </c>
      <c r="E369" s="246">
        <v>1588.5</v>
      </c>
      <c r="F369" s="191">
        <f t="shared" si="26"/>
        <v>334280763</v>
      </c>
      <c r="G369" s="8"/>
      <c r="H369" s="20"/>
      <c r="I369" s="20"/>
      <c r="J369" s="20"/>
      <c r="K369" s="20"/>
      <c r="L369" s="20"/>
      <c r="M369" s="20"/>
      <c r="N369" s="20"/>
    </row>
    <row r="370" spans="1:15" s="9" customFormat="1" ht="36">
      <c r="A370" s="17">
        <v>27024</v>
      </c>
      <c r="B370" s="49" t="s">
        <v>308</v>
      </c>
      <c r="C370" s="24" t="s">
        <v>6</v>
      </c>
      <c r="D370" s="245">
        <v>2318389</v>
      </c>
      <c r="E370" s="246">
        <v>1</v>
      </c>
      <c r="F370" s="191">
        <f t="shared" si="26"/>
        <v>2318389</v>
      </c>
      <c r="G370" s="8"/>
      <c r="H370" s="20"/>
      <c r="I370" s="20"/>
      <c r="J370" s="20"/>
      <c r="K370" s="20"/>
      <c r="L370" s="20"/>
      <c r="M370" s="20"/>
      <c r="N370" s="20"/>
    </row>
    <row r="371" spans="1:15" s="9" customFormat="1" ht="24">
      <c r="A371" s="17">
        <v>27025</v>
      </c>
      <c r="B371" s="49" t="s">
        <v>309</v>
      </c>
      <c r="C371" s="24" t="s">
        <v>6</v>
      </c>
      <c r="D371" s="245">
        <v>6335936</v>
      </c>
      <c r="E371" s="246">
        <v>1</v>
      </c>
      <c r="F371" s="191">
        <f t="shared" si="26"/>
        <v>6335936</v>
      </c>
      <c r="G371" s="8"/>
      <c r="H371" s="20"/>
      <c r="I371" s="20"/>
      <c r="J371" s="20"/>
      <c r="K371" s="20"/>
      <c r="L371" s="20"/>
      <c r="M371" s="20"/>
      <c r="N371" s="20"/>
    </row>
    <row r="372" spans="1:15" s="9" customFormat="1" ht="36">
      <c r="A372" s="17">
        <v>27026</v>
      </c>
      <c r="B372" s="49" t="s">
        <v>310</v>
      </c>
      <c r="C372" s="22" t="s">
        <v>24</v>
      </c>
      <c r="D372" s="245">
        <v>72333</v>
      </c>
      <c r="E372" s="246">
        <v>398.16</v>
      </c>
      <c r="F372" s="191">
        <f t="shared" si="26"/>
        <v>28800107.280000001</v>
      </c>
      <c r="G372" s="8"/>
      <c r="H372" s="20"/>
      <c r="I372" s="20"/>
      <c r="J372" s="20"/>
      <c r="K372" s="20"/>
      <c r="L372" s="20"/>
      <c r="M372" s="20"/>
      <c r="N372" s="20"/>
    </row>
    <row r="373" spans="1:15" s="9" customFormat="1" ht="24">
      <c r="A373" s="17">
        <v>27027</v>
      </c>
      <c r="B373" s="49" t="s">
        <v>27</v>
      </c>
      <c r="C373" s="22" t="s">
        <v>24</v>
      </c>
      <c r="D373" s="245">
        <v>22134</v>
      </c>
      <c r="E373" s="246">
        <v>398.16</v>
      </c>
      <c r="F373" s="191">
        <f t="shared" si="26"/>
        <v>8812873.4400000013</v>
      </c>
      <c r="G373" s="8"/>
      <c r="H373" s="20"/>
      <c r="I373" s="20"/>
      <c r="J373" s="20"/>
      <c r="K373" s="20"/>
      <c r="L373" s="20"/>
      <c r="M373" s="20"/>
      <c r="N373" s="20"/>
    </row>
    <row r="374" spans="1:15" s="9" customFormat="1" ht="12">
      <c r="A374" s="17">
        <v>27028</v>
      </c>
      <c r="B374" s="49" t="s">
        <v>311</v>
      </c>
      <c r="C374" s="22" t="s">
        <v>12</v>
      </c>
      <c r="D374" s="245">
        <v>11452</v>
      </c>
      <c r="E374" s="246">
        <v>948</v>
      </c>
      <c r="F374" s="191">
        <f t="shared" si="26"/>
        <v>10856496</v>
      </c>
      <c r="G374" s="8"/>
      <c r="H374" s="20"/>
      <c r="I374" s="20"/>
      <c r="J374" s="20"/>
      <c r="K374" s="20"/>
      <c r="L374" s="20"/>
      <c r="M374" s="20"/>
      <c r="N374" s="20"/>
    </row>
    <row r="375" spans="1:15" s="9" customFormat="1" ht="48">
      <c r="A375" s="17">
        <v>27029</v>
      </c>
      <c r="B375" s="49" t="s">
        <v>312</v>
      </c>
      <c r="C375" s="22" t="s">
        <v>180</v>
      </c>
      <c r="D375" s="245">
        <v>35398404</v>
      </c>
      <c r="E375" s="246">
        <v>1</v>
      </c>
      <c r="F375" s="191">
        <f t="shared" si="26"/>
        <v>35398404</v>
      </c>
      <c r="G375" s="8"/>
      <c r="H375" s="20"/>
      <c r="I375" s="20"/>
      <c r="J375" s="20"/>
      <c r="K375" s="20"/>
      <c r="L375" s="20"/>
      <c r="M375" s="20"/>
      <c r="N375" s="20"/>
    </row>
    <row r="376" spans="1:15" s="9" customFormat="1" ht="12">
      <c r="A376" s="17">
        <v>27030</v>
      </c>
      <c r="B376" s="49" t="s">
        <v>313</v>
      </c>
      <c r="C376" s="24" t="s">
        <v>6</v>
      </c>
      <c r="D376" s="245">
        <v>876256</v>
      </c>
      <c r="E376" s="246">
        <v>1</v>
      </c>
      <c r="F376" s="191">
        <f t="shared" si="26"/>
        <v>876256</v>
      </c>
      <c r="G376" s="8"/>
      <c r="H376" s="20"/>
      <c r="I376" s="20"/>
      <c r="J376" s="20"/>
      <c r="K376" s="20"/>
      <c r="L376" s="20"/>
      <c r="M376" s="20"/>
      <c r="N376" s="20"/>
    </row>
    <row r="377" spans="1:15" s="9" customFormat="1" ht="12">
      <c r="A377" s="17">
        <v>27031</v>
      </c>
      <c r="B377" s="49" t="s">
        <v>314</v>
      </c>
      <c r="C377" s="24" t="s">
        <v>6</v>
      </c>
      <c r="D377" s="245">
        <v>438128</v>
      </c>
      <c r="E377" s="246">
        <v>1</v>
      </c>
      <c r="F377" s="191">
        <f t="shared" si="26"/>
        <v>438128</v>
      </c>
      <c r="G377" s="8"/>
      <c r="H377" s="20"/>
      <c r="I377" s="20"/>
      <c r="J377" s="20"/>
      <c r="K377" s="20"/>
      <c r="L377" s="20"/>
      <c r="M377" s="20"/>
      <c r="N377" s="20"/>
    </row>
    <row r="378" spans="1:15" s="9" customFormat="1" ht="12">
      <c r="A378" s="52"/>
      <c r="B378" s="52"/>
      <c r="C378" s="8"/>
      <c r="D378" s="243"/>
      <c r="E378" s="243"/>
      <c r="F378" s="28">
        <f>SUM(F345:F377)</f>
        <v>700484144.16682506</v>
      </c>
      <c r="G378" s="8"/>
      <c r="H378" s="20"/>
      <c r="I378" s="20"/>
      <c r="J378" s="29"/>
      <c r="K378" s="29"/>
      <c r="L378" s="29"/>
      <c r="M378" s="29"/>
      <c r="N378" s="29"/>
    </row>
    <row r="379" spans="1:15" s="9" customFormat="1" ht="12">
      <c r="B379" s="52"/>
      <c r="C379" s="52"/>
      <c r="D379" s="253"/>
      <c r="E379" s="253"/>
      <c r="F379" s="260"/>
      <c r="G379" s="52"/>
      <c r="H379" s="20"/>
      <c r="I379" s="20"/>
      <c r="J379" s="52"/>
      <c r="K379" s="52"/>
      <c r="L379" s="52"/>
      <c r="M379" s="52"/>
      <c r="N379" s="52"/>
    </row>
    <row r="380" spans="1:15" ht="15" customHeight="1">
      <c r="A380" s="2"/>
      <c r="B380" s="234" t="s">
        <v>315</v>
      </c>
      <c r="C380" s="235"/>
      <c r="D380" s="253"/>
      <c r="E380" s="253"/>
      <c r="F380" s="53">
        <f>SUM(F10:F378)/2</f>
        <v>21740386369.017361</v>
      </c>
      <c r="G380" s="52"/>
      <c r="H380" s="20"/>
      <c r="I380" s="20"/>
      <c r="J380" s="54"/>
      <c r="K380" s="54"/>
      <c r="L380" s="54"/>
      <c r="M380" s="54"/>
      <c r="N380" s="54"/>
      <c r="O380" s="9"/>
    </row>
    <row r="381" spans="1:15" s="9" customFormat="1" ht="13.5" customHeight="1">
      <c r="B381" s="55"/>
      <c r="D381" s="253"/>
      <c r="E381" s="253"/>
      <c r="F381" s="260"/>
      <c r="G381" s="52"/>
      <c r="H381" s="20"/>
      <c r="I381" s="20"/>
      <c r="J381" s="56"/>
      <c r="K381" s="56"/>
      <c r="L381" s="56"/>
      <c r="M381" s="56"/>
      <c r="N381" s="56"/>
    </row>
    <row r="382" spans="1:15" s="55" customFormat="1" ht="15" customHeight="1">
      <c r="B382" s="57" t="s">
        <v>316</v>
      </c>
      <c r="C382" s="58">
        <v>0.18</v>
      </c>
      <c r="D382" s="253"/>
      <c r="E382" s="253"/>
      <c r="F382" s="53">
        <f>+F$380*C382</f>
        <v>3913269546.4231248</v>
      </c>
      <c r="G382" s="52"/>
      <c r="H382" s="20"/>
      <c r="I382" s="20"/>
      <c r="J382" s="54"/>
      <c r="K382" s="54"/>
      <c r="L382" s="54"/>
      <c r="M382" s="54"/>
      <c r="N382" s="54"/>
      <c r="O382" s="9"/>
    </row>
    <row r="383" spans="1:15" s="9" customFormat="1" ht="15" customHeight="1">
      <c r="B383" s="57" t="s">
        <v>317</v>
      </c>
      <c r="C383" s="58">
        <v>0.01</v>
      </c>
      <c r="D383" s="253"/>
      <c r="E383" s="253"/>
      <c r="F383" s="53">
        <f>+F$380*C383</f>
        <v>217403863.69017363</v>
      </c>
      <c r="G383" s="52"/>
      <c r="H383" s="20"/>
      <c r="I383" s="20"/>
      <c r="J383" s="54"/>
      <c r="K383" s="54"/>
      <c r="L383" s="54"/>
      <c r="M383" s="54"/>
      <c r="N383" s="54"/>
    </row>
    <row r="384" spans="1:15" s="9" customFormat="1" ht="15" customHeight="1">
      <c r="B384" s="57" t="s">
        <v>318</v>
      </c>
      <c r="C384" s="58">
        <v>0.05</v>
      </c>
      <c r="D384" s="253"/>
      <c r="E384" s="253"/>
      <c r="F384" s="53">
        <f>+F$380*C384</f>
        <v>1087019318.4508681</v>
      </c>
      <c r="G384" s="52"/>
      <c r="H384" s="20"/>
      <c r="I384" s="20"/>
      <c r="J384" s="54"/>
      <c r="K384" s="54"/>
      <c r="L384" s="54"/>
      <c r="M384" s="54"/>
      <c r="N384" s="54"/>
    </row>
    <row r="385" spans="1:15" s="9" customFormat="1" ht="15" customHeight="1">
      <c r="B385" s="57" t="s">
        <v>319</v>
      </c>
      <c r="C385" s="58">
        <v>0.19</v>
      </c>
      <c r="D385" s="253"/>
      <c r="E385" s="253"/>
      <c r="F385" s="53">
        <f>+F384*C385</f>
        <v>206533670.50566494</v>
      </c>
      <c r="G385" s="52"/>
      <c r="H385" s="20"/>
      <c r="I385" s="20"/>
      <c r="J385" s="54"/>
      <c r="K385" s="54"/>
      <c r="L385" s="54"/>
      <c r="M385" s="54"/>
      <c r="N385" s="54"/>
    </row>
    <row r="386" spans="1:15" s="9" customFormat="1" ht="15" customHeight="1">
      <c r="B386" s="234" t="s">
        <v>320</v>
      </c>
      <c r="C386" s="235"/>
      <c r="D386" s="253"/>
      <c r="E386" s="253"/>
      <c r="F386" s="53">
        <f>SUM(F382:F385)</f>
        <v>5424226399.0698318</v>
      </c>
      <c r="G386" s="52"/>
      <c r="H386" s="20"/>
      <c r="I386" s="20"/>
      <c r="J386" s="54"/>
      <c r="K386" s="54"/>
      <c r="L386" s="54"/>
      <c r="M386" s="54"/>
      <c r="N386" s="54"/>
    </row>
    <row r="387" spans="1:15" s="9" customFormat="1" ht="15" customHeight="1">
      <c r="B387" s="55"/>
      <c r="C387" s="55"/>
      <c r="D387" s="253"/>
      <c r="E387" s="253"/>
      <c r="F387" s="260"/>
      <c r="G387" s="52"/>
      <c r="H387" s="20"/>
      <c r="I387" s="20"/>
      <c r="J387" s="59"/>
      <c r="K387" s="59"/>
      <c r="L387" s="59"/>
      <c r="M387" s="59"/>
      <c r="N387" s="59"/>
    </row>
    <row r="388" spans="1:15" s="9" customFormat="1" ht="14.25" customHeight="1">
      <c r="B388" s="222" t="s">
        <v>321</v>
      </c>
      <c r="C388" s="223"/>
      <c r="D388" s="253"/>
      <c r="E388" s="253"/>
      <c r="F388" s="60">
        <f>+F380+F386</f>
        <v>27164612768.087193</v>
      </c>
      <c r="G388" s="52"/>
      <c r="H388" s="20"/>
      <c r="I388" s="20"/>
      <c r="J388" s="61"/>
      <c r="K388" s="61"/>
      <c r="L388" s="61"/>
      <c r="M388" s="61"/>
      <c r="N388" s="61"/>
    </row>
    <row r="389" spans="1:15" s="9" customFormat="1" ht="14.25" customHeight="1">
      <c r="B389" s="62"/>
      <c r="D389" s="247"/>
      <c r="E389" s="247"/>
      <c r="F389" s="20"/>
      <c r="H389" s="20"/>
      <c r="I389" s="20"/>
    </row>
    <row r="390" spans="1:15" s="9" customFormat="1" ht="15" customHeight="1">
      <c r="D390" s="253"/>
      <c r="E390" s="253"/>
      <c r="F390" s="260"/>
      <c r="G390" s="52"/>
      <c r="H390" s="20"/>
      <c r="I390" s="20"/>
      <c r="J390" s="63"/>
      <c r="K390" s="63"/>
      <c r="L390" s="63"/>
      <c r="M390" s="63"/>
      <c r="N390" s="63"/>
    </row>
    <row r="391" spans="1:15" s="9" customFormat="1" ht="15" customHeight="1">
      <c r="B391" s="55"/>
      <c r="C391" s="55"/>
      <c r="D391" s="254"/>
      <c r="E391" s="254"/>
      <c r="F391" s="261"/>
      <c r="G391" s="55"/>
      <c r="H391" s="20"/>
      <c r="I391" s="20"/>
      <c r="J391" s="55"/>
      <c r="K391" s="55"/>
      <c r="L391" s="55"/>
      <c r="M391" s="55"/>
      <c r="N391" s="55"/>
      <c r="O391" s="55"/>
    </row>
    <row r="392" spans="1:15" s="9" customFormat="1" ht="15" customHeight="1">
      <c r="B392" s="55"/>
      <c r="C392" s="55"/>
      <c r="D392" s="254"/>
      <c r="E392" s="254"/>
      <c r="F392" s="261"/>
      <c r="G392" s="55"/>
      <c r="H392" s="20"/>
      <c r="I392" s="20"/>
      <c r="J392" s="11"/>
      <c r="K392" s="11"/>
      <c r="L392" s="11"/>
      <c r="M392" s="11"/>
      <c r="N392" s="11"/>
      <c r="O392" s="55"/>
    </row>
    <row r="393" spans="1:15" s="9" customFormat="1" ht="12">
      <c r="A393" s="52"/>
      <c r="B393" s="64"/>
      <c r="C393" s="8"/>
      <c r="D393" s="253"/>
      <c r="E393" s="253"/>
      <c r="F393" s="260"/>
      <c r="G393" s="52"/>
      <c r="H393" s="20"/>
      <c r="I393" s="20"/>
      <c r="J393" s="20"/>
      <c r="K393" s="20"/>
      <c r="L393" s="20"/>
      <c r="M393" s="20"/>
      <c r="N393" s="20"/>
    </row>
  </sheetData>
  <autoFilter ref="C1:C395"/>
  <mergeCells count="7">
    <mergeCell ref="B388:C388"/>
    <mergeCell ref="A1:G1"/>
    <mergeCell ref="A2:G2"/>
    <mergeCell ref="A3:G5"/>
    <mergeCell ref="E7:F7"/>
    <mergeCell ref="B380:C380"/>
    <mergeCell ref="B386:C386"/>
  </mergeCells>
  <dataValidations count="1">
    <dataValidation type="list" allowBlank="1" showInputMessage="1" showErrorMessage="1" sqref="H3:N3">
      <formula1>$O$2:$O$4</formula1>
    </dataValidation>
  </dataValidations>
  <printOptions horizontalCentered="1"/>
  <pageMargins left="0.23622047244094491" right="0.23622047244094491" top="0.39370078740157483" bottom="0.27559055118110237" header="0.31496062992125984" footer="0.31496062992125984"/>
  <pageSetup paperSize="150" scale="31" fitToHeight="9" orientation="portrait" verticalDpi="360" r:id="rId1"/>
  <headerFooter>
    <oddFooter>Página &amp;P</oddFooter>
  </headerFooter>
  <rowBreaks count="4" manualBreakCount="4">
    <brk id="79" max="34" man="1"/>
    <brk id="155" max="34" man="1"/>
    <brk id="239" max="34" man="1"/>
    <brk id="342"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6"/>
  <sheetViews>
    <sheetView view="pageBreakPreview" topLeftCell="A43" zoomScaleNormal="100" zoomScaleSheetLayoutView="100" workbookViewId="0">
      <selection activeCell="H69" sqref="H69"/>
    </sheetView>
  </sheetViews>
  <sheetFormatPr baseColWidth="10" defaultColWidth="11.42578125" defaultRowHeight="15"/>
  <cols>
    <col min="1" max="1" width="9.85546875" style="114" bestFit="1" customWidth="1"/>
    <col min="2" max="2" width="50.5703125" style="93" bestFit="1" customWidth="1"/>
    <col min="3" max="3" width="9" style="115" customWidth="1"/>
    <col min="4" max="4" width="23" style="116" customWidth="1"/>
    <col min="5" max="5" width="25" style="117" customWidth="1"/>
    <col min="6" max="6" width="27.85546875" style="93" customWidth="1"/>
    <col min="7" max="7" width="19.140625" style="93" bestFit="1" customWidth="1"/>
    <col min="8" max="8" width="28.7109375" style="211" customWidth="1"/>
    <col min="9" max="9" width="19.7109375" style="69" customWidth="1"/>
    <col min="10" max="10" width="24.7109375" style="176" customWidth="1"/>
    <col min="11" max="11" width="21.7109375" style="176" customWidth="1"/>
    <col min="12" max="12" width="21" style="176" customWidth="1"/>
    <col min="13" max="13" width="16.28515625" style="176" bestFit="1" customWidth="1"/>
    <col min="14" max="16384" width="11.42578125" style="93"/>
  </cols>
  <sheetData>
    <row r="1" spans="1:13" ht="28.5">
      <c r="A1" s="236" t="s">
        <v>322</v>
      </c>
      <c r="B1" s="236"/>
      <c r="C1" s="236"/>
      <c r="D1" s="236"/>
      <c r="E1" s="236"/>
      <c r="F1" s="236"/>
      <c r="G1" s="236"/>
      <c r="H1" s="236"/>
      <c r="I1" s="236"/>
    </row>
    <row r="2" spans="1:13" ht="63.75" customHeight="1">
      <c r="A2" s="237" t="s">
        <v>2</v>
      </c>
      <c r="B2" s="237"/>
      <c r="C2" s="237"/>
      <c r="D2" s="237"/>
      <c r="E2" s="237"/>
      <c r="F2" s="237"/>
      <c r="G2" s="237"/>
      <c r="H2" s="237"/>
      <c r="I2" s="237"/>
    </row>
    <row r="3" spans="1:13" ht="15.75" thickBot="1"/>
    <row r="4" spans="1:13">
      <c r="B4" s="118" t="s">
        <v>323</v>
      </c>
      <c r="C4" s="119"/>
      <c r="D4" s="120">
        <f>+PRESUPUESTO!F380</f>
        <v>21740386369.017361</v>
      </c>
      <c r="E4" s="121"/>
      <c r="G4" s="122"/>
      <c r="H4" s="212"/>
      <c r="I4" s="70"/>
    </row>
    <row r="5" spans="1:13">
      <c r="B5" s="71" t="s">
        <v>324</v>
      </c>
      <c r="C5" s="123">
        <v>0</v>
      </c>
      <c r="D5" s="124">
        <f>+D4*C5</f>
        <v>0</v>
      </c>
      <c r="E5" s="125"/>
      <c r="F5" s="238"/>
      <c r="G5" s="239"/>
      <c r="H5" s="213"/>
      <c r="I5" s="70"/>
      <c r="J5" s="177"/>
    </row>
    <row r="6" spans="1:13" ht="15.75" thickBot="1">
      <c r="B6" s="126" t="s">
        <v>325</v>
      </c>
      <c r="C6" s="127"/>
      <c r="D6" s="128">
        <v>8</v>
      </c>
      <c r="E6" s="129" t="s">
        <v>326</v>
      </c>
      <c r="H6" s="212"/>
      <c r="I6" s="70"/>
    </row>
    <row r="7" spans="1:13" ht="15.75" thickBot="1">
      <c r="H7" s="212"/>
      <c r="I7" s="70"/>
    </row>
    <row r="8" spans="1:13" s="74" customFormat="1" ht="39" customHeight="1" thickBot="1">
      <c r="A8" s="72" t="s">
        <v>327</v>
      </c>
      <c r="B8" s="72" t="s">
        <v>328</v>
      </c>
      <c r="C8" s="72" t="s">
        <v>329</v>
      </c>
      <c r="D8" s="72" t="s">
        <v>330</v>
      </c>
      <c r="E8" s="112" t="s">
        <v>331</v>
      </c>
      <c r="F8" s="72" t="s">
        <v>332</v>
      </c>
      <c r="G8" s="72" t="s">
        <v>333</v>
      </c>
      <c r="H8" s="214" t="s">
        <v>334</v>
      </c>
      <c r="I8" s="73" t="s">
        <v>335</v>
      </c>
      <c r="J8" s="178"/>
      <c r="K8" s="178"/>
      <c r="L8" s="178"/>
      <c r="M8" s="178"/>
    </row>
    <row r="9" spans="1:13" s="74" customFormat="1" ht="15.75" thickBot="1">
      <c r="A9" s="75"/>
      <c r="B9" s="76"/>
      <c r="C9" s="76"/>
      <c r="D9" s="76"/>
      <c r="E9" s="113"/>
      <c r="F9" s="76"/>
      <c r="G9" s="76"/>
      <c r="H9" s="215"/>
      <c r="I9" s="77"/>
      <c r="J9" s="178"/>
      <c r="K9" s="178"/>
      <c r="L9" s="178"/>
      <c r="M9" s="178"/>
    </row>
    <row r="10" spans="1:13" s="82" customFormat="1">
      <c r="A10" s="78">
        <v>1</v>
      </c>
      <c r="B10" s="79" t="s">
        <v>336</v>
      </c>
      <c r="C10" s="80"/>
      <c r="D10" s="80"/>
      <c r="E10" s="130"/>
      <c r="F10" s="79"/>
      <c r="G10" s="79"/>
      <c r="H10" s="216">
        <f>+SUM(G11:G28)</f>
        <v>544000000</v>
      </c>
      <c r="I10" s="81">
        <f>+H10/$D$4</f>
        <v>2.5022554372596834E-2</v>
      </c>
      <c r="J10" s="179"/>
      <c r="K10" s="179"/>
      <c r="L10" s="179"/>
      <c r="M10" s="179"/>
    </row>
    <row r="11" spans="1:13" ht="15" customHeight="1">
      <c r="A11" s="131"/>
      <c r="B11" s="132" t="s">
        <v>337</v>
      </c>
      <c r="C11" s="133" t="s">
        <v>338</v>
      </c>
      <c r="D11" s="134">
        <v>1</v>
      </c>
      <c r="E11" s="135">
        <v>7000000</v>
      </c>
      <c r="F11" s="195">
        <v>0.6</v>
      </c>
      <c r="G11" s="83">
        <f>+E11*(1+F11)*$D$6*D11</f>
        <v>89600000</v>
      </c>
      <c r="H11" s="217"/>
      <c r="I11" s="84">
        <f t="shared" ref="I11:I28" si="0">+G11/$D$4</f>
        <v>4.1213618966630082E-3</v>
      </c>
      <c r="J11" s="180"/>
      <c r="K11" s="180"/>
      <c r="L11" s="181"/>
    </row>
    <row r="12" spans="1:13">
      <c r="A12" s="131"/>
      <c r="B12" s="132" t="s">
        <v>339</v>
      </c>
      <c r="C12" s="133" t="s">
        <v>338</v>
      </c>
      <c r="D12" s="134">
        <v>3</v>
      </c>
      <c r="E12" s="135">
        <v>3800000</v>
      </c>
      <c r="F12" s="195">
        <f>$F$11</f>
        <v>0.6</v>
      </c>
      <c r="G12" s="83">
        <f t="shared" ref="G12:G28" si="1">+E12*(1+F12)*$D$6*D12</f>
        <v>145920000</v>
      </c>
      <c r="H12" s="217"/>
      <c r="I12" s="84">
        <f t="shared" si="0"/>
        <v>6.7119322317083273E-3</v>
      </c>
      <c r="J12" s="180"/>
      <c r="K12" s="180"/>
      <c r="L12" s="181"/>
    </row>
    <row r="13" spans="1:13">
      <c r="A13" s="131"/>
      <c r="B13" s="132" t="s">
        <v>340</v>
      </c>
      <c r="C13" s="133" t="s">
        <v>338</v>
      </c>
      <c r="D13" s="134">
        <v>1</v>
      </c>
      <c r="E13" s="135">
        <v>2100000</v>
      </c>
      <c r="F13" s="195">
        <f t="shared" ref="F13:F28" si="2">$F$11</f>
        <v>0.6</v>
      </c>
      <c r="G13" s="83">
        <f t="shared" si="1"/>
        <v>26880000</v>
      </c>
      <c r="H13" s="217"/>
      <c r="I13" s="84">
        <f t="shared" si="0"/>
        <v>1.2364085689989025E-3</v>
      </c>
      <c r="J13" s="180"/>
      <c r="K13" s="180"/>
      <c r="L13" s="181"/>
    </row>
    <row r="14" spans="1:13">
      <c r="A14" s="131"/>
      <c r="B14" s="132" t="s">
        <v>341</v>
      </c>
      <c r="C14" s="133" t="s">
        <v>338</v>
      </c>
      <c r="D14" s="134">
        <v>1</v>
      </c>
      <c r="E14" s="135">
        <v>1500000</v>
      </c>
      <c r="F14" s="195">
        <f t="shared" si="2"/>
        <v>0.6</v>
      </c>
      <c r="G14" s="83">
        <f t="shared" si="1"/>
        <v>19200000</v>
      </c>
      <c r="H14" s="217"/>
      <c r="I14" s="84">
        <f t="shared" si="0"/>
        <v>8.8314897785635887E-4</v>
      </c>
      <c r="J14" s="180"/>
      <c r="K14" s="180"/>
      <c r="L14" s="181"/>
    </row>
    <row r="15" spans="1:13">
      <c r="A15" s="131"/>
      <c r="B15" s="136" t="s">
        <v>342</v>
      </c>
      <c r="C15" s="133" t="s">
        <v>338</v>
      </c>
      <c r="D15" s="134">
        <v>1</v>
      </c>
      <c r="E15" s="135">
        <v>5500000</v>
      </c>
      <c r="F15" s="195">
        <f t="shared" si="2"/>
        <v>0.6</v>
      </c>
      <c r="G15" s="83">
        <f t="shared" si="1"/>
        <v>70400000</v>
      </c>
      <c r="H15" s="217"/>
      <c r="I15" s="84">
        <f t="shared" si="0"/>
        <v>3.2382129188066491E-3</v>
      </c>
      <c r="J15" s="180"/>
      <c r="K15" s="180"/>
      <c r="L15" s="181"/>
    </row>
    <row r="16" spans="1:13">
      <c r="A16" s="131"/>
      <c r="B16" s="132" t="s">
        <v>343</v>
      </c>
      <c r="C16" s="133" t="s">
        <v>338</v>
      </c>
      <c r="D16" s="134">
        <v>1</v>
      </c>
      <c r="E16" s="135">
        <v>1800000</v>
      </c>
      <c r="F16" s="195">
        <f t="shared" si="2"/>
        <v>0.6</v>
      </c>
      <c r="G16" s="83">
        <f t="shared" si="1"/>
        <v>23040000</v>
      </c>
      <c r="H16" s="217"/>
      <c r="I16" s="84">
        <f t="shared" si="0"/>
        <v>1.0597787734276307E-3</v>
      </c>
      <c r="J16" s="180"/>
      <c r="K16" s="180"/>
      <c r="L16" s="181"/>
    </row>
    <row r="17" spans="1:13">
      <c r="A17" s="137"/>
      <c r="B17" s="136" t="s">
        <v>344</v>
      </c>
      <c r="C17" s="133" t="s">
        <v>338</v>
      </c>
      <c r="D17" s="134">
        <v>0.5</v>
      </c>
      <c r="E17" s="135">
        <v>1800000</v>
      </c>
      <c r="F17" s="195">
        <f t="shared" si="2"/>
        <v>0.6</v>
      </c>
      <c r="G17" s="83">
        <f t="shared" si="1"/>
        <v>11520000</v>
      </c>
      <c r="H17" s="217"/>
      <c r="I17" s="84">
        <f t="shared" si="0"/>
        <v>5.2988938671381534E-4</v>
      </c>
      <c r="J17" s="180"/>
      <c r="K17" s="180"/>
      <c r="L17" s="181"/>
    </row>
    <row r="18" spans="1:13">
      <c r="A18" s="137"/>
      <c r="B18" s="138" t="s">
        <v>345</v>
      </c>
      <c r="C18" s="133" t="s">
        <v>338</v>
      </c>
      <c r="D18" s="134">
        <v>0.2</v>
      </c>
      <c r="E18" s="135">
        <v>4000000</v>
      </c>
      <c r="F18" s="195">
        <f t="shared" si="2"/>
        <v>0.6</v>
      </c>
      <c r="G18" s="83">
        <f t="shared" si="1"/>
        <v>10240000</v>
      </c>
      <c r="H18" s="217"/>
      <c r="I18" s="84">
        <f t="shared" si="0"/>
        <v>4.7101278819005807E-4</v>
      </c>
      <c r="J18" s="180"/>
      <c r="K18" s="180"/>
      <c r="L18" s="181"/>
    </row>
    <row r="19" spans="1:13">
      <c r="A19" s="137"/>
      <c r="B19" s="139" t="s">
        <v>346</v>
      </c>
      <c r="C19" s="133" t="s">
        <v>338</v>
      </c>
      <c r="D19" s="134">
        <v>0.2</v>
      </c>
      <c r="E19" s="135">
        <v>4000000</v>
      </c>
      <c r="F19" s="195">
        <f t="shared" si="2"/>
        <v>0.6</v>
      </c>
      <c r="G19" s="83">
        <f t="shared" si="1"/>
        <v>10240000</v>
      </c>
      <c r="H19" s="217"/>
      <c r="I19" s="84">
        <f t="shared" si="0"/>
        <v>4.7101278819005807E-4</v>
      </c>
      <c r="J19" s="180"/>
      <c r="K19" s="180"/>
      <c r="L19" s="181"/>
    </row>
    <row r="20" spans="1:13">
      <c r="A20" s="137"/>
      <c r="B20" s="139" t="s">
        <v>347</v>
      </c>
      <c r="C20" s="133" t="s">
        <v>338</v>
      </c>
      <c r="D20" s="134">
        <v>0.3</v>
      </c>
      <c r="E20" s="135">
        <v>4000000</v>
      </c>
      <c r="F20" s="195">
        <f t="shared" si="2"/>
        <v>0.6</v>
      </c>
      <c r="G20" s="83">
        <f t="shared" si="1"/>
        <v>15360000</v>
      </c>
      <c r="H20" s="217"/>
      <c r="I20" s="84">
        <f t="shared" si="0"/>
        <v>7.0651918228508716E-4</v>
      </c>
      <c r="J20" s="180"/>
      <c r="K20" s="180"/>
      <c r="L20" s="181"/>
    </row>
    <row r="21" spans="1:13">
      <c r="A21" s="137"/>
      <c r="B21" s="139" t="s">
        <v>348</v>
      </c>
      <c r="C21" s="133" t="s">
        <v>338</v>
      </c>
      <c r="D21" s="134">
        <v>0.2</v>
      </c>
      <c r="E21" s="135">
        <v>4000000</v>
      </c>
      <c r="F21" s="195">
        <f t="shared" si="2"/>
        <v>0.6</v>
      </c>
      <c r="G21" s="83">
        <f t="shared" si="1"/>
        <v>10240000</v>
      </c>
      <c r="H21" s="217"/>
      <c r="I21" s="84">
        <f t="shared" si="0"/>
        <v>4.7101278819005807E-4</v>
      </c>
      <c r="J21" s="180"/>
      <c r="K21" s="180"/>
      <c r="L21" s="181"/>
    </row>
    <row r="22" spans="1:13">
      <c r="A22" s="137"/>
      <c r="B22" s="139" t="s">
        <v>349</v>
      </c>
      <c r="C22" s="133" t="s">
        <v>338</v>
      </c>
      <c r="D22" s="134">
        <v>0.2</v>
      </c>
      <c r="E22" s="135">
        <v>4000000</v>
      </c>
      <c r="F22" s="195">
        <f t="shared" si="2"/>
        <v>0.6</v>
      </c>
      <c r="G22" s="83">
        <f t="shared" si="1"/>
        <v>10240000</v>
      </c>
      <c r="H22" s="217"/>
      <c r="I22" s="84">
        <f t="shared" si="0"/>
        <v>4.7101278819005807E-4</v>
      </c>
      <c r="J22" s="180"/>
      <c r="K22" s="180"/>
      <c r="L22" s="181"/>
    </row>
    <row r="23" spans="1:13">
      <c r="A23" s="137"/>
      <c r="B23" s="139" t="s">
        <v>350</v>
      </c>
      <c r="C23" s="133" t="s">
        <v>338</v>
      </c>
      <c r="D23" s="134">
        <v>0.2</v>
      </c>
      <c r="E23" s="135">
        <v>4000000</v>
      </c>
      <c r="F23" s="195">
        <f t="shared" si="2"/>
        <v>0.6</v>
      </c>
      <c r="G23" s="83">
        <f t="shared" si="1"/>
        <v>10240000</v>
      </c>
      <c r="H23" s="217"/>
      <c r="I23" s="84">
        <f t="shared" si="0"/>
        <v>4.7101278819005807E-4</v>
      </c>
      <c r="J23" s="180"/>
      <c r="K23" s="180"/>
      <c r="L23" s="181"/>
    </row>
    <row r="24" spans="1:13">
      <c r="A24" s="137"/>
      <c r="B24" s="138" t="s">
        <v>351</v>
      </c>
      <c r="C24" s="133" t="s">
        <v>338</v>
      </c>
      <c r="D24" s="134">
        <v>0.2</v>
      </c>
      <c r="E24" s="135">
        <v>4000000</v>
      </c>
      <c r="F24" s="195">
        <f t="shared" si="2"/>
        <v>0.6</v>
      </c>
      <c r="G24" s="83">
        <f t="shared" si="1"/>
        <v>10240000</v>
      </c>
      <c r="H24" s="217"/>
      <c r="I24" s="84">
        <f t="shared" si="0"/>
        <v>4.7101278819005807E-4</v>
      </c>
      <c r="J24" s="180"/>
      <c r="K24" s="180"/>
      <c r="L24" s="181"/>
    </row>
    <row r="25" spans="1:13">
      <c r="A25" s="137"/>
      <c r="B25" s="139" t="s">
        <v>352</v>
      </c>
      <c r="C25" s="133" t="s">
        <v>338</v>
      </c>
      <c r="D25" s="134">
        <v>0.15</v>
      </c>
      <c r="E25" s="135">
        <v>4000000</v>
      </c>
      <c r="F25" s="195">
        <f t="shared" si="2"/>
        <v>0.6</v>
      </c>
      <c r="G25" s="83">
        <f t="shared" si="1"/>
        <v>7680000</v>
      </c>
      <c r="H25" s="217"/>
      <c r="I25" s="84">
        <f t="shared" si="0"/>
        <v>3.5325959114254358E-4</v>
      </c>
      <c r="J25" s="180"/>
      <c r="K25" s="180"/>
      <c r="L25" s="181"/>
    </row>
    <row r="26" spans="1:13">
      <c r="A26" s="137"/>
      <c r="B26" s="139" t="s">
        <v>353</v>
      </c>
      <c r="C26" s="133" t="s">
        <v>338</v>
      </c>
      <c r="D26" s="134">
        <v>0.15</v>
      </c>
      <c r="E26" s="135">
        <v>6000000</v>
      </c>
      <c r="F26" s="195">
        <f t="shared" si="2"/>
        <v>0.6</v>
      </c>
      <c r="G26" s="83">
        <f t="shared" si="1"/>
        <v>11520000</v>
      </c>
      <c r="H26" s="217"/>
      <c r="I26" s="85">
        <f t="shared" si="0"/>
        <v>5.2988938671381534E-4</v>
      </c>
      <c r="J26" s="180"/>
      <c r="K26" s="180"/>
      <c r="L26" s="181"/>
    </row>
    <row r="27" spans="1:13">
      <c r="A27" s="137"/>
      <c r="B27" s="139" t="s">
        <v>354</v>
      </c>
      <c r="C27" s="133" t="s">
        <v>338</v>
      </c>
      <c r="D27" s="134">
        <v>0.15</v>
      </c>
      <c r="E27" s="135">
        <v>2000000</v>
      </c>
      <c r="F27" s="195">
        <f t="shared" si="2"/>
        <v>0.6</v>
      </c>
      <c r="G27" s="83">
        <f t="shared" si="1"/>
        <v>3840000</v>
      </c>
      <c r="H27" s="217"/>
      <c r="I27" s="85">
        <f t="shared" si="0"/>
        <v>1.7662979557127179E-4</v>
      </c>
      <c r="J27" s="180"/>
      <c r="K27" s="180"/>
      <c r="L27" s="181"/>
    </row>
    <row r="28" spans="1:13" ht="15.75" thickBot="1">
      <c r="A28" s="140"/>
      <c r="B28" s="141" t="s">
        <v>355</v>
      </c>
      <c r="C28" s="142" t="s">
        <v>338</v>
      </c>
      <c r="D28" s="143">
        <v>1</v>
      </c>
      <c r="E28" s="144">
        <f>1500000*3</f>
        <v>4500000</v>
      </c>
      <c r="F28" s="195">
        <f t="shared" si="2"/>
        <v>0.6</v>
      </c>
      <c r="G28" s="83">
        <f t="shared" si="1"/>
        <v>57600000</v>
      </c>
      <c r="H28" s="218"/>
      <c r="I28" s="86">
        <f t="shared" si="0"/>
        <v>2.6494469335690768E-3</v>
      </c>
      <c r="J28" s="180"/>
      <c r="K28" s="180"/>
      <c r="L28" s="181"/>
    </row>
    <row r="29" spans="1:13" s="88" customFormat="1">
      <c r="A29" s="78">
        <v>2</v>
      </c>
      <c r="B29" s="79" t="s">
        <v>356</v>
      </c>
      <c r="C29" s="80"/>
      <c r="D29" s="80"/>
      <c r="E29" s="130"/>
      <c r="F29" s="79"/>
      <c r="G29" s="87"/>
      <c r="H29" s="216">
        <f>+SUM(H30:H61)</f>
        <v>3222523000.9362345</v>
      </c>
      <c r="I29" s="81">
        <f>+H29/$D$4</f>
        <v>0.14822749449976258</v>
      </c>
      <c r="J29" s="182"/>
      <c r="K29" s="182"/>
      <c r="L29" s="182"/>
      <c r="M29" s="182"/>
    </row>
    <row r="30" spans="1:13" s="82" customFormat="1">
      <c r="A30" s="89">
        <v>2.1</v>
      </c>
      <c r="B30" s="94" t="s">
        <v>357</v>
      </c>
      <c r="C30" s="95"/>
      <c r="D30" s="145"/>
      <c r="E30" s="146"/>
      <c r="F30" s="94"/>
      <c r="G30" s="90"/>
      <c r="H30" s="219">
        <f>+SUM(G31:G37)</f>
        <v>630471204.70150352</v>
      </c>
      <c r="I30" s="91">
        <f>+H30/$D$4</f>
        <v>2.9000000000000001E-2</v>
      </c>
      <c r="J30" s="179"/>
      <c r="K30" s="179"/>
      <c r="L30" s="179"/>
      <c r="M30" s="179"/>
    </row>
    <row r="31" spans="1:13">
      <c r="A31" s="131"/>
      <c r="B31" s="147" t="s">
        <v>358</v>
      </c>
      <c r="C31" s="133" t="s">
        <v>335</v>
      </c>
      <c r="D31" s="148">
        <v>0</v>
      </c>
      <c r="E31" s="135"/>
      <c r="F31" s="133"/>
      <c r="G31" s="92">
        <f t="shared" ref="G31:G37" si="3">+D31*$D$4</f>
        <v>0</v>
      </c>
      <c r="H31" s="219"/>
      <c r="I31" s="84">
        <f t="shared" ref="I31:I37" si="4">+G31/$D$4</f>
        <v>0</v>
      </c>
    </row>
    <row r="32" spans="1:13">
      <c r="A32" s="131"/>
      <c r="B32" s="147" t="s">
        <v>359</v>
      </c>
      <c r="C32" s="133" t="s">
        <v>335</v>
      </c>
      <c r="D32" s="148">
        <v>3.0000000000000001E-3</v>
      </c>
      <c r="E32" s="135"/>
      <c r="F32" s="133"/>
      <c r="G32" s="92">
        <f>+D32*$D$4</f>
        <v>65221159.10705208</v>
      </c>
      <c r="H32" s="219"/>
      <c r="I32" s="84">
        <f t="shared" si="4"/>
        <v>3.0000000000000001E-3</v>
      </c>
      <c r="J32" s="183"/>
      <c r="K32" s="184"/>
      <c r="L32" s="181"/>
      <c r="M32" s="181"/>
    </row>
    <row r="33" spans="1:13">
      <c r="A33" s="131"/>
      <c r="B33" s="147" t="s">
        <v>360</v>
      </c>
      <c r="C33" s="133" t="s">
        <v>335</v>
      </c>
      <c r="D33" s="148">
        <v>5.0000000000000001E-3</v>
      </c>
      <c r="E33" s="135"/>
      <c r="F33" s="133"/>
      <c r="G33" s="92">
        <f t="shared" si="3"/>
        <v>108701931.84508681</v>
      </c>
      <c r="H33" s="219"/>
      <c r="I33" s="84">
        <f t="shared" si="4"/>
        <v>5.0000000000000001E-3</v>
      </c>
      <c r="J33" s="183"/>
      <c r="K33" s="184"/>
      <c r="L33" s="181"/>
      <c r="M33" s="181"/>
    </row>
    <row r="34" spans="1:13">
      <c r="A34" s="131"/>
      <c r="B34" s="147" t="s">
        <v>361</v>
      </c>
      <c r="C34" s="133" t="s">
        <v>335</v>
      </c>
      <c r="D34" s="148">
        <v>5.0000000000000001E-4</v>
      </c>
      <c r="E34" s="135"/>
      <c r="F34" s="133"/>
      <c r="G34" s="92">
        <f t="shared" si="3"/>
        <v>10870193.184508681</v>
      </c>
      <c r="H34" s="219"/>
      <c r="I34" s="84">
        <f t="shared" si="4"/>
        <v>5.0000000000000001E-4</v>
      </c>
      <c r="J34" s="183"/>
      <c r="K34" s="184"/>
      <c r="L34" s="181"/>
      <c r="M34" s="181"/>
    </row>
    <row r="35" spans="1:13">
      <c r="A35" s="131"/>
      <c r="B35" s="147" t="s">
        <v>362</v>
      </c>
      <c r="C35" s="133" t="s">
        <v>335</v>
      </c>
      <c r="D35" s="148">
        <v>5.0000000000000001E-4</v>
      </c>
      <c r="E35" s="135"/>
      <c r="F35" s="133"/>
      <c r="G35" s="92">
        <f t="shared" si="3"/>
        <v>10870193.184508681</v>
      </c>
      <c r="H35" s="219"/>
      <c r="I35" s="84">
        <f t="shared" si="4"/>
        <v>5.0000000000000001E-4</v>
      </c>
      <c r="J35" s="183"/>
      <c r="K35" s="184"/>
      <c r="L35" s="181"/>
      <c r="M35" s="181"/>
    </row>
    <row r="36" spans="1:13">
      <c r="A36" s="131"/>
      <c r="B36" s="196" t="s">
        <v>363</v>
      </c>
      <c r="C36" s="197" t="s">
        <v>335</v>
      </c>
      <c r="D36" s="198">
        <v>0.01</v>
      </c>
      <c r="E36" s="135"/>
      <c r="F36" s="197"/>
      <c r="G36" s="92">
        <f t="shared" si="3"/>
        <v>217403863.69017363</v>
      </c>
      <c r="H36" s="219"/>
      <c r="I36" s="84">
        <f t="shared" si="4"/>
        <v>0.01</v>
      </c>
      <c r="J36" s="183"/>
      <c r="K36" s="184"/>
      <c r="L36" s="181"/>
      <c r="M36" s="181"/>
    </row>
    <row r="37" spans="1:13">
      <c r="A37" s="131"/>
      <c r="B37" s="196" t="s">
        <v>364</v>
      </c>
      <c r="C37" s="197" t="s">
        <v>335</v>
      </c>
      <c r="D37" s="198">
        <v>0.01</v>
      </c>
      <c r="E37" s="135"/>
      <c r="F37" s="197"/>
      <c r="G37" s="92">
        <f t="shared" si="3"/>
        <v>217403863.69017363</v>
      </c>
      <c r="H37" s="219"/>
      <c r="I37" s="84">
        <f t="shared" si="4"/>
        <v>0.01</v>
      </c>
      <c r="J37" s="183"/>
      <c r="K37" s="184"/>
      <c r="L37" s="181"/>
      <c r="M37" s="181"/>
    </row>
    <row r="38" spans="1:13" s="82" customFormat="1">
      <c r="A38" s="89">
        <v>2.2000000000000002</v>
      </c>
      <c r="B38" s="94" t="s">
        <v>365</v>
      </c>
      <c r="C38" s="95"/>
      <c r="D38" s="149"/>
      <c r="E38" s="150"/>
      <c r="F38" s="95"/>
      <c r="G38" s="83"/>
      <c r="H38" s="219">
        <f>SUM(G39:G44)</f>
        <v>2417530964.2347307</v>
      </c>
      <c r="I38" s="91">
        <f>+H38/$D$4</f>
        <v>0.11120000000000001</v>
      </c>
      <c r="J38" s="179"/>
      <c r="K38" s="179"/>
      <c r="L38" s="179"/>
      <c r="M38" s="179"/>
    </row>
    <row r="39" spans="1:13">
      <c r="A39" s="131"/>
      <c r="B39" s="147" t="s">
        <v>366</v>
      </c>
      <c r="C39" s="133" t="s">
        <v>335</v>
      </c>
      <c r="D39" s="151">
        <v>7.1999999999999998E-3</v>
      </c>
      <c r="E39" s="152"/>
      <c r="F39" s="147"/>
      <c r="G39" s="83">
        <f t="shared" ref="G39:G43" si="5">+D39*$D$4</f>
        <v>156530781.85692498</v>
      </c>
      <c r="H39" s="219"/>
      <c r="I39" s="84">
        <f t="shared" ref="I39:I44" si="6">+G39/$D$4</f>
        <v>7.1999999999999989E-3</v>
      </c>
    </row>
    <row r="40" spans="1:13" s="154" customFormat="1">
      <c r="A40" s="131"/>
      <c r="B40" s="96" t="s">
        <v>367</v>
      </c>
      <c r="C40" s="133" t="s">
        <v>335</v>
      </c>
      <c r="D40" s="153">
        <v>0.05</v>
      </c>
      <c r="E40" s="135"/>
      <c r="F40" s="147"/>
      <c r="G40" s="92">
        <f t="shared" si="5"/>
        <v>1087019318.4508681</v>
      </c>
      <c r="H40" s="220"/>
      <c r="I40" s="84">
        <f t="shared" si="6"/>
        <v>0.05</v>
      </c>
      <c r="J40" s="176"/>
      <c r="K40" s="185"/>
      <c r="L40" s="176"/>
      <c r="M40" s="176"/>
    </row>
    <row r="41" spans="1:13">
      <c r="A41" s="131"/>
      <c r="B41" s="147" t="s">
        <v>368</v>
      </c>
      <c r="C41" s="133" t="s">
        <v>369</v>
      </c>
      <c r="D41" s="153">
        <v>4.0000000000000001E-3</v>
      </c>
      <c r="E41" s="152"/>
      <c r="F41" s="147"/>
      <c r="G41" s="83">
        <f t="shared" si="5"/>
        <v>86961545.47606945</v>
      </c>
      <c r="H41" s="219"/>
      <c r="I41" s="84">
        <f t="shared" si="6"/>
        <v>4.0000000000000001E-3</v>
      </c>
    </row>
    <row r="42" spans="1:13">
      <c r="A42" s="131"/>
      <c r="B42" s="199" t="s">
        <v>370</v>
      </c>
      <c r="C42" s="197" t="s">
        <v>335</v>
      </c>
      <c r="D42" s="200">
        <v>0.02</v>
      </c>
      <c r="E42" s="135"/>
      <c r="F42" s="199"/>
      <c r="G42" s="92">
        <f t="shared" si="5"/>
        <v>434807727.38034725</v>
      </c>
      <c r="H42" s="219"/>
      <c r="I42" s="84">
        <f t="shared" si="6"/>
        <v>0.02</v>
      </c>
    </row>
    <row r="43" spans="1:13">
      <c r="A43" s="131"/>
      <c r="B43" s="201" t="s">
        <v>399</v>
      </c>
      <c r="C43" s="197" t="s">
        <v>335</v>
      </c>
      <c r="D43" s="200">
        <v>0.02</v>
      </c>
      <c r="E43" s="135"/>
      <c r="F43" s="199"/>
      <c r="G43" s="92">
        <f t="shared" si="5"/>
        <v>434807727.38034725</v>
      </c>
      <c r="H43" s="219"/>
      <c r="I43" s="84"/>
    </row>
    <row r="44" spans="1:13">
      <c r="A44" s="131"/>
      <c r="B44" s="96" t="s">
        <v>396</v>
      </c>
      <c r="C44" s="133" t="s">
        <v>335</v>
      </c>
      <c r="D44" s="153">
        <v>0.01</v>
      </c>
      <c r="E44" s="152"/>
      <c r="F44" s="147"/>
      <c r="G44" s="83">
        <f>+D44*$D$4</f>
        <v>217403863.69017363</v>
      </c>
      <c r="H44" s="219"/>
      <c r="I44" s="84">
        <f t="shared" si="6"/>
        <v>0.01</v>
      </c>
    </row>
    <row r="45" spans="1:13" s="82" customFormat="1">
      <c r="A45" s="89">
        <v>2.2999999999999998</v>
      </c>
      <c r="B45" s="94" t="s">
        <v>371</v>
      </c>
      <c r="C45" s="95"/>
      <c r="D45" s="149"/>
      <c r="E45" s="150"/>
      <c r="F45" s="95"/>
      <c r="G45" s="90"/>
      <c r="H45" s="219">
        <f>SUM(G46:G49)</f>
        <v>26850000</v>
      </c>
      <c r="I45" s="91">
        <f>+H45/$D$4</f>
        <v>1.2350286487210018E-3</v>
      </c>
      <c r="J45" s="179"/>
      <c r="K45" s="179"/>
      <c r="L45" s="179"/>
      <c r="M45" s="179"/>
    </row>
    <row r="46" spans="1:13">
      <c r="A46" s="131"/>
      <c r="B46" s="147" t="s">
        <v>372</v>
      </c>
      <c r="C46" s="133" t="s">
        <v>373</v>
      </c>
      <c r="D46" s="155"/>
      <c r="E46" s="135">
        <v>550000</v>
      </c>
      <c r="F46" s="147"/>
      <c r="G46" s="83">
        <f>+E46*D6</f>
        <v>4400000</v>
      </c>
      <c r="H46" s="219"/>
      <c r="I46" s="84">
        <f>+G46/$D$4</f>
        <v>2.0238830742541557E-4</v>
      </c>
    </row>
    <row r="47" spans="1:13">
      <c r="A47" s="131"/>
      <c r="B47" s="147" t="s">
        <v>374</v>
      </c>
      <c r="C47" s="133" t="s">
        <v>369</v>
      </c>
      <c r="D47" s="155"/>
      <c r="E47" s="135">
        <v>2500000</v>
      </c>
      <c r="F47" s="147"/>
      <c r="G47" s="83">
        <f>+E47*(D11+D12+D14)</f>
        <v>12500000</v>
      </c>
      <c r="H47" s="219"/>
      <c r="I47" s="84">
        <f>+G47/$D$4</f>
        <v>5.7496678245856701E-4</v>
      </c>
    </row>
    <row r="48" spans="1:13">
      <c r="A48" s="131"/>
      <c r="B48" s="156" t="s">
        <v>375</v>
      </c>
      <c r="C48" s="133" t="s">
        <v>369</v>
      </c>
      <c r="D48" s="155"/>
      <c r="E48" s="135">
        <v>350000</v>
      </c>
      <c r="F48" s="147"/>
      <c r="G48" s="83">
        <f>+E48</f>
        <v>350000</v>
      </c>
      <c r="H48" s="219"/>
      <c r="I48" s="84">
        <f>+G48/$D$4</f>
        <v>1.6099069908839876E-5</v>
      </c>
    </row>
    <row r="49" spans="1:13">
      <c r="A49" s="131"/>
      <c r="B49" s="157" t="s">
        <v>397</v>
      </c>
      <c r="C49" s="158" t="s">
        <v>338</v>
      </c>
      <c r="D49" s="155"/>
      <c r="E49" s="135">
        <v>1200000</v>
      </c>
      <c r="F49" s="147"/>
      <c r="G49" s="83">
        <f>+E49*$D$6</f>
        <v>9600000</v>
      </c>
      <c r="H49" s="219"/>
      <c r="I49" s="84">
        <f>+G49/$D$4</f>
        <v>4.4157448892817943E-4</v>
      </c>
    </row>
    <row r="50" spans="1:13" s="82" customFormat="1">
      <c r="A50" s="89">
        <v>2.4</v>
      </c>
      <c r="B50" s="94" t="s">
        <v>376</v>
      </c>
      <c r="C50" s="95"/>
      <c r="D50" s="145"/>
      <c r="E50" s="150"/>
      <c r="F50" s="94"/>
      <c r="G50" s="90"/>
      <c r="H50" s="219">
        <f>SUM(G51:G53)</f>
        <v>19670832</v>
      </c>
      <c r="I50" s="91">
        <f>+H50/$D$4</f>
        <v>9.0480599866584149E-4</v>
      </c>
      <c r="J50" s="176"/>
      <c r="K50" s="179"/>
      <c r="L50" s="179"/>
      <c r="M50" s="179"/>
    </row>
    <row r="51" spans="1:13">
      <c r="A51" s="131"/>
      <c r="B51" s="147" t="s">
        <v>377</v>
      </c>
      <c r="C51" s="133" t="s">
        <v>369</v>
      </c>
      <c r="D51" s="155"/>
      <c r="E51" s="152">
        <v>1100000</v>
      </c>
      <c r="F51" s="147"/>
      <c r="G51" s="83">
        <f>+E51*$D$6</f>
        <v>8800000</v>
      </c>
      <c r="H51" s="219"/>
      <c r="I51" s="84">
        <f>+G51/$D$4</f>
        <v>4.0477661485083114E-4</v>
      </c>
      <c r="K51" s="185"/>
    </row>
    <row r="52" spans="1:13">
      <c r="A52" s="131"/>
      <c r="B52" s="147" t="s">
        <v>378</v>
      </c>
      <c r="C52" s="133" t="s">
        <v>369</v>
      </c>
      <c r="D52" s="155"/>
      <c r="E52" s="152">
        <v>1100000</v>
      </c>
      <c r="F52" s="147"/>
      <c r="G52" s="83">
        <f>+E52*$D$6</f>
        <v>8800000</v>
      </c>
      <c r="H52" s="219"/>
      <c r="I52" s="84">
        <f>+G52/$D$4</f>
        <v>4.0477661485083114E-4</v>
      </c>
    </row>
    <row r="53" spans="1:13">
      <c r="A53" s="131"/>
      <c r="B53" s="147" t="s">
        <v>379</v>
      </c>
      <c r="C53" s="133" t="s">
        <v>369</v>
      </c>
      <c r="D53" s="155"/>
      <c r="E53" s="152">
        <v>258854</v>
      </c>
      <c r="F53" s="147"/>
      <c r="G53" s="83">
        <f>+E53*$D$6</f>
        <v>2070832</v>
      </c>
      <c r="H53" s="219"/>
      <c r="I53" s="84">
        <f>+G53/$D$4</f>
        <v>9.5252768964179132E-5</v>
      </c>
    </row>
    <row r="54" spans="1:13" s="82" customFormat="1">
      <c r="A54" s="89">
        <v>2.5</v>
      </c>
      <c r="B54" s="94" t="s">
        <v>380</v>
      </c>
      <c r="C54" s="95"/>
      <c r="D54" s="145"/>
      <c r="E54" s="150"/>
      <c r="F54" s="94"/>
      <c r="G54" s="90"/>
      <c r="H54" s="219">
        <f>SUM(G55:G61)</f>
        <v>128000000</v>
      </c>
      <c r="I54" s="91">
        <f>+H54/$D$4</f>
        <v>5.8876598523757264E-3</v>
      </c>
      <c r="J54" s="179"/>
      <c r="K54" s="179"/>
      <c r="L54" s="179"/>
      <c r="M54" s="179"/>
    </row>
    <row r="55" spans="1:13" s="82" customFormat="1">
      <c r="A55" s="89"/>
      <c r="B55" s="96" t="s">
        <v>381</v>
      </c>
      <c r="C55" s="133" t="s">
        <v>369</v>
      </c>
      <c r="D55" s="155"/>
      <c r="E55" s="152">
        <v>4000000</v>
      </c>
      <c r="F55" s="147"/>
      <c r="G55" s="83">
        <f>+E55</f>
        <v>4000000</v>
      </c>
      <c r="H55" s="219"/>
      <c r="I55" s="84">
        <f>+G55/$D$4</f>
        <v>1.8398937038674145E-4</v>
      </c>
      <c r="J55" s="179"/>
      <c r="K55" s="179"/>
      <c r="L55" s="179"/>
      <c r="M55" s="179"/>
    </row>
    <row r="56" spans="1:13" s="82" customFormat="1">
      <c r="A56" s="89"/>
      <c r="B56" s="96" t="s">
        <v>382</v>
      </c>
      <c r="C56" s="133" t="s">
        <v>369</v>
      </c>
      <c r="D56" s="155"/>
      <c r="E56" s="152">
        <v>4800000</v>
      </c>
      <c r="F56" s="147"/>
      <c r="G56" s="83">
        <f>+E56*$D$6</f>
        <v>38400000</v>
      </c>
      <c r="H56" s="219"/>
      <c r="I56" s="84">
        <f>+G56/$D$4</f>
        <v>1.7662979557127177E-3</v>
      </c>
      <c r="J56" s="179"/>
      <c r="K56" s="179"/>
      <c r="L56" s="179"/>
      <c r="M56" s="179"/>
    </row>
    <row r="57" spans="1:13">
      <c r="A57" s="131"/>
      <c r="B57" s="147" t="s">
        <v>383</v>
      </c>
      <c r="C57" s="133" t="s">
        <v>369</v>
      </c>
      <c r="D57" s="155"/>
      <c r="E57" s="152">
        <v>3500000</v>
      </c>
      <c r="F57" s="147"/>
      <c r="G57" s="83">
        <f t="shared" ref="G57:G61" si="7">+E57*$D$6</f>
        <v>28000000</v>
      </c>
      <c r="H57" s="219"/>
      <c r="I57" s="84">
        <f>+G57/$D$4</f>
        <v>1.2879255927071901E-3</v>
      </c>
    </row>
    <row r="58" spans="1:13">
      <c r="A58" s="131"/>
      <c r="B58" s="96" t="s">
        <v>384</v>
      </c>
      <c r="C58" s="133" t="s">
        <v>369</v>
      </c>
      <c r="D58" s="155"/>
      <c r="E58" s="152">
        <v>1800000</v>
      </c>
      <c r="F58" s="147"/>
      <c r="G58" s="83">
        <f t="shared" si="7"/>
        <v>14400000</v>
      </c>
      <c r="H58" s="219"/>
      <c r="I58" s="84">
        <f t="shared" ref="I58:I60" si="8">+G58/$D$4</f>
        <v>6.6236173339226921E-4</v>
      </c>
    </row>
    <row r="59" spans="1:13">
      <c r="A59" s="131"/>
      <c r="B59" s="96" t="s">
        <v>385</v>
      </c>
      <c r="C59" s="133" t="s">
        <v>369</v>
      </c>
      <c r="D59" s="155"/>
      <c r="E59" s="152">
        <v>1800000</v>
      </c>
      <c r="F59" s="147"/>
      <c r="G59" s="83">
        <f t="shared" si="7"/>
        <v>14400000</v>
      </c>
      <c r="H59" s="219"/>
      <c r="I59" s="84">
        <f t="shared" si="8"/>
        <v>6.6236173339226921E-4</v>
      </c>
    </row>
    <row r="60" spans="1:13">
      <c r="A60" s="131"/>
      <c r="B60" s="96" t="s">
        <v>386</v>
      </c>
      <c r="C60" s="133" t="s">
        <v>369</v>
      </c>
      <c r="D60" s="155"/>
      <c r="E60" s="152">
        <v>1800000</v>
      </c>
      <c r="F60" s="147"/>
      <c r="G60" s="83">
        <f t="shared" si="7"/>
        <v>14400000</v>
      </c>
      <c r="H60" s="219"/>
      <c r="I60" s="84">
        <f t="shared" si="8"/>
        <v>6.6236173339226921E-4</v>
      </c>
    </row>
    <row r="61" spans="1:13" ht="15.75" thickBot="1">
      <c r="A61" s="131"/>
      <c r="B61" s="96" t="s">
        <v>387</v>
      </c>
      <c r="C61" s="133" t="s">
        <v>369</v>
      </c>
      <c r="D61" s="155"/>
      <c r="E61" s="152">
        <v>1800000</v>
      </c>
      <c r="F61" s="147"/>
      <c r="G61" s="83">
        <f t="shared" si="7"/>
        <v>14400000</v>
      </c>
      <c r="H61" s="219"/>
      <c r="I61" s="84">
        <f>+G61/$D$4</f>
        <v>6.6236173339226921E-4</v>
      </c>
    </row>
    <row r="62" spans="1:13" s="88" customFormat="1">
      <c r="A62" s="78">
        <v>3</v>
      </c>
      <c r="B62" s="79" t="s">
        <v>388</v>
      </c>
      <c r="C62" s="80"/>
      <c r="D62" s="80"/>
      <c r="E62" s="130"/>
      <c r="F62" s="79"/>
      <c r="G62" s="87"/>
      <c r="H62" s="216">
        <f>+SUM(G63:G64)</f>
        <v>146746545.48376554</v>
      </c>
      <c r="I62" s="81">
        <f>+H62/$D$4</f>
        <v>6.749951127496834E-3</v>
      </c>
      <c r="J62" s="182"/>
      <c r="K62" s="182"/>
      <c r="L62" s="182"/>
      <c r="M62" s="182"/>
    </row>
    <row r="63" spans="1:13">
      <c r="A63" s="131">
        <v>3.1</v>
      </c>
      <c r="B63" s="202" t="s">
        <v>389</v>
      </c>
      <c r="C63" s="203"/>
      <c r="D63" s="204"/>
      <c r="E63" s="135">
        <v>11800000</v>
      </c>
      <c r="F63" s="147"/>
      <c r="G63" s="83">
        <f>+E63*D6</f>
        <v>94400000</v>
      </c>
      <c r="H63" s="219"/>
      <c r="I63" s="84">
        <f>+G63/$D$4</f>
        <v>4.3421491411270979E-3</v>
      </c>
      <c r="J63" s="182"/>
    </row>
    <row r="64" spans="1:13" ht="15.75" thickBot="1">
      <c r="A64" s="140">
        <v>3.2</v>
      </c>
      <c r="B64" s="205" t="s">
        <v>390</v>
      </c>
      <c r="C64" s="206"/>
      <c r="D64" s="207"/>
      <c r="E64" s="144">
        <v>6543318.1854706937</v>
      </c>
      <c r="F64" s="159"/>
      <c r="G64" s="97">
        <f>+E64*D6</f>
        <v>52346545.48376555</v>
      </c>
      <c r="H64" s="218"/>
      <c r="I64" s="84">
        <f>+G64/$D$4</f>
        <v>2.407801986369737E-3</v>
      </c>
      <c r="J64" s="182"/>
      <c r="L64" s="210"/>
    </row>
    <row r="65" spans="1:13" s="88" customFormat="1" ht="15.75" thickBot="1">
      <c r="A65" s="98">
        <v>4</v>
      </c>
      <c r="B65" s="99" t="s">
        <v>317</v>
      </c>
      <c r="C65" s="100" t="s">
        <v>335</v>
      </c>
      <c r="D65" s="160">
        <v>0.01</v>
      </c>
      <c r="E65" s="161"/>
      <c r="F65" s="99"/>
      <c r="G65" s="101"/>
      <c r="H65" s="221">
        <f>+D65*D4</f>
        <v>217403863.69017363</v>
      </c>
      <c r="I65" s="102">
        <f>+H65/$D$4</f>
        <v>0.01</v>
      </c>
      <c r="J65" s="182"/>
      <c r="K65" s="208"/>
      <c r="L65" s="182"/>
      <c r="M65" s="182"/>
    </row>
    <row r="66" spans="1:13" s="88" customFormat="1" ht="15.75" thickBot="1">
      <c r="A66" s="98">
        <v>5</v>
      </c>
      <c r="B66" s="99" t="s">
        <v>318</v>
      </c>
      <c r="C66" s="100" t="s">
        <v>335</v>
      </c>
      <c r="D66" s="160">
        <v>0.05</v>
      </c>
      <c r="E66" s="161"/>
      <c r="F66" s="99"/>
      <c r="G66" s="101"/>
      <c r="H66" s="221">
        <f>+D66*D4</f>
        <v>1087019318.4508681</v>
      </c>
      <c r="I66" s="102">
        <f>+H66/$D$4</f>
        <v>0.05</v>
      </c>
      <c r="J66" s="182"/>
      <c r="K66" s="208"/>
      <c r="L66" s="182"/>
      <c r="M66" s="182"/>
    </row>
    <row r="67" spans="1:13" ht="15.75" customHeight="1" thickBot="1">
      <c r="A67" s="162"/>
      <c r="B67" s="162"/>
      <c r="C67" s="162"/>
      <c r="D67" s="163"/>
      <c r="E67" s="68"/>
      <c r="F67" s="103"/>
      <c r="G67" s="103"/>
      <c r="J67" s="182"/>
      <c r="K67" s="209"/>
    </row>
    <row r="68" spans="1:13">
      <c r="A68" s="164"/>
      <c r="B68" s="164"/>
      <c r="C68" s="164"/>
      <c r="D68" s="165"/>
      <c r="E68" s="166"/>
      <c r="F68" s="240" t="s">
        <v>391</v>
      </c>
      <c r="G68" s="241"/>
      <c r="H68" s="104">
        <f>+D4+H69+H70+H71+H72</f>
        <v>27164612768.084068</v>
      </c>
      <c r="I68" s="105"/>
      <c r="J68" s="182"/>
    </row>
    <row r="69" spans="1:13">
      <c r="A69" s="164"/>
      <c r="B69" s="164"/>
      <c r="C69" s="164"/>
      <c r="D69" s="165"/>
      <c r="E69" s="166"/>
      <c r="F69" s="167"/>
      <c r="G69" s="168" t="s">
        <v>392</v>
      </c>
      <c r="H69" s="106">
        <f>+H62+H29+H10</f>
        <v>3913269546.4200001</v>
      </c>
      <c r="I69" s="107">
        <f>+H69/D4</f>
        <v>0.17999999999985627</v>
      </c>
      <c r="J69" s="182"/>
      <c r="K69" s="186"/>
      <c r="L69" s="187"/>
    </row>
    <row r="70" spans="1:13">
      <c r="A70" s="164"/>
      <c r="B70" s="164"/>
      <c r="C70" s="164"/>
      <c r="D70" s="165"/>
      <c r="E70" s="166"/>
      <c r="F70" s="167"/>
      <c r="G70" s="168" t="s">
        <v>393</v>
      </c>
      <c r="H70" s="106">
        <f>+H65</f>
        <v>217403863.69017363</v>
      </c>
      <c r="I70" s="107">
        <v>0.01</v>
      </c>
      <c r="J70" s="182"/>
      <c r="K70" s="186"/>
      <c r="M70" s="188"/>
    </row>
    <row r="71" spans="1:13">
      <c r="A71" s="164"/>
      <c r="B71" s="164"/>
      <c r="C71" s="164"/>
      <c r="D71" s="165"/>
      <c r="E71" s="166"/>
      <c r="F71" s="167"/>
      <c r="G71" s="168" t="s">
        <v>394</v>
      </c>
      <c r="H71" s="106">
        <f>+H66</f>
        <v>1087019318.4508681</v>
      </c>
      <c r="I71" s="107">
        <v>0.05</v>
      </c>
      <c r="J71" s="182"/>
      <c r="K71" s="186"/>
      <c r="M71" s="188"/>
    </row>
    <row r="72" spans="1:13" ht="15.75" thickBot="1">
      <c r="F72" s="126"/>
      <c r="G72" s="108" t="s">
        <v>395</v>
      </c>
      <c r="H72" s="109">
        <f>+H71*I72</f>
        <v>206533670.50566494</v>
      </c>
      <c r="I72" s="110">
        <v>0.19</v>
      </c>
      <c r="J72" s="182"/>
      <c r="K72" s="186"/>
      <c r="M72" s="188"/>
    </row>
    <row r="73" spans="1:13">
      <c r="I73" s="170">
        <f>+I69+I70+I71+I72*I71</f>
        <v>0.24949999999985628</v>
      </c>
      <c r="J73" s="182"/>
      <c r="M73" s="188"/>
    </row>
    <row r="74" spans="1:13">
      <c r="M74" s="188"/>
    </row>
    <row r="75" spans="1:13">
      <c r="M75" s="188"/>
    </row>
    <row r="76" spans="1:13">
      <c r="M76" s="188"/>
    </row>
    <row r="77" spans="1:13">
      <c r="M77" s="188"/>
    </row>
    <row r="78" spans="1:13">
      <c r="M78" s="188"/>
    </row>
    <row r="81" spans="10:10">
      <c r="J81" s="189"/>
    </row>
    <row r="289" spans="1:13">
      <c r="D289" s="171" t="e">
        <f>+#REF!</f>
        <v>#REF!</v>
      </c>
      <c r="E289" s="172"/>
    </row>
    <row r="290" spans="1:13">
      <c r="D290" s="173" t="e">
        <f>+#REF!</f>
        <v>#REF!</v>
      </c>
      <c r="E290" s="172"/>
    </row>
    <row r="291" spans="1:13">
      <c r="D291" s="173" t="e">
        <f>+#REF!</f>
        <v>#REF!</v>
      </c>
      <c r="E291" s="172"/>
    </row>
    <row r="292" spans="1:13">
      <c r="D292" s="173" t="e">
        <f>+#REF!</f>
        <v>#REF!</v>
      </c>
      <c r="E292" s="172"/>
    </row>
    <row r="293" spans="1:13" s="69" customFormat="1">
      <c r="A293" s="114"/>
      <c r="B293" s="93"/>
      <c r="C293" s="93"/>
      <c r="D293" s="174"/>
      <c r="E293" s="175"/>
      <c r="F293" s="93"/>
      <c r="G293" s="93"/>
      <c r="H293" s="213"/>
      <c r="J293" s="176"/>
      <c r="K293" s="176"/>
      <c r="L293" s="176"/>
      <c r="M293" s="176"/>
    </row>
    <row r="294" spans="1:13" s="69" customFormat="1">
      <c r="A294" s="114"/>
      <c r="B294" s="93"/>
      <c r="C294" s="93"/>
      <c r="D294" s="173">
        <v>35178.699999999997</v>
      </c>
      <c r="E294" s="175"/>
      <c r="F294" s="93"/>
      <c r="G294" s="93"/>
      <c r="H294" s="213"/>
      <c r="J294" s="176"/>
      <c r="K294" s="176"/>
      <c r="L294" s="176"/>
      <c r="M294" s="176"/>
    </row>
    <row r="295" spans="1:13" s="69" customFormat="1">
      <c r="A295" s="114"/>
      <c r="B295" s="93"/>
      <c r="C295" s="93"/>
      <c r="D295" s="173">
        <v>362843.1</v>
      </c>
      <c r="E295" s="175"/>
      <c r="F295" s="93"/>
      <c r="G295" s="93"/>
      <c r="H295" s="213"/>
      <c r="J295" s="176"/>
      <c r="K295" s="176"/>
      <c r="L295" s="176"/>
      <c r="M295" s="176"/>
    </row>
    <row r="296" spans="1:13" s="69" customFormat="1">
      <c r="A296" s="114"/>
      <c r="B296" s="93"/>
      <c r="C296" s="93"/>
      <c r="D296" s="173">
        <v>45355.4</v>
      </c>
      <c r="E296" s="175"/>
      <c r="F296" s="93"/>
      <c r="G296" s="93"/>
      <c r="H296" s="213"/>
      <c r="J296" s="176"/>
      <c r="K296" s="176"/>
      <c r="L296" s="176"/>
      <c r="M296" s="176"/>
    </row>
    <row r="297" spans="1:13" s="69" customFormat="1">
      <c r="A297" s="114"/>
      <c r="B297" s="93"/>
      <c r="C297" s="93"/>
      <c r="D297" s="173">
        <v>444256.2</v>
      </c>
      <c r="E297" s="175"/>
      <c r="F297" s="93"/>
      <c r="G297" s="93"/>
      <c r="H297" s="213"/>
      <c r="J297" s="176"/>
      <c r="K297" s="176"/>
      <c r="L297" s="176"/>
      <c r="M297" s="176"/>
    </row>
    <row r="298" spans="1:13" s="69" customFormat="1">
      <c r="A298" s="114"/>
      <c r="B298" s="93"/>
      <c r="C298" s="93"/>
      <c r="D298" s="173">
        <v>55532</v>
      </c>
      <c r="E298" s="175"/>
      <c r="F298" s="93"/>
      <c r="G298" s="93"/>
      <c r="H298" s="213"/>
      <c r="J298" s="176"/>
      <c r="K298" s="176"/>
      <c r="L298" s="176"/>
      <c r="M298" s="176"/>
    </row>
    <row r="299" spans="1:13" s="69" customFormat="1">
      <c r="A299" s="114"/>
      <c r="B299" s="93"/>
      <c r="C299" s="93"/>
      <c r="D299" s="173">
        <v>607082.5</v>
      </c>
      <c r="E299" s="175"/>
      <c r="F299" s="93"/>
      <c r="G299" s="93"/>
      <c r="H299" s="213"/>
      <c r="J299" s="176"/>
      <c r="K299" s="176"/>
      <c r="L299" s="176"/>
      <c r="M299" s="176"/>
    </row>
    <row r="300" spans="1:13" s="69" customFormat="1">
      <c r="A300" s="114"/>
      <c r="B300" s="93"/>
      <c r="C300" s="93"/>
      <c r="D300" s="173">
        <v>75885.3</v>
      </c>
      <c r="E300" s="175"/>
      <c r="F300" s="93"/>
      <c r="G300" s="93"/>
      <c r="H300" s="213"/>
      <c r="J300" s="176"/>
      <c r="K300" s="176"/>
      <c r="L300" s="176"/>
      <c r="M300" s="176"/>
    </row>
    <row r="301" spans="1:13" s="69" customFormat="1">
      <c r="A301" s="114"/>
      <c r="B301" s="93"/>
      <c r="C301" s="93"/>
      <c r="D301" s="173">
        <v>844289.9</v>
      </c>
      <c r="E301" s="175"/>
      <c r="F301" s="93"/>
      <c r="G301" s="93"/>
      <c r="H301" s="213"/>
      <c r="J301" s="176"/>
      <c r="K301" s="176"/>
      <c r="L301" s="176"/>
      <c r="M301" s="176"/>
    </row>
    <row r="302" spans="1:13" s="69" customFormat="1">
      <c r="A302" s="114"/>
      <c r="B302" s="93"/>
      <c r="C302" s="93"/>
      <c r="D302" s="173">
        <v>105536.2</v>
      </c>
      <c r="E302" s="175"/>
      <c r="F302" s="93"/>
      <c r="G302" s="93"/>
      <c r="H302" s="213"/>
      <c r="J302" s="176"/>
      <c r="K302" s="176"/>
      <c r="L302" s="176"/>
      <c r="M302" s="176"/>
    </row>
    <row r="303" spans="1:13" s="69" customFormat="1">
      <c r="A303" s="114"/>
      <c r="B303" s="93"/>
      <c r="C303" s="93"/>
      <c r="D303" s="173">
        <v>0.1</v>
      </c>
      <c r="E303" s="175"/>
      <c r="F303" s="93"/>
      <c r="G303" s="93"/>
      <c r="H303" s="213"/>
      <c r="J303" s="176"/>
      <c r="K303" s="176"/>
      <c r="L303" s="176"/>
      <c r="M303" s="176"/>
    </row>
    <row r="304" spans="1:13" s="69" customFormat="1">
      <c r="A304" s="114"/>
      <c r="B304" s="93"/>
      <c r="C304" s="93"/>
      <c r="D304" s="173"/>
      <c r="E304" s="175"/>
      <c r="F304" s="93"/>
      <c r="G304" s="93"/>
      <c r="H304" s="213"/>
      <c r="J304" s="176"/>
      <c r="K304" s="176"/>
      <c r="L304" s="176"/>
      <c r="M304" s="176"/>
    </row>
    <row r="305" spans="1:13" s="69" customFormat="1">
      <c r="A305" s="114"/>
      <c r="B305" s="93"/>
      <c r="C305" s="93"/>
      <c r="D305" s="173"/>
      <c r="E305" s="175"/>
      <c r="F305" s="93"/>
      <c r="G305" s="93"/>
      <c r="H305" s="213"/>
      <c r="J305" s="176"/>
      <c r="K305" s="176"/>
      <c r="L305" s="176"/>
      <c r="M305" s="176"/>
    </row>
    <row r="306" spans="1:13" s="69" customFormat="1">
      <c r="A306" s="114"/>
      <c r="B306" s="93"/>
      <c r="C306" s="93"/>
      <c r="D306" s="173"/>
      <c r="E306" s="175"/>
      <c r="F306" s="93"/>
      <c r="G306" s="93"/>
      <c r="H306" s="213"/>
      <c r="J306" s="176"/>
      <c r="K306" s="176"/>
      <c r="L306" s="176"/>
      <c r="M306" s="176"/>
    </row>
    <row r="307" spans="1:13" s="69" customFormat="1">
      <c r="A307" s="114"/>
      <c r="B307" s="93"/>
      <c r="C307" s="93"/>
      <c r="D307" s="173"/>
      <c r="E307" s="175"/>
      <c r="F307" s="93"/>
      <c r="G307" s="93"/>
      <c r="H307" s="213"/>
      <c r="J307" s="176"/>
      <c r="K307" s="176"/>
      <c r="L307" s="176"/>
      <c r="M307" s="176"/>
    </row>
    <row r="308" spans="1:13" s="69" customFormat="1">
      <c r="A308" s="114"/>
      <c r="B308" s="93"/>
      <c r="C308" s="93"/>
      <c r="D308" s="173"/>
      <c r="E308" s="175"/>
      <c r="F308" s="93"/>
      <c r="G308" s="93"/>
      <c r="H308" s="213"/>
      <c r="J308" s="176"/>
      <c r="K308" s="176"/>
      <c r="L308" s="176"/>
      <c r="M308" s="176"/>
    </row>
    <row r="309" spans="1:13" s="69" customFormat="1">
      <c r="A309" s="114"/>
      <c r="B309" s="93"/>
      <c r="C309" s="93"/>
      <c r="D309" s="173"/>
      <c r="E309" s="175"/>
      <c r="F309" s="93"/>
      <c r="G309" s="93"/>
      <c r="H309" s="213"/>
      <c r="J309" s="176"/>
      <c r="K309" s="176"/>
      <c r="L309" s="176"/>
      <c r="M309" s="176"/>
    </row>
    <row r="310" spans="1:13" s="69" customFormat="1">
      <c r="A310" s="114"/>
      <c r="B310" s="93"/>
      <c r="C310" s="93"/>
      <c r="D310" s="173"/>
      <c r="E310" s="175"/>
      <c r="F310" s="93"/>
      <c r="G310" s="93"/>
      <c r="H310" s="213"/>
      <c r="J310" s="176"/>
      <c r="K310" s="176"/>
      <c r="L310" s="176"/>
      <c r="M310" s="176"/>
    </row>
    <row r="311" spans="1:13" s="69" customFormat="1">
      <c r="A311" s="114"/>
      <c r="B311" s="93"/>
      <c r="C311" s="93"/>
      <c r="D311" s="173"/>
      <c r="E311" s="175"/>
      <c r="F311" s="93"/>
      <c r="G311" s="93"/>
      <c r="H311" s="213"/>
      <c r="J311" s="176"/>
      <c r="K311" s="176"/>
      <c r="L311" s="176"/>
      <c r="M311" s="176"/>
    </row>
    <row r="312" spans="1:13" s="69" customFormat="1">
      <c r="A312" s="114"/>
      <c r="B312" s="93"/>
      <c r="C312" s="93"/>
      <c r="D312" s="173"/>
      <c r="E312" s="175"/>
      <c r="F312" s="93"/>
      <c r="G312" s="93"/>
      <c r="H312" s="213"/>
      <c r="J312" s="176"/>
      <c r="K312" s="176"/>
      <c r="L312" s="176"/>
      <c r="M312" s="176"/>
    </row>
    <row r="313" spans="1:13" s="69" customFormat="1">
      <c r="A313" s="114"/>
      <c r="B313" s="93"/>
      <c r="C313" s="93"/>
      <c r="D313" s="173"/>
      <c r="E313" s="175"/>
      <c r="F313" s="93"/>
      <c r="G313" s="93"/>
      <c r="H313" s="213"/>
      <c r="J313" s="176"/>
      <c r="K313" s="176"/>
      <c r="L313" s="176"/>
      <c r="M313" s="176"/>
    </row>
    <row r="314" spans="1:13" s="69" customFormat="1">
      <c r="A314" s="114"/>
      <c r="B314" s="93"/>
      <c r="C314" s="93"/>
      <c r="D314" s="173"/>
      <c r="E314" s="175"/>
      <c r="F314" s="93"/>
      <c r="G314" s="93"/>
      <c r="H314" s="213"/>
      <c r="J314" s="176"/>
      <c r="K314" s="176"/>
      <c r="L314" s="176"/>
      <c r="M314" s="176"/>
    </row>
    <row r="315" spans="1:13" s="69" customFormat="1">
      <c r="A315" s="114"/>
      <c r="B315" s="93"/>
      <c r="C315" s="93"/>
      <c r="D315" s="173"/>
      <c r="E315" s="175"/>
      <c r="F315" s="93"/>
      <c r="G315" s="93"/>
      <c r="H315" s="213"/>
      <c r="J315" s="176"/>
      <c r="K315" s="176"/>
      <c r="L315" s="176"/>
      <c r="M315" s="176"/>
    </row>
    <row r="316" spans="1:13" s="69" customFormat="1">
      <c r="A316" s="114"/>
      <c r="B316" s="93"/>
      <c r="C316" s="93"/>
      <c r="D316" s="173"/>
      <c r="E316" s="175"/>
      <c r="F316" s="93"/>
      <c r="G316" s="93"/>
      <c r="H316" s="213"/>
      <c r="J316" s="176"/>
      <c r="K316" s="176"/>
      <c r="L316" s="176"/>
      <c r="M316" s="176"/>
    </row>
    <row r="317" spans="1:13" s="69" customFormat="1">
      <c r="A317" s="114"/>
      <c r="B317" s="93"/>
      <c r="C317" s="93"/>
      <c r="D317" s="173"/>
      <c r="E317" s="175"/>
      <c r="F317" s="93"/>
      <c r="G317" s="93"/>
      <c r="H317" s="213"/>
      <c r="J317" s="176"/>
      <c r="K317" s="176"/>
      <c r="L317" s="176"/>
      <c r="M317" s="176"/>
    </row>
    <row r="318" spans="1:13" s="69" customFormat="1">
      <c r="A318" s="114"/>
      <c r="B318" s="93"/>
      <c r="C318" s="93"/>
      <c r="D318" s="173"/>
      <c r="E318" s="175"/>
      <c r="F318" s="93"/>
      <c r="G318" s="93"/>
      <c r="H318" s="213"/>
      <c r="J318" s="176"/>
      <c r="K318" s="176"/>
      <c r="L318" s="176"/>
      <c r="M318" s="176"/>
    </row>
    <row r="319" spans="1:13" s="69" customFormat="1">
      <c r="A319" s="114"/>
      <c r="B319" s="93"/>
      <c r="C319" s="93"/>
      <c r="D319" s="173"/>
      <c r="E319" s="175"/>
      <c r="F319" s="93"/>
      <c r="G319" s="93"/>
      <c r="H319" s="213"/>
      <c r="J319" s="176"/>
      <c r="K319" s="176"/>
      <c r="L319" s="176"/>
      <c r="M319" s="176"/>
    </row>
    <row r="320" spans="1:13" s="69" customFormat="1">
      <c r="A320" s="114"/>
      <c r="B320" s="93"/>
      <c r="C320" s="93"/>
      <c r="D320" s="173"/>
      <c r="E320" s="175"/>
      <c r="F320" s="93"/>
      <c r="G320" s="93"/>
      <c r="H320" s="213"/>
      <c r="J320" s="176"/>
      <c r="K320" s="176"/>
      <c r="L320" s="176"/>
      <c r="M320" s="176"/>
    </row>
    <row r="321" spans="1:13" s="69" customFormat="1">
      <c r="A321" s="114"/>
      <c r="B321" s="93"/>
      <c r="C321" s="93"/>
      <c r="D321" s="173"/>
      <c r="E321" s="175"/>
      <c r="F321" s="93"/>
      <c r="G321" s="93"/>
      <c r="H321" s="213"/>
      <c r="J321" s="176"/>
      <c r="K321" s="176"/>
      <c r="L321" s="176"/>
      <c r="M321" s="176"/>
    </row>
    <row r="322" spans="1:13" s="69" customFormat="1">
      <c r="A322" s="114"/>
      <c r="B322" s="93"/>
      <c r="C322" s="93"/>
      <c r="D322" s="173"/>
      <c r="E322" s="175"/>
      <c r="F322" s="93"/>
      <c r="G322" s="93"/>
      <c r="H322" s="213"/>
      <c r="J322" s="176"/>
      <c r="K322" s="176"/>
      <c r="L322" s="176"/>
      <c r="M322" s="176"/>
    </row>
    <row r="323" spans="1:13" s="69" customFormat="1">
      <c r="A323" s="114"/>
      <c r="B323" s="93"/>
      <c r="C323" s="93"/>
      <c r="D323" s="173"/>
      <c r="E323" s="175"/>
      <c r="F323" s="93"/>
      <c r="G323" s="93"/>
      <c r="H323" s="213"/>
      <c r="J323" s="176"/>
      <c r="K323" s="176"/>
      <c r="L323" s="176"/>
      <c r="M323" s="176"/>
    </row>
    <row r="324" spans="1:13" s="69" customFormat="1">
      <c r="A324" s="114"/>
      <c r="B324" s="93"/>
      <c r="C324" s="93"/>
      <c r="D324" s="173"/>
      <c r="E324" s="175"/>
      <c r="F324" s="93"/>
      <c r="G324" s="93"/>
      <c r="H324" s="213"/>
      <c r="J324" s="176"/>
      <c r="K324" s="176"/>
      <c r="L324" s="176"/>
      <c r="M324" s="176"/>
    </row>
    <row r="325" spans="1:13" s="69" customFormat="1">
      <c r="A325" s="114"/>
      <c r="B325" s="93"/>
      <c r="C325" s="93"/>
      <c r="D325" s="173"/>
      <c r="E325" s="175"/>
      <c r="F325" s="93"/>
      <c r="G325" s="93"/>
      <c r="H325" s="213"/>
      <c r="J325" s="176"/>
      <c r="K325" s="176"/>
      <c r="L325" s="176"/>
      <c r="M325" s="176"/>
    </row>
    <row r="326" spans="1:13" s="69" customFormat="1">
      <c r="A326" s="114"/>
      <c r="B326" s="93"/>
      <c r="C326" s="93"/>
      <c r="D326" s="173"/>
      <c r="E326" s="175"/>
      <c r="F326" s="93"/>
      <c r="G326" s="93"/>
      <c r="H326" s="213"/>
      <c r="J326" s="176"/>
      <c r="K326" s="176"/>
      <c r="L326" s="176"/>
      <c r="M326" s="176"/>
    </row>
    <row r="327" spans="1:13" s="69" customFormat="1">
      <c r="A327" s="114"/>
      <c r="B327" s="93"/>
      <c r="C327" s="93"/>
      <c r="D327" s="173"/>
      <c r="E327" s="175"/>
      <c r="F327" s="93"/>
      <c r="G327" s="93"/>
      <c r="H327" s="213"/>
      <c r="J327" s="176"/>
      <c r="K327" s="176"/>
      <c r="L327" s="176"/>
      <c r="M327" s="176"/>
    </row>
    <row r="328" spans="1:13" s="69" customFormat="1">
      <c r="A328" s="114"/>
      <c r="B328" s="93"/>
      <c r="C328" s="93"/>
      <c r="D328" s="173"/>
      <c r="E328" s="175"/>
      <c r="F328" s="93"/>
      <c r="G328" s="93"/>
      <c r="H328" s="213"/>
      <c r="J328" s="176"/>
      <c r="K328" s="176"/>
      <c r="L328" s="176"/>
      <c r="M328" s="176"/>
    </row>
    <row r="329" spans="1:13" s="69" customFormat="1">
      <c r="A329" s="114"/>
      <c r="B329" s="93"/>
      <c r="C329" s="93"/>
      <c r="D329" s="173"/>
      <c r="E329" s="175"/>
      <c r="F329" s="93"/>
      <c r="G329" s="93"/>
      <c r="H329" s="213"/>
      <c r="J329" s="176"/>
      <c r="K329" s="176"/>
      <c r="L329" s="176"/>
      <c r="M329" s="176"/>
    </row>
    <row r="330" spans="1:13" s="69" customFormat="1">
      <c r="A330" s="114"/>
      <c r="B330" s="93"/>
      <c r="C330" s="93"/>
      <c r="D330" s="173"/>
      <c r="E330" s="175"/>
      <c r="F330" s="93"/>
      <c r="G330" s="93"/>
      <c r="H330" s="213"/>
      <c r="J330" s="176"/>
      <c r="K330" s="176"/>
      <c r="L330" s="176"/>
      <c r="M330" s="176"/>
    </row>
    <row r="331" spans="1:13" s="69" customFormat="1">
      <c r="A331" s="114"/>
      <c r="B331" s="93"/>
      <c r="C331" s="93"/>
      <c r="D331" s="173"/>
      <c r="E331" s="175"/>
      <c r="F331" s="93"/>
      <c r="G331" s="93"/>
      <c r="H331" s="213"/>
      <c r="J331" s="176"/>
      <c r="K331" s="176"/>
      <c r="L331" s="176"/>
      <c r="M331" s="176"/>
    </row>
    <row r="332" spans="1:13" s="69" customFormat="1">
      <c r="A332" s="114"/>
      <c r="B332" s="93"/>
      <c r="C332" s="93"/>
      <c r="D332" s="173"/>
      <c r="E332" s="175"/>
      <c r="F332" s="93"/>
      <c r="G332" s="93"/>
      <c r="H332" s="213"/>
      <c r="J332" s="176"/>
      <c r="K332" s="176"/>
      <c r="L332" s="176"/>
      <c r="M332" s="176"/>
    </row>
    <row r="333" spans="1:13" s="69" customFormat="1">
      <c r="A333" s="114"/>
      <c r="B333" s="93"/>
      <c r="C333" s="93"/>
      <c r="D333" s="173"/>
      <c r="E333" s="175"/>
      <c r="F333" s="93"/>
      <c r="G333" s="93"/>
      <c r="H333" s="213"/>
      <c r="J333" s="176"/>
      <c r="K333" s="176"/>
      <c r="L333" s="176"/>
      <c r="M333" s="176"/>
    </row>
    <row r="334" spans="1:13" s="69" customFormat="1">
      <c r="A334" s="114"/>
      <c r="B334" s="93"/>
      <c r="C334" s="93"/>
      <c r="D334" s="173"/>
      <c r="E334" s="175"/>
      <c r="F334" s="93"/>
      <c r="G334" s="93"/>
      <c r="H334" s="213"/>
      <c r="J334" s="176"/>
      <c r="K334" s="176"/>
      <c r="L334" s="176"/>
      <c r="M334" s="176"/>
    </row>
    <row r="335" spans="1:13" s="69" customFormat="1">
      <c r="A335" s="114"/>
      <c r="B335" s="93"/>
      <c r="C335" s="93"/>
      <c r="D335" s="173"/>
      <c r="E335" s="175"/>
      <c r="F335" s="93"/>
      <c r="G335" s="93"/>
      <c r="H335" s="213"/>
      <c r="J335" s="176"/>
      <c r="K335" s="176"/>
      <c r="L335" s="176"/>
      <c r="M335" s="176"/>
    </row>
    <row r="336" spans="1:13" s="69" customFormat="1">
      <c r="A336" s="114"/>
      <c r="B336" s="93"/>
      <c r="C336" s="93"/>
      <c r="D336" s="173"/>
      <c r="E336" s="175"/>
      <c r="F336" s="93"/>
      <c r="G336" s="93"/>
      <c r="H336" s="213"/>
      <c r="J336" s="176"/>
      <c r="K336" s="176"/>
      <c r="L336" s="176"/>
      <c r="M336" s="176"/>
    </row>
    <row r="337" spans="1:13" s="69" customFormat="1">
      <c r="A337" s="114"/>
      <c r="B337" s="93"/>
      <c r="C337" s="93"/>
      <c r="D337" s="173"/>
      <c r="E337" s="175"/>
      <c r="F337" s="93"/>
      <c r="G337" s="93"/>
      <c r="H337" s="213"/>
      <c r="J337" s="176"/>
      <c r="K337" s="176"/>
      <c r="L337" s="176"/>
      <c r="M337" s="176"/>
    </row>
    <row r="338" spans="1:13" s="69" customFormat="1">
      <c r="A338" s="114"/>
      <c r="B338" s="93"/>
      <c r="C338" s="93"/>
      <c r="D338" s="173"/>
      <c r="E338" s="175"/>
      <c r="F338" s="93"/>
      <c r="G338" s="93"/>
      <c r="H338" s="213"/>
      <c r="J338" s="176"/>
      <c r="K338" s="176"/>
      <c r="L338" s="176"/>
      <c r="M338" s="176"/>
    </row>
    <row r="339" spans="1:13" s="69" customFormat="1">
      <c r="A339" s="114"/>
      <c r="B339" s="93"/>
      <c r="C339" s="93"/>
      <c r="D339" s="173"/>
      <c r="E339" s="175"/>
      <c r="F339" s="93"/>
      <c r="G339" s="93"/>
      <c r="H339" s="213"/>
      <c r="J339" s="176"/>
      <c r="K339" s="176"/>
      <c r="L339" s="176"/>
      <c r="M339" s="176"/>
    </row>
    <row r="340" spans="1:13" s="69" customFormat="1">
      <c r="A340" s="114"/>
      <c r="B340" s="93"/>
      <c r="C340" s="93"/>
      <c r="D340" s="173"/>
      <c r="E340" s="175"/>
      <c r="F340" s="93"/>
      <c r="G340" s="93"/>
      <c r="H340" s="213"/>
      <c r="J340" s="176"/>
      <c r="K340" s="176"/>
      <c r="L340" s="176"/>
      <c r="M340" s="176"/>
    </row>
    <row r="341" spans="1:13">
      <c r="C341" s="93"/>
      <c r="D341" s="173"/>
      <c r="E341" s="175"/>
      <c r="H341" s="213"/>
    </row>
    <row r="342" spans="1:13">
      <c r="C342" s="93"/>
      <c r="D342" s="173"/>
      <c r="E342" s="175"/>
      <c r="H342" s="213"/>
    </row>
    <row r="343" spans="1:13">
      <c r="C343" s="93"/>
      <c r="D343" s="173"/>
      <c r="E343" s="175"/>
      <c r="H343" s="213"/>
    </row>
    <row r="344" spans="1:13">
      <c r="C344" s="93"/>
      <c r="D344" s="173"/>
      <c r="E344" s="175"/>
      <c r="H344" s="213"/>
    </row>
    <row r="345" spans="1:13">
      <c r="C345" s="93"/>
      <c r="D345" s="173"/>
      <c r="E345" s="175"/>
      <c r="H345" s="213"/>
      <c r="I345" s="111"/>
    </row>
    <row r="346" spans="1:13">
      <c r="C346" s="93"/>
      <c r="D346" s="173"/>
      <c r="E346" s="175"/>
      <c r="H346" s="213"/>
      <c r="I346" s="111"/>
    </row>
    <row r="347" spans="1:13">
      <c r="C347" s="93"/>
      <c r="E347" s="169"/>
      <c r="F347" s="93">
        <f>SUM(F289:F346)</f>
        <v>0</v>
      </c>
      <c r="H347" s="213"/>
      <c r="I347" s="111"/>
    </row>
    <row r="348" spans="1:13">
      <c r="C348" s="93"/>
      <c r="E348" s="169"/>
      <c r="H348" s="213"/>
      <c r="I348" s="111"/>
    </row>
    <row r="349" spans="1:13">
      <c r="C349" s="93"/>
      <c r="E349" s="169"/>
      <c r="H349" s="213"/>
      <c r="I349" s="111"/>
    </row>
    <row r="350" spans="1:13">
      <c r="C350" s="93"/>
      <c r="E350" s="169"/>
      <c r="H350" s="213"/>
    </row>
    <row r="351" spans="1:13">
      <c r="C351" s="93"/>
      <c r="E351" s="169"/>
      <c r="H351" s="213"/>
    </row>
    <row r="352" spans="1:13">
      <c r="C352" s="93"/>
      <c r="E352" s="169"/>
      <c r="H352" s="213"/>
    </row>
    <row r="353" spans="1:13">
      <c r="C353" s="93"/>
      <c r="E353" s="169"/>
      <c r="H353" s="213"/>
    </row>
    <row r="354" spans="1:13">
      <c r="C354" s="93"/>
      <c r="E354" s="169"/>
      <c r="H354" s="213"/>
    </row>
    <row r="355" spans="1:13">
      <c r="C355" s="93"/>
      <c r="E355" s="169"/>
      <c r="H355" s="213"/>
    </row>
    <row r="356" spans="1:13">
      <c r="C356" s="93"/>
      <c r="E356" s="169"/>
      <c r="H356" s="213"/>
    </row>
    <row r="357" spans="1:13" s="69" customFormat="1">
      <c r="A357" s="114"/>
      <c r="B357" s="93"/>
      <c r="C357" s="93"/>
      <c r="D357" s="116"/>
      <c r="E357" s="169"/>
      <c r="F357" s="93"/>
      <c r="G357" s="93"/>
      <c r="H357" s="213"/>
      <c r="J357" s="176"/>
      <c r="K357" s="176"/>
      <c r="L357" s="176"/>
      <c r="M357" s="176"/>
    </row>
    <row r="358" spans="1:13" s="69" customFormat="1">
      <c r="A358" s="114"/>
      <c r="B358" s="93"/>
      <c r="C358" s="93"/>
      <c r="D358" s="116"/>
      <c r="E358" s="169"/>
      <c r="F358" s="93"/>
      <c r="G358" s="93"/>
      <c r="H358" s="213"/>
      <c r="J358" s="176"/>
      <c r="K358" s="176"/>
      <c r="L358" s="176"/>
      <c r="M358" s="176"/>
    </row>
    <row r="359" spans="1:13" s="69" customFormat="1">
      <c r="A359" s="114"/>
      <c r="B359" s="93"/>
      <c r="C359" s="93"/>
      <c r="D359" s="116"/>
      <c r="E359" s="169"/>
      <c r="F359" s="93"/>
      <c r="G359" s="93"/>
      <c r="H359" s="213"/>
      <c r="J359" s="176"/>
      <c r="K359" s="176"/>
      <c r="L359" s="176"/>
      <c r="M359" s="176"/>
    </row>
    <row r="360" spans="1:13" s="69" customFormat="1">
      <c r="A360" s="114"/>
      <c r="B360" s="93"/>
      <c r="C360" s="93"/>
      <c r="D360" s="116"/>
      <c r="E360" s="169"/>
      <c r="F360" s="93"/>
      <c r="G360" s="93"/>
      <c r="H360" s="213"/>
      <c r="J360" s="176"/>
      <c r="K360" s="176"/>
      <c r="L360" s="176"/>
      <c r="M360" s="176"/>
    </row>
    <row r="361" spans="1:13" s="69" customFormat="1">
      <c r="A361" s="114"/>
      <c r="B361" s="93"/>
      <c r="C361" s="93"/>
      <c r="D361" s="116"/>
      <c r="E361" s="169"/>
      <c r="F361" s="93"/>
      <c r="G361" s="93"/>
      <c r="H361" s="213"/>
      <c r="J361" s="176"/>
      <c r="K361" s="176"/>
      <c r="L361" s="176"/>
      <c r="M361" s="176"/>
    </row>
    <row r="362" spans="1:13" s="69" customFormat="1">
      <c r="A362" s="114"/>
      <c r="B362" s="93"/>
      <c r="C362" s="93"/>
      <c r="D362" s="116"/>
      <c r="E362" s="169"/>
      <c r="F362" s="93"/>
      <c r="G362" s="93"/>
      <c r="H362" s="213"/>
      <c r="J362" s="176"/>
      <c r="K362" s="176"/>
      <c r="L362" s="176"/>
      <c r="M362" s="176"/>
    </row>
    <row r="363" spans="1:13" s="69" customFormat="1">
      <c r="A363" s="114"/>
      <c r="B363" s="93"/>
      <c r="C363" s="93"/>
      <c r="D363" s="116"/>
      <c r="E363" s="169"/>
      <c r="F363" s="93"/>
      <c r="G363" s="93"/>
      <c r="H363" s="213"/>
      <c r="J363" s="176"/>
      <c r="K363" s="176"/>
      <c r="L363" s="176"/>
      <c r="M363" s="176"/>
    </row>
    <row r="364" spans="1:13" s="69" customFormat="1">
      <c r="A364" s="114"/>
      <c r="B364" s="93"/>
      <c r="C364" s="93"/>
      <c r="D364" s="116"/>
      <c r="E364" s="169"/>
      <c r="F364" s="93"/>
      <c r="G364" s="93"/>
      <c r="H364" s="213"/>
      <c r="J364" s="176"/>
      <c r="K364" s="176"/>
      <c r="L364" s="176"/>
      <c r="M364" s="176"/>
    </row>
    <row r="365" spans="1:13" s="69" customFormat="1">
      <c r="A365" s="114"/>
      <c r="B365" s="93"/>
      <c r="C365" s="93"/>
      <c r="D365" s="116"/>
      <c r="E365" s="169"/>
      <c r="F365" s="93"/>
      <c r="G365" s="93"/>
      <c r="H365" s="213"/>
      <c r="J365" s="176"/>
      <c r="K365" s="176"/>
      <c r="L365" s="176"/>
      <c r="M365" s="176"/>
    </row>
    <row r="366" spans="1:13" s="69" customFormat="1">
      <c r="A366" s="114"/>
      <c r="B366" s="93"/>
      <c r="C366" s="93"/>
      <c r="D366" s="116"/>
      <c r="E366" s="169"/>
      <c r="F366" s="93"/>
      <c r="G366" s="93"/>
      <c r="H366" s="213"/>
      <c r="J366" s="176"/>
      <c r="K366" s="176"/>
      <c r="L366" s="176"/>
      <c r="M366" s="176"/>
    </row>
    <row r="367" spans="1:13" s="69" customFormat="1">
      <c r="A367" s="114"/>
      <c r="B367" s="93"/>
      <c r="C367" s="93"/>
      <c r="D367" s="116"/>
      <c r="E367" s="169"/>
      <c r="F367" s="93"/>
      <c r="G367" s="93"/>
      <c r="H367" s="213"/>
      <c r="J367" s="176"/>
      <c r="K367" s="176"/>
      <c r="L367" s="176"/>
      <c r="M367" s="176"/>
    </row>
    <row r="368" spans="1:13" s="69" customFormat="1">
      <c r="A368" s="114"/>
      <c r="B368" s="93"/>
      <c r="C368" s="93"/>
      <c r="D368" s="116"/>
      <c r="E368" s="169"/>
      <c r="F368" s="93"/>
      <c r="G368" s="93"/>
      <c r="H368" s="213"/>
      <c r="J368" s="176"/>
      <c r="K368" s="176"/>
      <c r="L368" s="176"/>
      <c r="M368" s="176"/>
    </row>
    <row r="369" spans="1:13" s="69" customFormat="1">
      <c r="A369" s="114"/>
      <c r="B369" s="93"/>
      <c r="C369" s="93"/>
      <c r="D369" s="116"/>
      <c r="E369" s="169"/>
      <c r="F369" s="93"/>
      <c r="G369" s="93"/>
      <c r="H369" s="213"/>
      <c r="J369" s="176"/>
      <c r="K369" s="176"/>
      <c r="L369" s="176"/>
      <c r="M369" s="176"/>
    </row>
    <row r="370" spans="1:13" s="69" customFormat="1">
      <c r="A370" s="114"/>
      <c r="B370" s="93"/>
      <c r="C370" s="93"/>
      <c r="D370" s="116"/>
      <c r="E370" s="169"/>
      <c r="F370" s="93"/>
      <c r="G370" s="93"/>
      <c r="H370" s="213"/>
      <c r="J370" s="176"/>
      <c r="K370" s="176"/>
      <c r="L370" s="176"/>
      <c r="M370" s="176"/>
    </row>
    <row r="371" spans="1:13" s="69" customFormat="1">
      <c r="A371" s="114"/>
      <c r="B371" s="93"/>
      <c r="C371" s="93"/>
      <c r="D371" s="116"/>
      <c r="E371" s="169"/>
      <c r="F371" s="93"/>
      <c r="G371" s="93"/>
      <c r="H371" s="213"/>
      <c r="J371" s="176"/>
      <c r="K371" s="176"/>
      <c r="L371" s="176"/>
      <c r="M371" s="176"/>
    </row>
    <row r="372" spans="1:13" s="69" customFormat="1">
      <c r="A372" s="114"/>
      <c r="B372" s="93"/>
      <c r="C372" s="93"/>
      <c r="D372" s="116"/>
      <c r="E372" s="169"/>
      <c r="F372" s="93"/>
      <c r="G372" s="93"/>
      <c r="H372" s="213"/>
      <c r="J372" s="176"/>
      <c r="K372" s="176"/>
      <c r="L372" s="176"/>
      <c r="M372" s="176"/>
    </row>
    <row r="373" spans="1:13" s="69" customFormat="1">
      <c r="A373" s="114"/>
      <c r="B373" s="93"/>
      <c r="C373" s="93"/>
      <c r="D373" s="116"/>
      <c r="E373" s="169"/>
      <c r="F373" s="93"/>
      <c r="G373" s="93"/>
      <c r="H373" s="213"/>
      <c r="J373" s="176"/>
      <c r="K373" s="176"/>
      <c r="L373" s="176"/>
      <c r="M373" s="176"/>
    </row>
    <row r="374" spans="1:13" s="69" customFormat="1">
      <c r="A374" s="114"/>
      <c r="B374" s="93"/>
      <c r="C374" s="93"/>
      <c r="D374" s="116"/>
      <c r="E374" s="169"/>
      <c r="F374" s="93"/>
      <c r="G374" s="93"/>
      <c r="H374" s="213"/>
      <c r="J374" s="176"/>
      <c r="K374" s="176"/>
      <c r="L374" s="176"/>
      <c r="M374" s="176"/>
    </row>
    <row r="375" spans="1:13" s="69" customFormat="1">
      <c r="A375" s="114"/>
      <c r="B375" s="93"/>
      <c r="C375" s="93"/>
      <c r="D375" s="116"/>
      <c r="E375" s="169"/>
      <c r="F375" s="93"/>
      <c r="G375" s="93"/>
      <c r="H375" s="213"/>
      <c r="J375" s="176"/>
      <c r="K375" s="176"/>
      <c r="L375" s="176"/>
      <c r="M375" s="176"/>
    </row>
    <row r="376" spans="1:13" s="69" customFormat="1">
      <c r="A376" s="114"/>
      <c r="B376" s="93"/>
      <c r="C376" s="93"/>
      <c r="D376" s="116"/>
      <c r="E376" s="169"/>
      <c r="F376" s="93"/>
      <c r="G376" s="93"/>
      <c r="H376" s="213"/>
      <c r="J376" s="176"/>
      <c r="K376" s="176"/>
      <c r="L376" s="176"/>
      <c r="M376" s="176"/>
    </row>
  </sheetData>
  <mergeCells count="4">
    <mergeCell ref="A1:I1"/>
    <mergeCell ref="A2:I2"/>
    <mergeCell ref="F5:G5"/>
    <mergeCell ref="F68:G68"/>
  </mergeCells>
  <pageMargins left="0.7" right="0.7" top="0.75" bottom="0.75" header="0.3" footer="0.3"/>
  <pageSetup scale="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PRESUPUESTO</vt:lpstr>
      <vt:lpstr>AIU</vt:lpstr>
      <vt:lpstr>AIU!Área_de_impresión</vt:lpstr>
      <vt:lpstr>PRESUPUESTO!Área_de_impresión</vt:lpstr>
      <vt:lpstr>PRESUPUESTO!Títulos_a_imprimir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Ofelia Arevalo Araque</cp:lastModifiedBy>
  <cp:lastPrinted>2021-04-13T22:24:48Z</cp:lastPrinted>
  <dcterms:created xsi:type="dcterms:W3CDTF">2021-04-04T14:23:27Z</dcterms:created>
  <dcterms:modified xsi:type="dcterms:W3CDTF">2021-04-13T23:27:39Z</dcterms:modified>
</cp:coreProperties>
</file>